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stav...'!$C$132:$K$4667</definedName>
    <definedName name="_xlnm.Print_Area" localSheetId="3">'02.01 - SO02 - DPS - stav...'!$C$4:$J$41,'02.01 - SO02 - DPS - stav...'!$C$47:$J$112,'02.01 - SO02 - DPS - stav...'!$C$118:$K$4667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EPS'!$C$87:$K$125</definedName>
    <definedName name="_xlnm.Print_Area" localSheetId="9">'02.06 - EPS'!$C$4:$J$41,'02.06 - EPS'!$C$47:$J$67,'02.06 - EPS'!$C$73:$K$125</definedName>
    <definedName name="_xlnm.Print_Titles" localSheetId="9">'02.06 - EPS'!$87:$87</definedName>
    <definedName name="_xlnm._FilterDatabase" localSheetId="10" hidden="1">'02.07 - Silnoproud'!$C$109:$K$376</definedName>
    <definedName name="_xlnm.Print_Area" localSheetId="10">'02.07 - Silnoproud'!$C$4:$J$41,'02.07 - Silnoproud'!$C$47:$J$89,'02.07 - Silnoproud'!$C$95:$K$376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kan...'!$C$82:$K$132</definedName>
    <definedName name="_xlnm.Print_Area" localSheetId="16">'06 - SO06 - Splašková kan...'!$C$4:$J$39,'06 - SO06 - Splašková kan...'!$C$45:$J$64,'06 - SO06 - Splašková kan...'!$C$70:$K$132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a...'!$C$84:$K$178</definedName>
    <definedName name="_xlnm.Print_Area" localSheetId="19">'11 - SO11 - Přeložka VO a...'!$C$4:$J$39,'11 - SO11 - Přeložka VO a...'!$C$45:$J$66,'11 - SO11 - Přeložka VO a...'!$C$72:$K$178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dešť...'!$C$86:$K$238</definedName>
    <definedName name="_xlnm.Print_Area" localSheetId="22">'14 - SO14 - Posílení dešť...'!$C$4:$J$39,'14 - SO14 - Posílení dešť...'!$C$45:$J$68,'14 - SO14 - Posílení dešť...'!$C$74:$K$238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82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58"/>
  <c r="J16"/>
  <c r="J14"/>
  <c r="J56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50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84"/>
  <c r="J14"/>
  <c r="J12"/>
  <c r="J82"/>
  <c r="E7"/>
  <c r="E4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54"/>
  <c r="J20"/>
  <c r="J18"/>
  <c r="E18"/>
  <c r="F86"/>
  <c r="J17"/>
  <c r="J15"/>
  <c r="E15"/>
  <c r="F54"/>
  <c r="J14"/>
  <c r="J12"/>
  <c r="J83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48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52"/>
  <c r="E7"/>
  <c r="E48"/>
  <c i="23" r="J37"/>
  <c r="J36"/>
  <c i="1" r="AY78"/>
  <c i="23" r="J35"/>
  <c i="1" r="AX78"/>
  <c i="23"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81"/>
  <c r="E7"/>
  <c r="E48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79"/>
  <c r="E7"/>
  <c r="E48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87"/>
  <c r="J17"/>
  <c r="J15"/>
  <c r="E15"/>
  <c r="F54"/>
  <c r="J14"/>
  <c r="J12"/>
  <c r="J52"/>
  <c r="E7"/>
  <c r="E80"/>
  <c i="20" r="J37"/>
  <c r="J36"/>
  <c i="1" r="AY75"/>
  <c i="20" r="J35"/>
  <c i="1" r="AX75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52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73"/>
  <c i="17" r="J37"/>
  <c r="J36"/>
  <c i="1" r="AY72"/>
  <c i="17" r="J35"/>
  <c i="1" r="AX72"/>
  <c i="17" r="BI131"/>
  <c r="BH131"/>
  <c r="BG131"/>
  <c r="BE131"/>
  <c r="T131"/>
  <c r="T130"/>
  <c r="R131"/>
  <c r="R130"/>
  <c r="P131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6"/>
  <c r="BH96"/>
  <c r="BG96"/>
  <c r="BE96"/>
  <c r="T96"/>
  <c r="R96"/>
  <c r="P96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77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5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58"/>
  <c r="J16"/>
  <c r="J14"/>
  <c r="J83"/>
  <c r="E7"/>
  <c r="E77"/>
  <c i="11" r="J39"/>
  <c r="J38"/>
  <c i="1" r="AY66"/>
  <c i="11" r="J37"/>
  <c i="1" r="AX66"/>
  <c i="11"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58"/>
  <c r="J22"/>
  <c r="J20"/>
  <c r="E20"/>
  <c r="F107"/>
  <c r="J19"/>
  <c r="J17"/>
  <c r="E17"/>
  <c r="F106"/>
  <c r="J16"/>
  <c r="J14"/>
  <c r="J56"/>
  <c r="E7"/>
  <c r="E98"/>
  <c i="10" r="J39"/>
  <c r="J38"/>
  <c i="1" r="AY65"/>
  <c i="10" r="J37"/>
  <c i="1" r="AX65"/>
  <c i="10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9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98"/>
  <c r="J24"/>
  <c r="J22"/>
  <c r="E22"/>
  <c r="F99"/>
  <c r="J21"/>
  <c r="J19"/>
  <c r="E19"/>
  <c r="F98"/>
  <c r="J18"/>
  <c r="J16"/>
  <c r="J96"/>
  <c r="E7"/>
  <c r="E52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59"/>
  <c r="J25"/>
  <c r="J23"/>
  <c r="E23"/>
  <c r="J98"/>
  <c r="J22"/>
  <c r="J20"/>
  <c r="E20"/>
  <c r="F99"/>
  <c r="J19"/>
  <c r="J17"/>
  <c r="E17"/>
  <c r="F58"/>
  <c r="J16"/>
  <c r="J14"/>
  <c r="J9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75"/>
  <c i="4" r="J1142"/>
  <c r="J39"/>
  <c r="J38"/>
  <c i="1" r="AY58"/>
  <c i="4" r="J37"/>
  <c i="1" r="AX58"/>
  <c i="4" r="BI4665"/>
  <c r="BH4665"/>
  <c r="BG4665"/>
  <c r="BE4665"/>
  <c r="T4665"/>
  <c r="R4665"/>
  <c r="P4665"/>
  <c r="BI4663"/>
  <c r="BH4663"/>
  <c r="BG4663"/>
  <c r="BE4663"/>
  <c r="T4663"/>
  <c r="R4663"/>
  <c r="P4663"/>
  <c r="BI4660"/>
  <c r="BH4660"/>
  <c r="BG4660"/>
  <c r="BE4660"/>
  <c r="T4660"/>
  <c r="R4660"/>
  <c r="P4660"/>
  <c r="BI4657"/>
  <c r="BH4657"/>
  <c r="BG4657"/>
  <c r="BE4657"/>
  <c r="T4657"/>
  <c r="R4657"/>
  <c r="P4657"/>
  <c r="BI4655"/>
  <c r="BH4655"/>
  <c r="BG4655"/>
  <c r="BE4655"/>
  <c r="T4655"/>
  <c r="R4655"/>
  <c r="P4655"/>
  <c r="BI4653"/>
  <c r="BH4653"/>
  <c r="BG4653"/>
  <c r="BE4653"/>
  <c r="T4653"/>
  <c r="R4653"/>
  <c r="P4653"/>
  <c r="BI4644"/>
  <c r="BH4644"/>
  <c r="BG4644"/>
  <c r="BE4644"/>
  <c r="T4644"/>
  <c r="R4644"/>
  <c r="P4644"/>
  <c r="BI4628"/>
  <c r="BH4628"/>
  <c r="BG4628"/>
  <c r="BE4628"/>
  <c r="T4628"/>
  <c r="R4628"/>
  <c r="P4628"/>
  <c r="BI4622"/>
  <c r="BH4622"/>
  <c r="BG4622"/>
  <c r="BE4622"/>
  <c r="T4622"/>
  <c r="R4622"/>
  <c r="P4622"/>
  <c r="BI4619"/>
  <c r="BH4619"/>
  <c r="BG4619"/>
  <c r="BE4619"/>
  <c r="T4619"/>
  <c r="R4619"/>
  <c r="P4619"/>
  <c r="BI4607"/>
  <c r="BH4607"/>
  <c r="BG4607"/>
  <c r="BE4607"/>
  <c r="T4607"/>
  <c r="R4607"/>
  <c r="P4607"/>
  <c r="BI4604"/>
  <c r="BH4604"/>
  <c r="BG4604"/>
  <c r="BE4604"/>
  <c r="T4604"/>
  <c r="R4604"/>
  <c r="P4604"/>
  <c r="BI4594"/>
  <c r="BH4594"/>
  <c r="BG4594"/>
  <c r="BE4594"/>
  <c r="T4594"/>
  <c r="R4594"/>
  <c r="P4594"/>
  <c r="BI4562"/>
  <c r="BH4562"/>
  <c r="BG4562"/>
  <c r="BE4562"/>
  <c r="T4562"/>
  <c r="R4562"/>
  <c r="P4562"/>
  <c r="BI4559"/>
  <c r="BH4559"/>
  <c r="BG4559"/>
  <c r="BE4559"/>
  <c r="T4559"/>
  <c r="R4559"/>
  <c r="P4559"/>
  <c r="BI4549"/>
  <c r="BH4549"/>
  <c r="BG4549"/>
  <c r="BE4549"/>
  <c r="T4549"/>
  <c r="R4549"/>
  <c r="P4549"/>
  <c r="BI4546"/>
  <c r="BH4546"/>
  <c r="BG4546"/>
  <c r="BE4546"/>
  <c r="T4546"/>
  <c r="R4546"/>
  <c r="P4546"/>
  <c r="BI4543"/>
  <c r="BH4543"/>
  <c r="BG4543"/>
  <c r="BE4543"/>
  <c r="T4543"/>
  <c r="R4543"/>
  <c r="P4543"/>
  <c r="BI4533"/>
  <c r="BH4533"/>
  <c r="BG4533"/>
  <c r="BE4533"/>
  <c r="T4533"/>
  <c r="R4533"/>
  <c r="P4533"/>
  <c r="BI4530"/>
  <c r="BH4530"/>
  <c r="BG4530"/>
  <c r="BE4530"/>
  <c r="T4530"/>
  <c r="R4530"/>
  <c r="P4530"/>
  <c r="BI4527"/>
  <c r="BH4527"/>
  <c r="BG4527"/>
  <c r="BE4527"/>
  <c r="T4527"/>
  <c r="R4527"/>
  <c r="P4527"/>
  <c r="BI4506"/>
  <c r="BH4506"/>
  <c r="BG4506"/>
  <c r="BE4506"/>
  <c r="T4506"/>
  <c r="R4506"/>
  <c r="P4506"/>
  <c r="BI4503"/>
  <c r="BH4503"/>
  <c r="BG4503"/>
  <c r="BE4503"/>
  <c r="T4503"/>
  <c r="R4503"/>
  <c r="P4503"/>
  <c r="BI4500"/>
  <c r="BH4500"/>
  <c r="BG4500"/>
  <c r="BE4500"/>
  <c r="T4500"/>
  <c r="R4500"/>
  <c r="P4500"/>
  <c r="BI4497"/>
  <c r="BH4497"/>
  <c r="BG4497"/>
  <c r="BE4497"/>
  <c r="T4497"/>
  <c r="R4497"/>
  <c r="P4497"/>
  <c r="BI4494"/>
  <c r="BH4494"/>
  <c r="BG4494"/>
  <c r="BE4494"/>
  <c r="T4494"/>
  <c r="R4494"/>
  <c r="P4494"/>
  <c r="BI4474"/>
  <c r="BH4474"/>
  <c r="BG4474"/>
  <c r="BE4474"/>
  <c r="T4474"/>
  <c r="T4473"/>
  <c r="R4474"/>
  <c r="R4473"/>
  <c r="P4474"/>
  <c r="P4473"/>
  <c r="BI4472"/>
  <c r="BH4472"/>
  <c r="BG4472"/>
  <c r="BE4472"/>
  <c r="T4472"/>
  <c r="R4472"/>
  <c r="P4472"/>
  <c r="BI4471"/>
  <c r="BH4471"/>
  <c r="BG4471"/>
  <c r="BE4471"/>
  <c r="T4471"/>
  <c r="R4471"/>
  <c r="P4471"/>
  <c r="BI4470"/>
  <c r="BH4470"/>
  <c r="BG4470"/>
  <c r="BE4470"/>
  <c r="T4470"/>
  <c r="R4470"/>
  <c r="P4470"/>
  <c r="BI4466"/>
  <c r="BH4466"/>
  <c r="BG4466"/>
  <c r="BE4466"/>
  <c r="T4466"/>
  <c r="R4466"/>
  <c r="P4466"/>
  <c r="BI4455"/>
  <c r="BH4455"/>
  <c r="BG4455"/>
  <c r="BE4455"/>
  <c r="T4455"/>
  <c r="R4455"/>
  <c r="P4455"/>
  <c r="BI4446"/>
  <c r="BH4446"/>
  <c r="BG4446"/>
  <c r="BE4446"/>
  <c r="T4446"/>
  <c r="T4445"/>
  <c r="R4446"/>
  <c r="R4445"/>
  <c r="P4446"/>
  <c r="P4445"/>
  <c r="BI4443"/>
  <c r="BH4443"/>
  <c r="BG4443"/>
  <c r="BE4443"/>
  <c r="T4443"/>
  <c r="R4443"/>
  <c r="P4443"/>
  <c r="BI4441"/>
  <c r="BH4441"/>
  <c r="BG4441"/>
  <c r="BE4441"/>
  <c r="T4441"/>
  <c r="R4441"/>
  <c r="P4441"/>
  <c r="BI4437"/>
  <c r="BH4437"/>
  <c r="BG4437"/>
  <c r="BE4437"/>
  <c r="T4437"/>
  <c r="R4437"/>
  <c r="P4437"/>
  <c r="BI4350"/>
  <c r="BH4350"/>
  <c r="BG4350"/>
  <c r="BE4350"/>
  <c r="T4350"/>
  <c r="R4350"/>
  <c r="P4350"/>
  <c r="BI4348"/>
  <c r="BH4348"/>
  <c r="BG4348"/>
  <c r="BE4348"/>
  <c r="T4348"/>
  <c r="R4348"/>
  <c r="P4348"/>
  <c r="BI4261"/>
  <c r="BH4261"/>
  <c r="BG4261"/>
  <c r="BE4261"/>
  <c r="T4261"/>
  <c r="R4261"/>
  <c r="P4261"/>
  <c r="BI4259"/>
  <c r="BH4259"/>
  <c r="BG4259"/>
  <c r="BE4259"/>
  <c r="T4259"/>
  <c r="R4259"/>
  <c r="P4259"/>
  <c r="BI4172"/>
  <c r="BH4172"/>
  <c r="BG4172"/>
  <c r="BE4172"/>
  <c r="T4172"/>
  <c r="R4172"/>
  <c r="P4172"/>
  <c r="BI4085"/>
  <c r="BH4085"/>
  <c r="BG4085"/>
  <c r="BE4085"/>
  <c r="T4085"/>
  <c r="R4085"/>
  <c r="P4085"/>
  <c r="BI4082"/>
  <c r="BH4082"/>
  <c r="BG4082"/>
  <c r="BE4082"/>
  <c r="T4082"/>
  <c r="R4082"/>
  <c r="P4082"/>
  <c r="BI4071"/>
  <c r="BH4071"/>
  <c r="BG4071"/>
  <c r="BE4071"/>
  <c r="T4071"/>
  <c r="R4071"/>
  <c r="P4071"/>
  <c r="BI4067"/>
  <c r="BH4067"/>
  <c r="BG4067"/>
  <c r="BE4067"/>
  <c r="T4067"/>
  <c r="R4067"/>
  <c r="P4067"/>
  <c r="BI4063"/>
  <c r="BH4063"/>
  <c r="BG4063"/>
  <c r="BE4063"/>
  <c r="T4063"/>
  <c r="R4063"/>
  <c r="P4063"/>
  <c r="BI4050"/>
  <c r="BH4050"/>
  <c r="BG4050"/>
  <c r="BE4050"/>
  <c r="T4050"/>
  <c r="R4050"/>
  <c r="P4050"/>
  <c r="BI4035"/>
  <c r="BH4035"/>
  <c r="BG4035"/>
  <c r="BE4035"/>
  <c r="T4035"/>
  <c r="R4035"/>
  <c r="P403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5"/>
  <c r="BH4015"/>
  <c r="BG4015"/>
  <c r="BE4015"/>
  <c r="T4015"/>
  <c r="R4015"/>
  <c r="P4015"/>
  <c r="BI4002"/>
  <c r="BH4002"/>
  <c r="BG4002"/>
  <c r="BE4002"/>
  <c r="T4002"/>
  <c r="R4002"/>
  <c r="P4002"/>
  <c r="BI3999"/>
  <c r="BH3999"/>
  <c r="BG3999"/>
  <c r="BE3999"/>
  <c r="T3999"/>
  <c r="R3999"/>
  <c r="P3999"/>
  <c r="BI3989"/>
  <c r="BH3989"/>
  <c r="BG3989"/>
  <c r="BE3989"/>
  <c r="T3989"/>
  <c r="R3989"/>
  <c r="P3989"/>
  <c r="BI3979"/>
  <c r="BH3979"/>
  <c r="BG3979"/>
  <c r="BE3979"/>
  <c r="T3979"/>
  <c r="R3979"/>
  <c r="P3979"/>
  <c r="BI3959"/>
  <c r="BH3959"/>
  <c r="BG3959"/>
  <c r="BE3959"/>
  <c r="T3959"/>
  <c r="R3959"/>
  <c r="P3959"/>
  <c r="BI3956"/>
  <c r="BH3956"/>
  <c r="BG3956"/>
  <c r="BE3956"/>
  <c r="T3956"/>
  <c r="R3956"/>
  <c r="P3956"/>
  <c r="BI3952"/>
  <c r="BH3952"/>
  <c r="BG3952"/>
  <c r="BE3952"/>
  <c r="T3952"/>
  <c r="R3952"/>
  <c r="P3952"/>
  <c r="BI3937"/>
  <c r="BH3937"/>
  <c r="BG3937"/>
  <c r="BE3937"/>
  <c r="T3937"/>
  <c r="R3937"/>
  <c r="P3937"/>
  <c r="BI3933"/>
  <c r="BH3933"/>
  <c r="BG3933"/>
  <c r="BE3933"/>
  <c r="T3933"/>
  <c r="R3933"/>
  <c r="P3933"/>
  <c r="BI3914"/>
  <c r="BH3914"/>
  <c r="BG3914"/>
  <c r="BE3914"/>
  <c r="T3914"/>
  <c r="R3914"/>
  <c r="P3914"/>
  <c r="BI3912"/>
  <c r="BH3912"/>
  <c r="BG3912"/>
  <c r="BE3912"/>
  <c r="T3912"/>
  <c r="R3912"/>
  <c r="P3912"/>
  <c r="BI3910"/>
  <c r="BH3910"/>
  <c r="BG3910"/>
  <c r="BE3910"/>
  <c r="T3910"/>
  <c r="R3910"/>
  <c r="P3910"/>
  <c r="BI3907"/>
  <c r="BH3907"/>
  <c r="BG3907"/>
  <c r="BE3907"/>
  <c r="T3907"/>
  <c r="R3907"/>
  <c r="P3907"/>
  <c r="BI3903"/>
  <c r="BH3903"/>
  <c r="BG3903"/>
  <c r="BE3903"/>
  <c r="T3903"/>
  <c r="R3903"/>
  <c r="P3903"/>
  <c r="BI3896"/>
  <c r="BH3896"/>
  <c r="BG3896"/>
  <c r="BE3896"/>
  <c r="T3896"/>
  <c r="R3896"/>
  <c r="P3896"/>
  <c r="BI3889"/>
  <c r="BH3889"/>
  <c r="BG3889"/>
  <c r="BE3889"/>
  <c r="T3889"/>
  <c r="R3889"/>
  <c r="P3889"/>
  <c r="BI3880"/>
  <c r="BH3880"/>
  <c r="BG3880"/>
  <c r="BE3880"/>
  <c r="T3880"/>
  <c r="R3880"/>
  <c r="P3880"/>
  <c r="BI3877"/>
  <c r="BH3877"/>
  <c r="BG3877"/>
  <c r="BE3877"/>
  <c r="T3877"/>
  <c r="R3877"/>
  <c r="P3877"/>
  <c r="BI3864"/>
  <c r="BH3864"/>
  <c r="BG3864"/>
  <c r="BE3864"/>
  <c r="T3864"/>
  <c r="R3864"/>
  <c r="P3864"/>
  <c r="BI3855"/>
  <c r="BH3855"/>
  <c r="BG3855"/>
  <c r="BE3855"/>
  <c r="T3855"/>
  <c r="R3855"/>
  <c r="P3855"/>
  <c r="BI3853"/>
  <c r="BH3853"/>
  <c r="BG3853"/>
  <c r="BE3853"/>
  <c r="T3853"/>
  <c r="R3853"/>
  <c r="P3853"/>
  <c r="BI3851"/>
  <c r="BH3851"/>
  <c r="BG3851"/>
  <c r="BE3851"/>
  <c r="T3851"/>
  <c r="T3850"/>
  <c r="R3851"/>
  <c r="R3850"/>
  <c r="P3851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0"/>
  <c r="BH3810"/>
  <c r="BG3810"/>
  <c r="BE3810"/>
  <c r="T3810"/>
  <c r="R3810"/>
  <c r="P3810"/>
  <c r="BI3805"/>
  <c r="BH3805"/>
  <c r="BG3805"/>
  <c r="BE3805"/>
  <c r="T3805"/>
  <c r="R3805"/>
  <c r="P3805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0"/>
  <c r="BH3770"/>
  <c r="BG3770"/>
  <c r="BE3770"/>
  <c r="T3770"/>
  <c r="R3770"/>
  <c r="P3770"/>
  <c r="BI3769"/>
  <c r="BH3769"/>
  <c r="BG3769"/>
  <c r="BE3769"/>
  <c r="T3769"/>
  <c r="R3769"/>
  <c r="P3769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24"/>
  <c r="BH3724"/>
  <c r="BG3724"/>
  <c r="BE3724"/>
  <c r="T3724"/>
  <c r="R3724"/>
  <c r="P3724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3"/>
  <c r="BH3653"/>
  <c r="BG3653"/>
  <c r="BE3653"/>
  <c r="T3653"/>
  <c r="R3653"/>
  <c r="P3653"/>
  <c r="BI3613"/>
  <c r="BH3613"/>
  <c r="BG3613"/>
  <c r="BE3613"/>
  <c r="T3613"/>
  <c r="R3613"/>
  <c r="P3613"/>
  <c r="BI3609"/>
  <c r="BH3609"/>
  <c r="BG3609"/>
  <c r="BE3609"/>
  <c r="T3609"/>
  <c r="R3609"/>
  <c r="P3609"/>
  <c r="BI3605"/>
  <c r="BH3605"/>
  <c r="BG3605"/>
  <c r="BE3605"/>
  <c r="T3605"/>
  <c r="R3605"/>
  <c r="P3605"/>
  <c r="BI3598"/>
  <c r="BH3598"/>
  <c r="BG3598"/>
  <c r="BE3598"/>
  <c r="T3598"/>
  <c r="R3598"/>
  <c r="P3598"/>
  <c r="BI3596"/>
  <c r="BH3596"/>
  <c r="BG3596"/>
  <c r="BE3596"/>
  <c r="T3596"/>
  <c r="R3596"/>
  <c r="P3596"/>
  <c r="BI3591"/>
  <c r="BH3591"/>
  <c r="BG3591"/>
  <c r="BE3591"/>
  <c r="T3591"/>
  <c r="R3591"/>
  <c r="P3591"/>
  <c r="BI3588"/>
  <c r="BH3588"/>
  <c r="BG3588"/>
  <c r="BE3588"/>
  <c r="T3588"/>
  <c r="R3588"/>
  <c r="P3588"/>
  <c r="BI3584"/>
  <c r="BH3584"/>
  <c r="BG3584"/>
  <c r="BE3584"/>
  <c r="T3584"/>
  <c r="R3584"/>
  <c r="P3584"/>
  <c r="BI3577"/>
  <c r="BH3577"/>
  <c r="BG3577"/>
  <c r="BE3577"/>
  <c r="T3577"/>
  <c r="R3577"/>
  <c r="P3577"/>
  <c r="BI3574"/>
  <c r="BH3574"/>
  <c r="BG3574"/>
  <c r="BE3574"/>
  <c r="T3574"/>
  <c r="R3574"/>
  <c r="P3574"/>
  <c r="BI3563"/>
  <c r="BH3563"/>
  <c r="BG3563"/>
  <c r="BE3563"/>
  <c r="T3563"/>
  <c r="R3563"/>
  <c r="P3563"/>
  <c r="BI3560"/>
  <c r="BH3560"/>
  <c r="BG3560"/>
  <c r="BE3560"/>
  <c r="T3560"/>
  <c r="R3560"/>
  <c r="P3560"/>
  <c r="BI3549"/>
  <c r="BH3549"/>
  <c r="BG3549"/>
  <c r="BE3549"/>
  <c r="T3549"/>
  <c r="R3549"/>
  <c r="P3549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4"/>
  <c r="BH3524"/>
  <c r="BG3524"/>
  <c r="BE3524"/>
  <c r="T3524"/>
  <c r="R3524"/>
  <c r="P3524"/>
  <c r="BI3522"/>
  <c r="BH3522"/>
  <c r="BG3522"/>
  <c r="BE3522"/>
  <c r="T3522"/>
  <c r="R3522"/>
  <c r="P3522"/>
  <c r="BI3519"/>
  <c r="BH3519"/>
  <c r="BG3519"/>
  <c r="BE3519"/>
  <c r="T3519"/>
  <c r="R3519"/>
  <c r="P3519"/>
  <c r="BI3516"/>
  <c r="BH3516"/>
  <c r="BG3516"/>
  <c r="BE3516"/>
  <c r="T3516"/>
  <c r="R3516"/>
  <c r="P3516"/>
  <c r="BI3515"/>
  <c r="BH3515"/>
  <c r="BG3515"/>
  <c r="BE3515"/>
  <c r="T3515"/>
  <c r="R3515"/>
  <c r="P3515"/>
  <c r="BI3512"/>
  <c r="BH3512"/>
  <c r="BG3512"/>
  <c r="BE3512"/>
  <c r="T3512"/>
  <c r="R3512"/>
  <c r="P3512"/>
  <c r="BI3505"/>
  <c r="BH3505"/>
  <c r="BG3505"/>
  <c r="BE3505"/>
  <c r="T3505"/>
  <c r="R3505"/>
  <c r="P3505"/>
  <c r="BI3502"/>
  <c r="BH3502"/>
  <c r="BG3502"/>
  <c r="BE3502"/>
  <c r="T3502"/>
  <c r="R3502"/>
  <c r="P3502"/>
  <c r="BI3485"/>
  <c r="BH3485"/>
  <c r="BG3485"/>
  <c r="BE3485"/>
  <c r="T3485"/>
  <c r="R3485"/>
  <c r="P3485"/>
  <c r="BI3466"/>
  <c r="BH3466"/>
  <c r="BG3466"/>
  <c r="BE3466"/>
  <c r="T3466"/>
  <c r="R3466"/>
  <c r="P3466"/>
  <c r="BI3462"/>
  <c r="BH3462"/>
  <c r="BG3462"/>
  <c r="BE3462"/>
  <c r="T3462"/>
  <c r="R3462"/>
  <c r="P3462"/>
  <c r="BI3457"/>
  <c r="BH3457"/>
  <c r="BG3457"/>
  <c r="BE3457"/>
  <c r="T3457"/>
  <c r="R3457"/>
  <c r="P3457"/>
  <c r="BI3453"/>
  <c r="BH3453"/>
  <c r="BG3453"/>
  <c r="BE3453"/>
  <c r="T3453"/>
  <c r="R3453"/>
  <c r="P3453"/>
  <c r="BI3449"/>
  <c r="BH3449"/>
  <c r="BG3449"/>
  <c r="BE3449"/>
  <c r="T3449"/>
  <c r="R3449"/>
  <c r="P3449"/>
  <c r="BI3445"/>
  <c r="BH3445"/>
  <c r="BG3445"/>
  <c r="BE3445"/>
  <c r="T3445"/>
  <c r="R3445"/>
  <c r="P3445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6"/>
  <c r="BH3436"/>
  <c r="BG3436"/>
  <c r="BE3436"/>
  <c r="T3436"/>
  <c r="R3436"/>
  <c r="P3436"/>
  <c r="BI3435"/>
  <c r="BH3435"/>
  <c r="BG3435"/>
  <c r="BE3435"/>
  <c r="T3435"/>
  <c r="R3435"/>
  <c r="P3435"/>
  <c r="BI3432"/>
  <c r="BH3432"/>
  <c r="BG3432"/>
  <c r="BE3432"/>
  <c r="T3432"/>
  <c r="R3432"/>
  <c r="P3432"/>
  <c r="BI3428"/>
  <c r="BH3428"/>
  <c r="BG3428"/>
  <c r="BE3428"/>
  <c r="T3428"/>
  <c r="R3428"/>
  <c r="P3428"/>
  <c r="BI3424"/>
  <c r="BH3424"/>
  <c r="BG3424"/>
  <c r="BE3424"/>
  <c r="T3424"/>
  <c r="R3424"/>
  <c r="P3424"/>
  <c r="BI3420"/>
  <c r="BH3420"/>
  <c r="BG3420"/>
  <c r="BE3420"/>
  <c r="T3420"/>
  <c r="R3420"/>
  <c r="P3420"/>
  <c r="BI3380"/>
  <c r="BH3380"/>
  <c r="BG3380"/>
  <c r="BE3380"/>
  <c r="T3380"/>
  <c r="R3380"/>
  <c r="P3380"/>
  <c r="BI3361"/>
  <c r="BH3361"/>
  <c r="BG3361"/>
  <c r="BE3361"/>
  <c r="T3361"/>
  <c r="R3361"/>
  <c r="P3361"/>
  <c r="BI3345"/>
  <c r="BH3345"/>
  <c r="BG3345"/>
  <c r="BE3345"/>
  <c r="T3345"/>
  <c r="R3345"/>
  <c r="P3345"/>
  <c r="BI3310"/>
  <c r="BH3310"/>
  <c r="BG3310"/>
  <c r="BE3310"/>
  <c r="T3310"/>
  <c r="R3310"/>
  <c r="P3310"/>
  <c r="BI3272"/>
  <c r="BH3272"/>
  <c r="BG3272"/>
  <c r="BE3272"/>
  <c r="T3272"/>
  <c r="R3272"/>
  <c r="P3272"/>
  <c r="BI3257"/>
  <c r="BH3257"/>
  <c r="BG3257"/>
  <c r="BE3257"/>
  <c r="T3257"/>
  <c r="R3257"/>
  <c r="P3257"/>
  <c r="BI3253"/>
  <c r="BH3253"/>
  <c r="BG3253"/>
  <c r="BE3253"/>
  <c r="T3253"/>
  <c r="R3253"/>
  <c r="P3253"/>
  <c r="BI3249"/>
  <c r="BH3249"/>
  <c r="BG3249"/>
  <c r="BE3249"/>
  <c r="T3249"/>
  <c r="R3249"/>
  <c r="P3249"/>
  <c r="BI3245"/>
  <c r="BH3245"/>
  <c r="BG3245"/>
  <c r="BE3245"/>
  <c r="T3245"/>
  <c r="R3245"/>
  <c r="P3245"/>
  <c r="BI3231"/>
  <c r="BH3231"/>
  <c r="BG3231"/>
  <c r="BE3231"/>
  <c r="T3231"/>
  <c r="R3231"/>
  <c r="P3231"/>
  <c r="BI3228"/>
  <c r="BH3228"/>
  <c r="BG3228"/>
  <c r="BE3228"/>
  <c r="T3228"/>
  <c r="R3228"/>
  <c r="P3228"/>
  <c r="BI3225"/>
  <c r="BH3225"/>
  <c r="BG3225"/>
  <c r="BE3225"/>
  <c r="T3225"/>
  <c r="R3225"/>
  <c r="P3225"/>
  <c r="BI3213"/>
  <c r="BH3213"/>
  <c r="BG3213"/>
  <c r="BE3213"/>
  <c r="T3213"/>
  <c r="R3213"/>
  <c r="P3213"/>
  <c r="BI3211"/>
  <c r="BH3211"/>
  <c r="BG3211"/>
  <c r="BE3211"/>
  <c r="T3211"/>
  <c r="R3211"/>
  <c r="P3211"/>
  <c r="BI3206"/>
  <c r="BH3206"/>
  <c r="BG3206"/>
  <c r="BE3206"/>
  <c r="T3206"/>
  <c r="R3206"/>
  <c r="P3206"/>
  <c r="BI3204"/>
  <c r="BH3204"/>
  <c r="BG3204"/>
  <c r="BE3204"/>
  <c r="T3204"/>
  <c r="R3204"/>
  <c r="P3204"/>
  <c r="BI3200"/>
  <c r="BH3200"/>
  <c r="BG3200"/>
  <c r="BE3200"/>
  <c r="T3200"/>
  <c r="R3200"/>
  <c r="P3200"/>
  <c r="BI3197"/>
  <c r="BH3197"/>
  <c r="BG3197"/>
  <c r="BE3197"/>
  <c r="T3197"/>
  <c r="R3197"/>
  <c r="P3197"/>
  <c r="BI3195"/>
  <c r="BH3195"/>
  <c r="BG3195"/>
  <c r="BE3195"/>
  <c r="T3195"/>
  <c r="R3195"/>
  <c r="P3195"/>
  <c r="BI3191"/>
  <c r="BH3191"/>
  <c r="BG3191"/>
  <c r="BE3191"/>
  <c r="T3191"/>
  <c r="R3191"/>
  <c r="P3191"/>
  <c r="BI3188"/>
  <c r="BH3188"/>
  <c r="BG3188"/>
  <c r="BE3188"/>
  <c r="T3188"/>
  <c r="R3188"/>
  <c r="P3188"/>
  <c r="BI3186"/>
  <c r="BH3186"/>
  <c r="BG3186"/>
  <c r="BE3186"/>
  <c r="T3186"/>
  <c r="R3186"/>
  <c r="P3186"/>
  <c r="BI3157"/>
  <c r="BH3157"/>
  <c r="BG3157"/>
  <c r="BE3157"/>
  <c r="T3157"/>
  <c r="R3157"/>
  <c r="P3157"/>
  <c r="BI3149"/>
  <c r="BH3149"/>
  <c r="BG3149"/>
  <c r="BE3149"/>
  <c r="T3149"/>
  <c r="R3149"/>
  <c r="P3149"/>
  <c r="BI3143"/>
  <c r="BH3143"/>
  <c r="BG3143"/>
  <c r="BE3143"/>
  <c r="T3143"/>
  <c r="R3143"/>
  <c r="P3143"/>
  <c r="BI3133"/>
  <c r="BH3133"/>
  <c r="BG3133"/>
  <c r="BE3133"/>
  <c r="T3133"/>
  <c r="R3133"/>
  <c r="P3133"/>
  <c r="BI3129"/>
  <c r="BH3129"/>
  <c r="BG3129"/>
  <c r="BE3129"/>
  <c r="T3129"/>
  <c r="R3129"/>
  <c r="P3129"/>
  <c r="BI3115"/>
  <c r="BH3115"/>
  <c r="BG3115"/>
  <c r="BE3115"/>
  <c r="T3115"/>
  <c r="R3115"/>
  <c r="P3115"/>
  <c r="BI3101"/>
  <c r="BH3101"/>
  <c r="BG3101"/>
  <c r="BE3101"/>
  <c r="T3101"/>
  <c r="R3101"/>
  <c r="P3101"/>
  <c r="BI3099"/>
  <c r="BH3099"/>
  <c r="BG3099"/>
  <c r="BE3099"/>
  <c r="T3099"/>
  <c r="R3099"/>
  <c r="P3099"/>
  <c r="BI3091"/>
  <c r="BH3091"/>
  <c r="BG3091"/>
  <c r="BE3091"/>
  <c r="T3091"/>
  <c r="R3091"/>
  <c r="P3091"/>
  <c r="BI3083"/>
  <c r="BH3083"/>
  <c r="BG3083"/>
  <c r="BE3083"/>
  <c r="T3083"/>
  <c r="R3083"/>
  <c r="P3083"/>
  <c r="BI3080"/>
  <c r="BH3080"/>
  <c r="BG3080"/>
  <c r="BE3080"/>
  <c r="T3080"/>
  <c r="R3080"/>
  <c r="P3080"/>
  <c r="BI3060"/>
  <c r="BH3060"/>
  <c r="BG3060"/>
  <c r="BE3060"/>
  <c r="T3060"/>
  <c r="R3060"/>
  <c r="P3060"/>
  <c r="BI3058"/>
  <c r="BH3058"/>
  <c r="BG3058"/>
  <c r="BE3058"/>
  <c r="T3058"/>
  <c r="R3058"/>
  <c r="P3058"/>
  <c r="BI3049"/>
  <c r="BH3049"/>
  <c r="BG3049"/>
  <c r="BE3049"/>
  <c r="T3049"/>
  <c r="R3049"/>
  <c r="P3049"/>
  <c r="BI3047"/>
  <c r="BH3047"/>
  <c r="BG3047"/>
  <c r="BE3047"/>
  <c r="T3047"/>
  <c r="R3047"/>
  <c r="P3047"/>
  <c r="BI3044"/>
  <c r="BH3044"/>
  <c r="BG3044"/>
  <c r="BE3044"/>
  <c r="T3044"/>
  <c r="R3044"/>
  <c r="P3044"/>
  <c r="BI3020"/>
  <c r="BH3020"/>
  <c r="BG3020"/>
  <c r="BE3020"/>
  <c r="T3020"/>
  <c r="R3020"/>
  <c r="P3020"/>
  <c r="BI2996"/>
  <c r="BH2996"/>
  <c r="BG2996"/>
  <c r="BE2996"/>
  <c r="T2996"/>
  <c r="R2996"/>
  <c r="P2996"/>
  <c r="BI2971"/>
  <c r="BH2971"/>
  <c r="BG2971"/>
  <c r="BE2971"/>
  <c r="T2971"/>
  <c r="R2971"/>
  <c r="P2971"/>
  <c r="BI2968"/>
  <c r="BH2968"/>
  <c r="BG2968"/>
  <c r="BE2968"/>
  <c r="T2968"/>
  <c r="R2968"/>
  <c r="P2968"/>
  <c r="BI2965"/>
  <c r="BH2965"/>
  <c r="BG2965"/>
  <c r="BE2965"/>
  <c r="T2965"/>
  <c r="R2965"/>
  <c r="P2965"/>
  <c r="BI2962"/>
  <c r="BH2962"/>
  <c r="BG2962"/>
  <c r="BE2962"/>
  <c r="T2962"/>
  <c r="R2962"/>
  <c r="P2962"/>
  <c r="BI2953"/>
  <c r="BH2953"/>
  <c r="BG2953"/>
  <c r="BE2953"/>
  <c r="T2953"/>
  <c r="R2953"/>
  <c r="P2953"/>
  <c r="BI2950"/>
  <c r="BH2950"/>
  <c r="BG2950"/>
  <c r="BE2950"/>
  <c r="T2950"/>
  <c r="R2950"/>
  <c r="P2950"/>
  <c r="BI2947"/>
  <c r="BH2947"/>
  <c r="BG2947"/>
  <c r="BE2947"/>
  <c r="T2947"/>
  <c r="R2947"/>
  <c r="P2947"/>
  <c r="BI2943"/>
  <c r="BH2943"/>
  <c r="BG2943"/>
  <c r="BE2943"/>
  <c r="T2943"/>
  <c r="R2943"/>
  <c r="P2943"/>
  <c r="BI2940"/>
  <c r="BH2940"/>
  <c r="BG2940"/>
  <c r="BE2940"/>
  <c r="T2940"/>
  <c r="R2940"/>
  <c r="P2940"/>
  <c r="BI2922"/>
  <c r="BH2922"/>
  <c r="BG2922"/>
  <c r="BE2922"/>
  <c r="T2922"/>
  <c r="R2922"/>
  <c r="P2922"/>
  <c r="BI2920"/>
  <c r="BH2920"/>
  <c r="BG2920"/>
  <c r="BE2920"/>
  <c r="T2920"/>
  <c r="R2920"/>
  <c r="P2920"/>
  <c r="BI2913"/>
  <c r="BH2913"/>
  <c r="BG2913"/>
  <c r="BE2913"/>
  <c r="T2913"/>
  <c r="R2913"/>
  <c r="P2913"/>
  <c r="BI2903"/>
  <c r="BH2903"/>
  <c r="BG2903"/>
  <c r="BE2903"/>
  <c r="T2903"/>
  <c r="R2903"/>
  <c r="P2903"/>
  <c r="BI2892"/>
  <c r="BH2892"/>
  <c r="BG2892"/>
  <c r="BE2892"/>
  <c r="T2892"/>
  <c r="R2892"/>
  <c r="P2892"/>
  <c r="BI2890"/>
  <c r="BH2890"/>
  <c r="BG2890"/>
  <c r="BE2890"/>
  <c r="T2890"/>
  <c r="R2890"/>
  <c r="P2890"/>
  <c r="BI2876"/>
  <c r="BH2876"/>
  <c r="BG2876"/>
  <c r="BE2876"/>
  <c r="T2876"/>
  <c r="R2876"/>
  <c r="P2876"/>
  <c r="BI2874"/>
  <c r="BH2874"/>
  <c r="BG2874"/>
  <c r="BE2874"/>
  <c r="T2874"/>
  <c r="R2874"/>
  <c r="P2874"/>
  <c r="BI2867"/>
  <c r="BH2867"/>
  <c r="BG2867"/>
  <c r="BE2867"/>
  <c r="T2867"/>
  <c r="R2867"/>
  <c r="P2867"/>
  <c r="BI2864"/>
  <c r="BH2864"/>
  <c r="BG2864"/>
  <c r="BE2864"/>
  <c r="T2864"/>
  <c r="R2864"/>
  <c r="P2864"/>
  <c r="BI2852"/>
  <c r="BH2852"/>
  <c r="BG2852"/>
  <c r="BE2852"/>
  <c r="T2852"/>
  <c r="R2852"/>
  <c r="P2852"/>
  <c r="BI2850"/>
  <c r="BH2850"/>
  <c r="BG2850"/>
  <c r="BE2850"/>
  <c r="T2850"/>
  <c r="R2850"/>
  <c r="P2850"/>
  <c r="BI2815"/>
  <c r="BH2815"/>
  <c r="BG2815"/>
  <c r="BE2815"/>
  <c r="T2815"/>
  <c r="R2815"/>
  <c r="P2815"/>
  <c r="BI2813"/>
  <c r="BH2813"/>
  <c r="BG2813"/>
  <c r="BE2813"/>
  <c r="T2813"/>
  <c r="R2813"/>
  <c r="P2813"/>
  <c r="BI2808"/>
  <c r="BH2808"/>
  <c r="BG2808"/>
  <c r="BE2808"/>
  <c r="T2808"/>
  <c r="R2808"/>
  <c r="P2808"/>
  <c r="BI2782"/>
  <c r="BH2782"/>
  <c r="BG2782"/>
  <c r="BE2782"/>
  <c r="T2782"/>
  <c r="R2782"/>
  <c r="P2782"/>
  <c r="BI2722"/>
  <c r="BH2722"/>
  <c r="BG2722"/>
  <c r="BE2722"/>
  <c r="T2722"/>
  <c r="R2722"/>
  <c r="P2722"/>
  <c r="BI2720"/>
  <c r="BH2720"/>
  <c r="BG2720"/>
  <c r="BE2720"/>
  <c r="T2720"/>
  <c r="R2720"/>
  <c r="P2720"/>
  <c r="BI2673"/>
  <c r="BH2673"/>
  <c r="BG2673"/>
  <c r="BE2673"/>
  <c r="T2673"/>
  <c r="R2673"/>
  <c r="P2673"/>
  <c r="BI2671"/>
  <c r="BH2671"/>
  <c r="BG2671"/>
  <c r="BE2671"/>
  <c r="T2671"/>
  <c r="R2671"/>
  <c r="P2671"/>
  <c r="BI2624"/>
  <c r="BH2624"/>
  <c r="BG2624"/>
  <c r="BE2624"/>
  <c r="T2624"/>
  <c r="R2624"/>
  <c r="P2624"/>
  <c r="BI2621"/>
  <c r="BH2621"/>
  <c r="BG2621"/>
  <c r="BE2621"/>
  <c r="T2621"/>
  <c r="R2621"/>
  <c r="P2621"/>
  <c r="BI2533"/>
  <c r="BH2533"/>
  <c r="BG2533"/>
  <c r="BE2533"/>
  <c r="T2533"/>
  <c r="R2533"/>
  <c r="P2533"/>
  <c r="BI2526"/>
  <c r="BH2526"/>
  <c r="BG2526"/>
  <c r="BE2526"/>
  <c r="T2526"/>
  <c r="R2526"/>
  <c r="P2526"/>
  <c r="BI2524"/>
  <c r="BH2524"/>
  <c r="BG2524"/>
  <c r="BE2524"/>
  <c r="T2524"/>
  <c r="R2524"/>
  <c r="P2524"/>
  <c r="BI2510"/>
  <c r="BH2510"/>
  <c r="BG2510"/>
  <c r="BE2510"/>
  <c r="T2510"/>
  <c r="R2510"/>
  <c r="P2510"/>
  <c r="BI2508"/>
  <c r="BH2508"/>
  <c r="BG2508"/>
  <c r="BE2508"/>
  <c r="T2508"/>
  <c r="R2508"/>
  <c r="P2508"/>
  <c r="BI2504"/>
  <c r="BH2504"/>
  <c r="BG2504"/>
  <c r="BE2504"/>
  <c r="T2504"/>
  <c r="R2504"/>
  <c r="P2504"/>
  <c r="BI2501"/>
  <c r="BH2501"/>
  <c r="BG2501"/>
  <c r="BE2501"/>
  <c r="T2501"/>
  <c r="R2501"/>
  <c r="P2501"/>
  <c r="BI2499"/>
  <c r="BH2499"/>
  <c r="BG2499"/>
  <c r="BE2499"/>
  <c r="T2499"/>
  <c r="R2499"/>
  <c r="P2499"/>
  <c r="BI2486"/>
  <c r="BH2486"/>
  <c r="BG2486"/>
  <c r="BE2486"/>
  <c r="T2486"/>
  <c r="R2486"/>
  <c r="P2486"/>
  <c r="BI2484"/>
  <c r="BH2484"/>
  <c r="BG2484"/>
  <c r="BE2484"/>
  <c r="T2484"/>
  <c r="R2484"/>
  <c r="P2484"/>
  <c r="BI2477"/>
  <c r="BH2477"/>
  <c r="BG2477"/>
  <c r="BE2477"/>
  <c r="T2477"/>
  <c r="R2477"/>
  <c r="P2477"/>
  <c r="BI2475"/>
  <c r="BH2475"/>
  <c r="BG2475"/>
  <c r="BE2475"/>
  <c r="T2475"/>
  <c r="R2475"/>
  <c r="P2475"/>
  <c r="BI2471"/>
  <c r="BH2471"/>
  <c r="BG2471"/>
  <c r="BE2471"/>
  <c r="T2471"/>
  <c r="R2471"/>
  <c r="P2471"/>
  <c r="BI2469"/>
  <c r="BH2469"/>
  <c r="BG2469"/>
  <c r="BE2469"/>
  <c r="T2469"/>
  <c r="R2469"/>
  <c r="P2469"/>
  <c r="BI2462"/>
  <c r="BH2462"/>
  <c r="BG2462"/>
  <c r="BE2462"/>
  <c r="T2462"/>
  <c r="R2462"/>
  <c r="P2462"/>
  <c r="BI2460"/>
  <c r="BH2460"/>
  <c r="BG2460"/>
  <c r="BE2460"/>
  <c r="T2460"/>
  <c r="R2460"/>
  <c r="P2460"/>
  <c r="BI2456"/>
  <c r="BH2456"/>
  <c r="BG2456"/>
  <c r="BE2456"/>
  <c r="T2456"/>
  <c r="R2456"/>
  <c r="P2456"/>
  <c r="BI2452"/>
  <c r="BH2452"/>
  <c r="BG2452"/>
  <c r="BE2452"/>
  <c r="T2452"/>
  <c r="T2451"/>
  <c r="R2452"/>
  <c r="R2451"/>
  <c r="P2452"/>
  <c r="P2451"/>
  <c r="BI2450"/>
  <c r="BH2450"/>
  <c r="BG2450"/>
  <c r="BE2450"/>
  <c r="T2450"/>
  <c r="R2450"/>
  <c r="P2450"/>
  <c r="BI2446"/>
  <c r="BH2446"/>
  <c r="BG2446"/>
  <c r="BE2446"/>
  <c r="T2446"/>
  <c r="R2446"/>
  <c r="P2446"/>
  <c r="BI2445"/>
  <c r="BH2445"/>
  <c r="BG2445"/>
  <c r="BE2445"/>
  <c r="T2445"/>
  <c r="R2445"/>
  <c r="P2445"/>
  <c r="BI2444"/>
  <c r="BH2444"/>
  <c r="BG2444"/>
  <c r="BE2444"/>
  <c r="T2444"/>
  <c r="R2444"/>
  <c r="P2444"/>
  <c r="BI2443"/>
  <c r="BH2443"/>
  <c r="BG2443"/>
  <c r="BE2443"/>
  <c r="T2443"/>
  <c r="R2443"/>
  <c r="P2443"/>
  <c r="BI2437"/>
  <c r="BH2437"/>
  <c r="BG2437"/>
  <c r="BE2437"/>
  <c r="T2437"/>
  <c r="R2437"/>
  <c r="P2437"/>
  <c r="BI2430"/>
  <c r="BH2430"/>
  <c r="BG2430"/>
  <c r="BE2430"/>
  <c r="T2430"/>
  <c r="R2430"/>
  <c r="P2430"/>
  <c r="BI2429"/>
  <c r="BH2429"/>
  <c r="BG2429"/>
  <c r="BE2429"/>
  <c r="T2429"/>
  <c r="R2429"/>
  <c r="P2429"/>
  <c r="BI2428"/>
  <c r="BH2428"/>
  <c r="BG2428"/>
  <c r="BE2428"/>
  <c r="T2428"/>
  <c r="R2428"/>
  <c r="P2428"/>
  <c r="BI2427"/>
  <c r="BH2427"/>
  <c r="BG2427"/>
  <c r="BE2427"/>
  <c r="T2427"/>
  <c r="R2427"/>
  <c r="P2427"/>
  <c r="BI2424"/>
  <c r="BH2424"/>
  <c r="BG2424"/>
  <c r="BE2424"/>
  <c r="T2424"/>
  <c r="R2424"/>
  <c r="P2424"/>
  <c r="BI2413"/>
  <c r="BH2413"/>
  <c r="BG2413"/>
  <c r="BE2413"/>
  <c r="T2413"/>
  <c r="R2413"/>
  <c r="P2413"/>
  <c r="BI2407"/>
  <c r="BH2407"/>
  <c r="BG2407"/>
  <c r="BE2407"/>
  <c r="T2407"/>
  <c r="R2407"/>
  <c r="P2407"/>
  <c r="BI2400"/>
  <c r="BH2400"/>
  <c r="BG2400"/>
  <c r="BE2400"/>
  <c r="T2400"/>
  <c r="R2400"/>
  <c r="P2400"/>
  <c r="BI2397"/>
  <c r="BH2397"/>
  <c r="BG2397"/>
  <c r="BE2397"/>
  <c r="T2397"/>
  <c r="R2397"/>
  <c r="P2397"/>
  <c r="BI2393"/>
  <c r="BH2393"/>
  <c r="BG2393"/>
  <c r="BE2393"/>
  <c r="T2393"/>
  <c r="R2393"/>
  <c r="P2393"/>
  <c r="BI2390"/>
  <c r="BH2390"/>
  <c r="BG2390"/>
  <c r="BE2390"/>
  <c r="T2390"/>
  <c r="R2390"/>
  <c r="P2390"/>
  <c r="BI2386"/>
  <c r="BH2386"/>
  <c r="BG2386"/>
  <c r="BE2386"/>
  <c r="T2386"/>
  <c r="R2386"/>
  <c r="P2386"/>
  <c r="BI2383"/>
  <c r="BH2383"/>
  <c r="BG2383"/>
  <c r="BE2383"/>
  <c r="T2383"/>
  <c r="R2383"/>
  <c r="P2383"/>
  <c r="BI2379"/>
  <c r="BH2379"/>
  <c r="BG2379"/>
  <c r="BE2379"/>
  <c r="T2379"/>
  <c r="R2379"/>
  <c r="P2379"/>
  <c r="BI2376"/>
  <c r="BH2376"/>
  <c r="BG2376"/>
  <c r="BE2376"/>
  <c r="T2376"/>
  <c r="R2376"/>
  <c r="P2376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7"/>
  <c r="BH2347"/>
  <c r="BG2347"/>
  <c r="BE2347"/>
  <c r="T2347"/>
  <c r="R2347"/>
  <c r="P2347"/>
  <c r="BI2345"/>
  <c r="BH2345"/>
  <c r="BG2345"/>
  <c r="BE2345"/>
  <c r="T2345"/>
  <c r="R2345"/>
  <c r="P2345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20"/>
  <c r="BH2320"/>
  <c r="BG2320"/>
  <c r="BE2320"/>
  <c r="T2320"/>
  <c r="R2320"/>
  <c r="P2320"/>
  <c r="BI2319"/>
  <c r="BH2319"/>
  <c r="BG2319"/>
  <c r="BE2319"/>
  <c r="T2319"/>
  <c r="R2319"/>
  <c r="P2319"/>
  <c r="BI2317"/>
  <c r="BH2317"/>
  <c r="BG2317"/>
  <c r="BE2317"/>
  <c r="T2317"/>
  <c r="R2317"/>
  <c r="P2317"/>
  <c r="BI2313"/>
  <c r="BH2313"/>
  <c r="BG2313"/>
  <c r="BE2313"/>
  <c r="T2313"/>
  <c r="R2313"/>
  <c r="P2313"/>
  <c r="BI2312"/>
  <c r="BH2312"/>
  <c r="BG2312"/>
  <c r="BE2312"/>
  <c r="T2312"/>
  <c r="R2312"/>
  <c r="P2312"/>
  <c r="BI2311"/>
  <c r="BH2311"/>
  <c r="BG2311"/>
  <c r="BE2311"/>
  <c r="T2311"/>
  <c r="R2311"/>
  <c r="P2311"/>
  <c r="BI2310"/>
  <c r="BH2310"/>
  <c r="BG2310"/>
  <c r="BE2310"/>
  <c r="T2310"/>
  <c r="R2310"/>
  <c r="P2310"/>
  <c r="BI2301"/>
  <c r="BH2301"/>
  <c r="BG2301"/>
  <c r="BE2301"/>
  <c r="T2301"/>
  <c r="R2301"/>
  <c r="P2301"/>
  <c r="BI2300"/>
  <c r="BH2300"/>
  <c r="BG2300"/>
  <c r="BE2300"/>
  <c r="T2300"/>
  <c r="R2300"/>
  <c r="P2300"/>
  <c r="BI2299"/>
  <c r="BH2299"/>
  <c r="BG2299"/>
  <c r="BE2299"/>
  <c r="T2299"/>
  <c r="R2299"/>
  <c r="P2299"/>
  <c r="BI2296"/>
  <c r="BH2296"/>
  <c r="BG2296"/>
  <c r="BE2296"/>
  <c r="T2296"/>
  <c r="R2296"/>
  <c r="P2296"/>
  <c r="BI2292"/>
  <c r="BH2292"/>
  <c r="BG2292"/>
  <c r="BE2292"/>
  <c r="T2292"/>
  <c r="R2292"/>
  <c r="P2292"/>
  <c r="BI2286"/>
  <c r="BH2286"/>
  <c r="BG2286"/>
  <c r="BE2286"/>
  <c r="T2286"/>
  <c r="R2286"/>
  <c r="P2286"/>
  <c r="BI2279"/>
  <c r="BH2279"/>
  <c r="BG2279"/>
  <c r="BE2279"/>
  <c r="T2279"/>
  <c r="R2279"/>
  <c r="P2279"/>
  <c r="BI2276"/>
  <c r="BH2276"/>
  <c r="BG2276"/>
  <c r="BE2276"/>
  <c r="T2276"/>
  <c r="R2276"/>
  <c r="P2276"/>
  <c r="BI2272"/>
  <c r="BH2272"/>
  <c r="BG2272"/>
  <c r="BE2272"/>
  <c r="T2272"/>
  <c r="R2272"/>
  <c r="P2272"/>
  <c r="BI2271"/>
  <c r="BH2271"/>
  <c r="BG2271"/>
  <c r="BE2271"/>
  <c r="T2271"/>
  <c r="R2271"/>
  <c r="P2271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64"/>
  <c r="BH2264"/>
  <c r="BG2264"/>
  <c r="BE2264"/>
  <c r="T2264"/>
  <c r="R2264"/>
  <c r="P2264"/>
  <c r="BI2263"/>
  <c r="BH2263"/>
  <c r="BG2263"/>
  <c r="BE2263"/>
  <c r="T2263"/>
  <c r="R2263"/>
  <c r="P2263"/>
  <c r="BI2254"/>
  <c r="BH2254"/>
  <c r="BG2254"/>
  <c r="BE2254"/>
  <c r="T2254"/>
  <c r="R2254"/>
  <c r="P2254"/>
  <c r="BI2250"/>
  <c r="BH2250"/>
  <c r="BG2250"/>
  <c r="BE2250"/>
  <c r="T2250"/>
  <c r="R2250"/>
  <c r="P2250"/>
  <c r="BI2245"/>
  <c r="BH2245"/>
  <c r="BG2245"/>
  <c r="BE2245"/>
  <c r="T2245"/>
  <c r="R2245"/>
  <c r="P2245"/>
  <c r="BI2241"/>
  <c r="BH2241"/>
  <c r="BG2241"/>
  <c r="BE2241"/>
  <c r="T2241"/>
  <c r="R2241"/>
  <c r="P2241"/>
  <c r="BI2235"/>
  <c r="BH2235"/>
  <c r="BG2235"/>
  <c r="BE2235"/>
  <c r="T2235"/>
  <c r="R2235"/>
  <c r="P2235"/>
  <c r="BI2222"/>
  <c r="BH2222"/>
  <c r="BG2222"/>
  <c r="BE2222"/>
  <c r="T2222"/>
  <c r="R2222"/>
  <c r="P2222"/>
  <c r="BI2211"/>
  <c r="BH2211"/>
  <c r="BG2211"/>
  <c r="BE2211"/>
  <c r="T2211"/>
  <c r="R2211"/>
  <c r="P2211"/>
  <c r="BI2201"/>
  <c r="BH2201"/>
  <c r="BG2201"/>
  <c r="BE2201"/>
  <c r="T2201"/>
  <c r="R2201"/>
  <c r="P2201"/>
  <c r="BI2186"/>
  <c r="BH2186"/>
  <c r="BG2186"/>
  <c r="BE2186"/>
  <c r="T2186"/>
  <c r="R2186"/>
  <c r="P2186"/>
  <c r="BI2171"/>
  <c r="BH2171"/>
  <c r="BG2171"/>
  <c r="BE2171"/>
  <c r="T2171"/>
  <c r="R2171"/>
  <c r="P2171"/>
  <c r="BI2169"/>
  <c r="BH2169"/>
  <c r="BG2169"/>
  <c r="BE2169"/>
  <c r="T2169"/>
  <c r="R2169"/>
  <c r="P2169"/>
  <c r="BI2166"/>
  <c r="BH2166"/>
  <c r="BG2166"/>
  <c r="BE2166"/>
  <c r="T2166"/>
  <c r="R2166"/>
  <c r="P2166"/>
  <c r="BI2164"/>
  <c r="BH2164"/>
  <c r="BG2164"/>
  <c r="BE2164"/>
  <c r="T2164"/>
  <c r="R2164"/>
  <c r="P2164"/>
  <c r="BI2162"/>
  <c r="BH2162"/>
  <c r="BG2162"/>
  <c r="BE2162"/>
  <c r="T2162"/>
  <c r="R2162"/>
  <c r="P2162"/>
  <c r="BI2159"/>
  <c r="BH2159"/>
  <c r="BG2159"/>
  <c r="BE2159"/>
  <c r="T2159"/>
  <c r="R2159"/>
  <c r="P2159"/>
  <c r="BI2154"/>
  <c r="BH2154"/>
  <c r="BG2154"/>
  <c r="BE2154"/>
  <c r="T2154"/>
  <c r="R2154"/>
  <c r="P2154"/>
  <c r="BI2150"/>
  <c r="BH2150"/>
  <c r="BG2150"/>
  <c r="BE2150"/>
  <c r="T2150"/>
  <c r="R2150"/>
  <c r="P2150"/>
  <c r="BI2146"/>
  <c r="BH2146"/>
  <c r="BG2146"/>
  <c r="BE2146"/>
  <c r="T2146"/>
  <c r="R2146"/>
  <c r="P2146"/>
  <c r="BI2132"/>
  <c r="BH2132"/>
  <c r="BG2132"/>
  <c r="BE2132"/>
  <c r="T2132"/>
  <c r="R2132"/>
  <c r="P2132"/>
  <c r="BI2122"/>
  <c r="BH2122"/>
  <c r="BG2122"/>
  <c r="BE2122"/>
  <c r="T2122"/>
  <c r="R2122"/>
  <c r="P2122"/>
  <c r="BI2116"/>
  <c r="BH2116"/>
  <c r="BG2116"/>
  <c r="BE2116"/>
  <c r="T2116"/>
  <c r="R2116"/>
  <c r="P2116"/>
  <c r="BI2090"/>
  <c r="BH2090"/>
  <c r="BG2090"/>
  <c r="BE2090"/>
  <c r="T2090"/>
  <c r="R2090"/>
  <c r="P2090"/>
  <c r="BI2044"/>
  <c r="BH2044"/>
  <c r="BG2044"/>
  <c r="BE2044"/>
  <c r="T2044"/>
  <c r="R2044"/>
  <c r="P2044"/>
  <c r="BI2022"/>
  <c r="BH2022"/>
  <c r="BG2022"/>
  <c r="BE2022"/>
  <c r="T2022"/>
  <c r="R2022"/>
  <c r="P2022"/>
  <c r="BI2002"/>
  <c r="BH2002"/>
  <c r="BG2002"/>
  <c r="BE2002"/>
  <c r="T2002"/>
  <c r="R2002"/>
  <c r="P2002"/>
  <c r="BI1959"/>
  <c r="BH1959"/>
  <c r="BG1959"/>
  <c r="BE1959"/>
  <c r="T1959"/>
  <c r="R1959"/>
  <c r="P1959"/>
  <c r="BI1953"/>
  <c r="BH1953"/>
  <c r="BG1953"/>
  <c r="BE1953"/>
  <c r="T1953"/>
  <c r="R1953"/>
  <c r="P1953"/>
  <c r="BI1949"/>
  <c r="BH1949"/>
  <c r="BG1949"/>
  <c r="BE1949"/>
  <c r="T1949"/>
  <c r="R1949"/>
  <c r="P1949"/>
  <c r="BI1947"/>
  <c r="BH1947"/>
  <c r="BG1947"/>
  <c r="BE1947"/>
  <c r="T1947"/>
  <c r="R1947"/>
  <c r="P1947"/>
  <c r="BI1945"/>
  <c r="BH1945"/>
  <c r="BG1945"/>
  <c r="BE1945"/>
  <c r="T1945"/>
  <c r="R1945"/>
  <c r="P1945"/>
  <c r="BI1940"/>
  <c r="BH1940"/>
  <c r="BG1940"/>
  <c r="BE1940"/>
  <c r="T1940"/>
  <c r="R1940"/>
  <c r="P1940"/>
  <c r="BI1936"/>
  <c r="BH1936"/>
  <c r="BG1936"/>
  <c r="BE1936"/>
  <c r="T1936"/>
  <c r="R1936"/>
  <c r="P1936"/>
  <c r="BI1932"/>
  <c r="BH1932"/>
  <c r="BG1932"/>
  <c r="BE1932"/>
  <c r="T1932"/>
  <c r="R1932"/>
  <c r="P1932"/>
  <c r="BI1928"/>
  <c r="BH1928"/>
  <c r="BG1928"/>
  <c r="BE1928"/>
  <c r="T1928"/>
  <c r="R1928"/>
  <c r="P1928"/>
  <c r="BI1924"/>
  <c r="BH1924"/>
  <c r="BG1924"/>
  <c r="BE1924"/>
  <c r="T1924"/>
  <c r="R1924"/>
  <c r="P1924"/>
  <c r="BI1920"/>
  <c r="BH1920"/>
  <c r="BG1920"/>
  <c r="BE1920"/>
  <c r="T1920"/>
  <c r="R1920"/>
  <c r="P1920"/>
  <c r="BI1903"/>
  <c r="BH1903"/>
  <c r="BG1903"/>
  <c r="BE1903"/>
  <c r="T1903"/>
  <c r="R1903"/>
  <c r="P1903"/>
  <c r="BI1901"/>
  <c r="BH1901"/>
  <c r="BG1901"/>
  <c r="BE1901"/>
  <c r="T1901"/>
  <c r="R1901"/>
  <c r="P1901"/>
  <c r="BI1891"/>
  <c r="BH1891"/>
  <c r="BG1891"/>
  <c r="BE1891"/>
  <c r="T1891"/>
  <c r="R1891"/>
  <c r="P1891"/>
  <c r="BI1888"/>
  <c r="BH1888"/>
  <c r="BG1888"/>
  <c r="BE1888"/>
  <c r="T1888"/>
  <c r="R1888"/>
  <c r="P1888"/>
  <c r="BI1883"/>
  <c r="BH1883"/>
  <c r="BG1883"/>
  <c r="BE1883"/>
  <c r="T1883"/>
  <c r="R1883"/>
  <c r="P1883"/>
  <c r="BI1868"/>
  <c r="BH1868"/>
  <c r="BG1868"/>
  <c r="BE1868"/>
  <c r="T1868"/>
  <c r="R1868"/>
  <c r="P1868"/>
  <c r="BI1864"/>
  <c r="BH1864"/>
  <c r="BG1864"/>
  <c r="BE1864"/>
  <c r="T1864"/>
  <c r="R1864"/>
  <c r="P1864"/>
  <c r="BI1837"/>
  <c r="BH1837"/>
  <c r="BG1837"/>
  <c r="BE1837"/>
  <c r="T1837"/>
  <c r="R1837"/>
  <c r="P1837"/>
  <c r="BI1810"/>
  <c r="BH1810"/>
  <c r="BG1810"/>
  <c r="BE1810"/>
  <c r="T1810"/>
  <c r="R1810"/>
  <c r="P1810"/>
  <c r="BI1806"/>
  <c r="BH1806"/>
  <c r="BG1806"/>
  <c r="BE1806"/>
  <c r="T1806"/>
  <c r="R1806"/>
  <c r="P1806"/>
  <c r="BI1802"/>
  <c r="BH1802"/>
  <c r="BG1802"/>
  <c r="BE1802"/>
  <c r="T1802"/>
  <c r="R1802"/>
  <c r="P1802"/>
  <c r="BI1798"/>
  <c r="BH1798"/>
  <c r="BG1798"/>
  <c r="BE1798"/>
  <c r="T1798"/>
  <c r="R1798"/>
  <c r="P1798"/>
  <c r="BI1776"/>
  <c r="BH1776"/>
  <c r="BG1776"/>
  <c r="BE1776"/>
  <c r="T1776"/>
  <c r="R1776"/>
  <c r="P1776"/>
  <c r="BI1746"/>
  <c r="BH1746"/>
  <c r="BG1746"/>
  <c r="BE1746"/>
  <c r="T1746"/>
  <c r="R1746"/>
  <c r="P1746"/>
  <c r="BI1744"/>
  <c r="BH1744"/>
  <c r="BG1744"/>
  <c r="BE1744"/>
  <c r="T1744"/>
  <c r="R1744"/>
  <c r="P1744"/>
  <c r="BI1742"/>
  <c r="BH1742"/>
  <c r="BG1742"/>
  <c r="BE1742"/>
  <c r="T1742"/>
  <c r="R1742"/>
  <c r="P1742"/>
  <c r="BI1720"/>
  <c r="BH1720"/>
  <c r="BG1720"/>
  <c r="BE1720"/>
  <c r="T1720"/>
  <c r="R1720"/>
  <c r="P1720"/>
  <c r="BI1717"/>
  <c r="BH1717"/>
  <c r="BG1717"/>
  <c r="BE1717"/>
  <c r="T1717"/>
  <c r="R1717"/>
  <c r="P1717"/>
  <c r="BI1714"/>
  <c r="BH1714"/>
  <c r="BG1714"/>
  <c r="BE1714"/>
  <c r="T1714"/>
  <c r="R1714"/>
  <c r="P1714"/>
  <c r="BI1712"/>
  <c r="BH1712"/>
  <c r="BG1712"/>
  <c r="BE1712"/>
  <c r="T1712"/>
  <c r="R1712"/>
  <c r="P1712"/>
  <c r="BI1686"/>
  <c r="BH1686"/>
  <c r="BG1686"/>
  <c r="BE1686"/>
  <c r="T1686"/>
  <c r="R1686"/>
  <c r="P1686"/>
  <c r="BI1683"/>
  <c r="BH1683"/>
  <c r="BG1683"/>
  <c r="BE1683"/>
  <c r="T1683"/>
  <c r="R1683"/>
  <c r="P1683"/>
  <c r="BI1680"/>
  <c r="BH1680"/>
  <c r="BG1680"/>
  <c r="BE1680"/>
  <c r="T1680"/>
  <c r="R1680"/>
  <c r="P1680"/>
  <c r="BI1664"/>
  <c r="BH1664"/>
  <c r="BG1664"/>
  <c r="BE1664"/>
  <c r="T1664"/>
  <c r="R1664"/>
  <c r="P1664"/>
  <c r="BI1662"/>
  <c r="BH1662"/>
  <c r="BG1662"/>
  <c r="BE1662"/>
  <c r="T1662"/>
  <c r="R1662"/>
  <c r="P1662"/>
  <c r="BI1647"/>
  <c r="BH1647"/>
  <c r="BG1647"/>
  <c r="BE1647"/>
  <c r="T1647"/>
  <c r="R1647"/>
  <c r="P1647"/>
  <c r="BI1645"/>
  <c r="BH1645"/>
  <c r="BG1645"/>
  <c r="BE1645"/>
  <c r="T1645"/>
  <c r="R1645"/>
  <c r="P1645"/>
  <c r="BI1628"/>
  <c r="BH1628"/>
  <c r="BG1628"/>
  <c r="BE1628"/>
  <c r="T1628"/>
  <c r="R1628"/>
  <c r="P1628"/>
  <c r="BI1626"/>
  <c r="BH1626"/>
  <c r="BG1626"/>
  <c r="BE1626"/>
  <c r="T1626"/>
  <c r="R1626"/>
  <c r="P1626"/>
  <c r="BI1622"/>
  <c r="BH1622"/>
  <c r="BG1622"/>
  <c r="BE1622"/>
  <c r="T1622"/>
  <c r="R1622"/>
  <c r="P1622"/>
  <c r="BI1609"/>
  <c r="BH1609"/>
  <c r="BG1609"/>
  <c r="BE1609"/>
  <c r="T1609"/>
  <c r="R1609"/>
  <c r="P1609"/>
  <c r="BI1598"/>
  <c r="BH1598"/>
  <c r="BG1598"/>
  <c r="BE1598"/>
  <c r="T1598"/>
  <c r="R1598"/>
  <c r="P1598"/>
  <c r="BI1568"/>
  <c r="BH1568"/>
  <c r="BG1568"/>
  <c r="BE1568"/>
  <c r="T1568"/>
  <c r="R1568"/>
  <c r="P1568"/>
  <c r="BI1566"/>
  <c r="BH1566"/>
  <c r="BG1566"/>
  <c r="BE1566"/>
  <c r="T1566"/>
  <c r="R1566"/>
  <c r="P1566"/>
  <c r="BI1542"/>
  <c r="BH1542"/>
  <c r="BG1542"/>
  <c r="BE1542"/>
  <c r="T1542"/>
  <c r="R1542"/>
  <c r="P1542"/>
  <c r="BI1539"/>
  <c r="BH1539"/>
  <c r="BG1539"/>
  <c r="BE1539"/>
  <c r="T1539"/>
  <c r="R1539"/>
  <c r="P1539"/>
  <c r="BI1507"/>
  <c r="BH1507"/>
  <c r="BG1507"/>
  <c r="BE1507"/>
  <c r="T1507"/>
  <c r="R1507"/>
  <c r="P1507"/>
  <c r="BI1500"/>
  <c r="BH1500"/>
  <c r="BG1500"/>
  <c r="BE1500"/>
  <c r="T1500"/>
  <c r="R1500"/>
  <c r="P1500"/>
  <c r="BI1472"/>
  <c r="BH1472"/>
  <c r="BG1472"/>
  <c r="BE1472"/>
  <c r="T1472"/>
  <c r="R1472"/>
  <c r="P1472"/>
  <c r="BI1468"/>
  <c r="BH1468"/>
  <c r="BG1468"/>
  <c r="BE1468"/>
  <c r="T1468"/>
  <c r="R1468"/>
  <c r="P1468"/>
  <c r="BI1466"/>
  <c r="BH1466"/>
  <c r="BG1466"/>
  <c r="BE1466"/>
  <c r="T1466"/>
  <c r="R1466"/>
  <c r="P1466"/>
  <c r="BI1462"/>
  <c r="BH1462"/>
  <c r="BG1462"/>
  <c r="BE1462"/>
  <c r="T1462"/>
  <c r="R1462"/>
  <c r="P1462"/>
  <c r="BI1458"/>
  <c r="BH1458"/>
  <c r="BG1458"/>
  <c r="BE1458"/>
  <c r="T1458"/>
  <c r="R1458"/>
  <c r="P1458"/>
  <c r="BI1454"/>
  <c r="BH1454"/>
  <c r="BG1454"/>
  <c r="BE1454"/>
  <c r="T1454"/>
  <c r="R1454"/>
  <c r="P1454"/>
  <c r="BI1441"/>
  <c r="BH1441"/>
  <c r="BG1441"/>
  <c r="BE1441"/>
  <c r="T1441"/>
  <c r="R1441"/>
  <c r="P1441"/>
  <c r="BI1438"/>
  <c r="BH1438"/>
  <c r="BG1438"/>
  <c r="BE1438"/>
  <c r="T1438"/>
  <c r="R1438"/>
  <c r="P1438"/>
  <c r="BI1435"/>
  <c r="BH1435"/>
  <c r="BG1435"/>
  <c r="BE1435"/>
  <c r="T1435"/>
  <c r="R1435"/>
  <c r="P1435"/>
  <c r="BI1418"/>
  <c r="BH1418"/>
  <c r="BG1418"/>
  <c r="BE1418"/>
  <c r="T1418"/>
  <c r="R1418"/>
  <c r="P1418"/>
  <c r="BI1416"/>
  <c r="BH1416"/>
  <c r="BG1416"/>
  <c r="BE1416"/>
  <c r="T1416"/>
  <c r="R1416"/>
  <c r="P1416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50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BK103"/>
  <c i="1" r="AS62"/>
  <c i="4" r="J3817"/>
  <c r="J3778"/>
  <c r="J3745"/>
  <c r="J3694"/>
  <c r="J3596"/>
  <c r="J3445"/>
  <c r="J3204"/>
  <c r="BK2965"/>
  <c r="J2486"/>
  <c r="BK2376"/>
  <c r="BK2350"/>
  <c r="BK2323"/>
  <c r="J2267"/>
  <c r="J1940"/>
  <c r="BK1622"/>
  <c r="J1154"/>
  <c r="BK653"/>
  <c r="BK388"/>
  <c r="J3910"/>
  <c r="BK3832"/>
  <c r="J3793"/>
  <c r="J3757"/>
  <c r="BK3720"/>
  <c r="J3689"/>
  <c r="J3653"/>
  <c r="BK3453"/>
  <c r="J3310"/>
  <c r="BK3099"/>
  <c r="BK2913"/>
  <c r="J2499"/>
  <c r="BK2361"/>
  <c r="J2324"/>
  <c r="BK2264"/>
  <c r="BK1945"/>
  <c r="BK1664"/>
  <c r="BK1298"/>
  <c r="J1016"/>
  <c r="BK376"/>
  <c r="J176"/>
  <c r="J3838"/>
  <c r="J3796"/>
  <c r="J3752"/>
  <c r="J3722"/>
  <c r="BK3692"/>
  <c r="J3664"/>
  <c r="J3505"/>
  <c r="BK3206"/>
  <c r="BK2864"/>
  <c r="J2413"/>
  <c r="BK2364"/>
  <c r="J2313"/>
  <c r="J2201"/>
  <c r="J1888"/>
  <c r="BK1472"/>
  <c r="BK1177"/>
  <c r="BK1009"/>
  <c r="BK466"/>
  <c r="J257"/>
  <c r="J4655"/>
  <c r="J4562"/>
  <c r="BK4506"/>
  <c r="J4471"/>
  <c r="J4437"/>
  <c r="BK4063"/>
  <c r="BK4030"/>
  <c r="J3952"/>
  <c r="J3828"/>
  <c r="BK3789"/>
  <c r="BK3753"/>
  <c r="BK3711"/>
  <c r="J3686"/>
  <c r="J3584"/>
  <c r="J3440"/>
  <c r="BK2953"/>
  <c r="J2533"/>
  <c r="J2400"/>
  <c r="J2331"/>
  <c r="BK2171"/>
  <c r="BK1901"/>
  <c r="J1458"/>
  <c r="BK1211"/>
  <c r="J1080"/>
  <c r="J848"/>
  <c r="BK254"/>
  <c r="J136"/>
  <c i="6" r="J356"/>
  <c r="BK289"/>
  <c r="J225"/>
  <c r="J192"/>
  <c r="J378"/>
  <c r="BK325"/>
  <c r="J289"/>
  <c r="J269"/>
  <c r="J216"/>
  <c r="J173"/>
  <c r="BK167"/>
  <c r="BK158"/>
  <c r="J144"/>
  <c r="BK382"/>
  <c r="J252"/>
  <c r="J174"/>
  <c r="J395"/>
  <c r="BK348"/>
  <c r="BK284"/>
  <c r="BK265"/>
  <c r="J240"/>
  <c r="J204"/>
  <c r="BK152"/>
  <c r="J105"/>
  <c i="7" r="BK221"/>
  <c r="J152"/>
  <c r="J95"/>
  <c r="J219"/>
  <c r="J176"/>
  <c r="BK125"/>
  <c r="BK217"/>
  <c r="J159"/>
  <c r="BK123"/>
  <c r="BK254"/>
  <c r="BK178"/>
  <c r="BK135"/>
  <c i="8" r="J204"/>
  <c r="BK177"/>
  <c r="BK139"/>
  <c r="J163"/>
  <c r="J126"/>
  <c r="J104"/>
  <c r="J176"/>
  <c r="J143"/>
  <c r="J115"/>
  <c r="J186"/>
  <c r="J164"/>
  <c r="J129"/>
  <c r="BK106"/>
  <c i="9" r="BK142"/>
  <c r="J103"/>
  <c r="BK118"/>
  <c r="BK136"/>
  <c r="J102"/>
  <c r="J124"/>
  <c r="BK104"/>
  <c i="10" r="J93"/>
  <c r="J102"/>
  <c r="J106"/>
  <c r="J105"/>
  <c i="11" r="J364"/>
  <c r="J324"/>
  <c r="J294"/>
  <c r="J257"/>
  <c r="J234"/>
  <c r="J190"/>
  <c r="J141"/>
  <c r="BK365"/>
  <c r="J348"/>
  <c r="J315"/>
  <c r="J279"/>
  <c r="J249"/>
  <c r="BK208"/>
  <c r="J178"/>
  <c r="BK144"/>
  <c r="J118"/>
  <c r="BK363"/>
  <c r="BK337"/>
  <c r="J306"/>
  <c r="J293"/>
  <c r="J245"/>
  <c r="J218"/>
  <c r="J201"/>
  <c r="BK184"/>
  <c r="BK152"/>
  <c r="J120"/>
  <c r="J337"/>
  <c r="BK300"/>
  <c r="J273"/>
  <c r="BK225"/>
  <c r="BK176"/>
  <c r="BK137"/>
  <c i="12" r="J350"/>
  <c r="J317"/>
  <c r="BK246"/>
  <c r="BK223"/>
  <c r="J196"/>
  <c r="BK159"/>
  <c r="BK113"/>
  <c r="J348"/>
  <c r="BK307"/>
  <c r="J277"/>
  <c r="BK241"/>
  <c r="BK200"/>
  <c r="BK167"/>
  <c r="BK133"/>
  <c r="BK335"/>
  <c r="BK277"/>
  <c r="BK247"/>
  <c r="J199"/>
  <c r="BK166"/>
  <c r="BK136"/>
  <c r="J119"/>
  <c r="J98"/>
  <c r="BK328"/>
  <c r="J291"/>
  <c r="BK258"/>
  <c r="BK224"/>
  <c r="J200"/>
  <c r="J180"/>
  <c r="BK147"/>
  <c r="J99"/>
  <c i="13" r="J122"/>
  <c r="J97"/>
  <c i="14" r="BK258"/>
  <c r="J144"/>
  <c r="BK271"/>
  <c r="J159"/>
  <c r="BK262"/>
  <c r="BK309"/>
  <c r="BK148"/>
  <c i="15" r="BK203"/>
  <c r="BK111"/>
  <c r="BK153"/>
  <c r="BK208"/>
  <c r="J126"/>
  <c r="J120"/>
  <c i="16" r="J155"/>
  <c r="J261"/>
  <c r="J157"/>
  <c r="J218"/>
  <c r="J129"/>
  <c r="BK192"/>
  <c i="17" r="J131"/>
  <c r="J115"/>
  <c i="18" r="J134"/>
  <c r="BK94"/>
  <c r="J128"/>
  <c r="J102"/>
  <c i="19" r="J137"/>
  <c r="BK96"/>
  <c r="BK118"/>
  <c i="20" r="J161"/>
  <c r="BK143"/>
  <c r="J118"/>
  <c r="J158"/>
  <c r="J119"/>
  <c r="BK178"/>
  <c r="J143"/>
  <c r="BK96"/>
  <c r="BK155"/>
  <c r="BK122"/>
  <c r="J88"/>
  <c i="21" r="J166"/>
  <c r="BK230"/>
  <c r="J95"/>
  <c r="J228"/>
  <c r="BK113"/>
  <c r="J185"/>
  <c i="22" r="J166"/>
  <c r="J131"/>
  <c r="J159"/>
  <c r="J148"/>
  <c i="23" r="J192"/>
  <c r="J220"/>
  <c r="J150"/>
  <c r="BK190"/>
  <c r="J212"/>
  <c r="J137"/>
  <c i="24" r="J129"/>
  <c r="BK131"/>
  <c r="BK125"/>
  <c r="J144"/>
  <c i="25" r="J153"/>
  <c r="BK143"/>
  <c r="J158"/>
  <c r="J172"/>
  <c i="26" r="J159"/>
  <c r="BK159"/>
  <c r="J189"/>
  <c r="BK133"/>
  <c r="J144"/>
  <c i="27" r="J96"/>
  <c i="28" r="J96"/>
  <c i="29" r="J86"/>
  <c i="30" r="J124"/>
  <c r="BK130"/>
  <c r="BK132"/>
  <c i="31" r="J103"/>
  <c r="BK142"/>
  <c r="J131"/>
  <c i="32" r="J386"/>
  <c r="BK254"/>
  <c r="J125"/>
  <c r="BK313"/>
  <c r="BK147"/>
  <c r="BK456"/>
  <c r="J214"/>
  <c r="J474"/>
  <c r="BK392"/>
  <c r="BK231"/>
  <c i="33" r="BK186"/>
  <c r="BK147"/>
  <c r="J115"/>
  <c r="J177"/>
  <c r="BK138"/>
  <c r="BK196"/>
  <c r="BK161"/>
  <c r="BK119"/>
  <c r="J173"/>
  <c r="J156"/>
  <c r="BK115"/>
  <c i="34" r="J110"/>
  <c r="J101"/>
  <c i="35" r="BK93"/>
  <c r="J108"/>
  <c i="36" r="J128"/>
  <c r="BK135"/>
  <c i="37" r="J99"/>
  <c r="J104"/>
  <c i="2" r="J100"/>
  <c r="BK87"/>
  <c i="3" r="J106"/>
  <c r="BK137"/>
  <c i="4" r="J3849"/>
  <c r="BK3822"/>
  <c r="BK3780"/>
  <c r="J3751"/>
  <c r="BK3696"/>
  <c r="J3674"/>
  <c r="J3531"/>
  <c r="J3420"/>
  <c r="J3129"/>
  <c r="BK2808"/>
  <c r="BK2452"/>
  <c r="BK2362"/>
  <c r="BK2334"/>
  <c r="J2276"/>
  <c r="BK2122"/>
  <c r="BK1802"/>
  <c r="J1238"/>
  <c r="J1009"/>
  <c r="J466"/>
  <c r="J236"/>
  <c r="BK3846"/>
  <c r="J3819"/>
  <c r="BK3762"/>
  <c r="J3733"/>
  <c r="BK3687"/>
  <c r="J3609"/>
  <c r="J3437"/>
  <c r="J3115"/>
  <c r="J2953"/>
  <c r="J2720"/>
  <c r="J2456"/>
  <c r="J2357"/>
  <c r="J2311"/>
  <c r="J2186"/>
  <c r="BK1806"/>
  <c r="BK1539"/>
  <c r="J1204"/>
  <c r="J948"/>
  <c r="BK291"/>
  <c r="BK3912"/>
  <c r="J3827"/>
  <c r="BK3784"/>
  <c r="J3742"/>
  <c r="BK3706"/>
  <c r="J3684"/>
  <c r="BK3660"/>
  <c r="J3466"/>
  <c r="BK3211"/>
  <c r="J2813"/>
  <c r="BK2393"/>
  <c r="BK2337"/>
  <c r="J2266"/>
  <c r="J1947"/>
  <c r="J1714"/>
  <c r="J1454"/>
  <c r="BK1171"/>
  <c r="J983"/>
  <c r="J388"/>
  <c r="BK149"/>
  <c r="J4628"/>
  <c r="BK4549"/>
  <c r="BK4474"/>
  <c r="J4350"/>
  <c r="J4067"/>
  <c r="J4002"/>
  <c r="J3907"/>
  <c r="J3810"/>
  <c r="J3760"/>
  <c r="BK3707"/>
  <c r="BK3669"/>
  <c r="BK3588"/>
  <c r="J3519"/>
  <c r="J3231"/>
  <c r="BK2947"/>
  <c r="J2526"/>
  <c r="BK2428"/>
  <c r="BK2349"/>
  <c r="BK2186"/>
  <c r="J1712"/>
  <c r="J1410"/>
  <c r="J1165"/>
  <c r="BK994"/>
  <c r="J722"/>
  <c r="J173"/>
  <c i="6" r="BK375"/>
  <c r="J338"/>
  <c r="J322"/>
  <c r="BK267"/>
  <c r="J211"/>
  <c r="BK174"/>
  <c r="J111"/>
  <c r="J348"/>
  <c r="BK307"/>
  <c r="BK260"/>
  <c r="J213"/>
  <c r="BK113"/>
  <c r="BK272"/>
  <c r="BK206"/>
  <c r="BK157"/>
  <c r="BK389"/>
  <c r="J347"/>
  <c r="J313"/>
  <c r="BK223"/>
  <c r="J172"/>
  <c r="BK117"/>
  <c i="7" r="BK209"/>
  <c r="BK129"/>
  <c r="J100"/>
  <c r="J230"/>
  <c r="BK183"/>
  <c r="J133"/>
  <c r="J139"/>
  <c r="BK259"/>
  <c r="J211"/>
  <c r="BK137"/>
  <c r="J97"/>
  <c i="8" r="BK186"/>
  <c r="BK168"/>
  <c r="BK143"/>
  <c r="BK193"/>
  <c r="J136"/>
  <c r="J179"/>
  <c r="J149"/>
  <c r="J109"/>
  <c r="BK175"/>
  <c r="BK127"/>
  <c r="BK104"/>
  <c i="9" r="BK133"/>
  <c r="J155"/>
  <c r="J133"/>
  <c r="J106"/>
  <c r="BK116"/>
  <c r="BK137"/>
  <c r="BK99"/>
  <c i="10" r="J91"/>
  <c r="BK97"/>
  <c r="BK105"/>
  <c i="11" r="BK370"/>
  <c r="BK333"/>
  <c r="BK275"/>
  <c r="BK223"/>
  <c r="BK178"/>
  <c r="J145"/>
  <c r="BK115"/>
  <c r="J349"/>
  <c r="BK280"/>
  <c r="BK245"/>
  <c r="J204"/>
  <c r="BK171"/>
  <c r="J137"/>
  <c r="J375"/>
  <c r="J327"/>
  <c r="BK304"/>
  <c r="J268"/>
  <c r="J235"/>
  <c r="J220"/>
  <c r="BK209"/>
  <c r="J176"/>
  <c r="BK150"/>
  <c r="BK351"/>
  <c r="BK313"/>
  <c r="J282"/>
  <c r="J256"/>
  <c r="BK219"/>
  <c r="BK175"/>
  <c r="J142"/>
  <c i="12" r="J351"/>
  <c r="J307"/>
  <c r="BK286"/>
  <c r="BK253"/>
  <c r="J208"/>
  <c r="J162"/>
  <c r="J117"/>
  <c r="BK98"/>
  <c r="BK309"/>
  <c r="J279"/>
  <c r="BK257"/>
  <c r="J224"/>
  <c r="BK192"/>
  <c r="BK157"/>
  <c r="J136"/>
  <c r="J112"/>
  <c r="J315"/>
  <c r="BK281"/>
  <c r="J266"/>
  <c r="BK221"/>
  <c r="J173"/>
  <c r="J134"/>
  <c r="BK103"/>
  <c r="BK339"/>
  <c r="BK315"/>
  <c r="J263"/>
  <c r="J237"/>
  <c r="J218"/>
  <c r="J187"/>
  <c r="J158"/>
  <c r="BK126"/>
  <c i="13" r="BK118"/>
  <c r="BK111"/>
  <c r="J103"/>
  <c r="BK102"/>
  <c i="14" r="J214"/>
  <c r="J309"/>
  <c r="J173"/>
  <c r="J267"/>
  <c r="J310"/>
  <c r="J249"/>
  <c r="BK103"/>
  <c i="15" r="J201"/>
  <c r="J100"/>
  <c r="BK259"/>
  <c r="J173"/>
  <c r="J232"/>
  <c i="16" r="J208"/>
  <c r="J116"/>
  <c r="J196"/>
  <c r="J235"/>
  <c r="J206"/>
  <c r="J146"/>
  <c i="17" r="J120"/>
  <c r="BK102"/>
  <c r="J92"/>
  <c i="18" r="BK126"/>
  <c r="BK86"/>
  <c r="J94"/>
  <c i="19" r="BK124"/>
  <c r="BK135"/>
  <c r="BK137"/>
  <c r="J104"/>
  <c i="20" r="J159"/>
  <c r="BK135"/>
  <c r="BK108"/>
  <c r="J152"/>
  <c r="J116"/>
  <c r="BK163"/>
  <c r="J128"/>
  <c r="BK98"/>
  <c r="BK157"/>
  <c r="J114"/>
  <c i="21" r="J260"/>
  <c r="BK99"/>
  <c r="J205"/>
  <c r="J264"/>
  <c r="BK171"/>
  <c r="J247"/>
  <c r="BK158"/>
  <c i="22" r="J167"/>
  <c r="BK176"/>
  <c r="J99"/>
  <c r="BK93"/>
  <c i="23" r="J177"/>
  <c r="BK215"/>
  <c r="J98"/>
  <c r="J101"/>
  <c r="BK188"/>
  <c r="BK98"/>
  <c i="24" r="J133"/>
  <c r="BK146"/>
  <c r="BK152"/>
  <c r="J94"/>
  <c i="25" r="BK166"/>
  <c r="J100"/>
  <c r="J106"/>
  <c r="BK134"/>
  <c i="26" r="J151"/>
  <c r="J180"/>
  <c r="BK131"/>
  <c r="BK148"/>
  <c r="BK100"/>
  <c r="BK94"/>
  <c i="27" r="J99"/>
  <c i="28" r="BK89"/>
  <c i="29" r="BK107"/>
  <c i="30" r="BK120"/>
  <c r="J135"/>
  <c r="J127"/>
  <c i="31" r="J100"/>
  <c r="J143"/>
  <c r="BK103"/>
  <c i="32" r="J394"/>
  <c r="J258"/>
  <c r="J117"/>
  <c r="J360"/>
  <c r="BK173"/>
  <c r="J494"/>
  <c r="BK425"/>
  <c r="BK292"/>
  <c r="BK437"/>
  <c r="BK363"/>
  <c r="BK214"/>
  <c i="33" r="BK182"/>
  <c r="BK162"/>
  <c r="J132"/>
  <c r="J207"/>
  <c r="J152"/>
  <c r="BK188"/>
  <c r="J160"/>
  <c r="J97"/>
  <c r="J161"/>
  <c r="BK109"/>
  <c i="34" r="BK116"/>
  <c r="BK103"/>
  <c i="35" r="BK98"/>
  <c r="J99"/>
  <c i="36" r="J109"/>
  <c r="BK98"/>
  <c i="37" r="BK99"/>
  <c i="2" r="J101"/>
  <c r="J88"/>
  <c i="3" r="J137"/>
  <c i="4" r="J3834"/>
  <c r="BK3826"/>
  <c r="BK3795"/>
  <c r="J3784"/>
  <c r="BK3767"/>
  <c r="J3747"/>
  <c r="J3711"/>
  <c r="J3687"/>
  <c r="BK3577"/>
  <c r="BK3441"/>
  <c r="J3133"/>
  <c r="J2850"/>
  <c r="J2444"/>
  <c r="BK2369"/>
  <c r="BK2345"/>
  <c r="BK2311"/>
  <c r="BK2169"/>
  <c r="J1891"/>
  <c r="BK1454"/>
  <c r="J1020"/>
  <c r="J737"/>
  <c r="BK280"/>
  <c r="J3880"/>
  <c r="J3820"/>
  <c r="J3758"/>
  <c r="J3721"/>
  <c r="BK3686"/>
  <c r="BK3528"/>
  <c r="BK3149"/>
  <c r="J2947"/>
  <c r="J2671"/>
  <c r="BK2424"/>
  <c r="J2355"/>
  <c r="BK2276"/>
  <c r="J2164"/>
  <c r="J1798"/>
  <c r="BK1507"/>
  <c r="BK1193"/>
  <c r="J1002"/>
  <c r="J329"/>
  <c r="BK3952"/>
  <c r="J3831"/>
  <c r="BK3799"/>
  <c r="J3750"/>
  <c r="J3717"/>
  <c r="BK3689"/>
  <c r="J3658"/>
  <c r="BK3457"/>
  <c r="BK3200"/>
  <c r="BK2940"/>
  <c r="J2369"/>
  <c r="J2347"/>
  <c r="J2279"/>
  <c r="BK1949"/>
  <c r="BK1742"/>
  <c r="BK1462"/>
  <c r="BK1167"/>
  <c r="J985"/>
  <c r="BK348"/>
  <c r="BK213"/>
  <c r="BK4622"/>
  <c r="BK4546"/>
  <c r="J4494"/>
  <c r="BK4443"/>
  <c r="J4082"/>
  <c r="BK4017"/>
  <c r="BK3956"/>
  <c r="J3824"/>
  <c r="J3767"/>
  <c r="J3734"/>
  <c r="BK3699"/>
  <c r="J3675"/>
  <c r="BK3531"/>
  <c r="BK3380"/>
  <c r="J3020"/>
  <c r="BK2510"/>
  <c r="J2379"/>
  <c r="BK2313"/>
  <c r="J2132"/>
  <c r="J1441"/>
  <c r="J1207"/>
  <c r="BK1024"/>
  <c r="J655"/>
  <c r="BK314"/>
  <c r="J149"/>
  <c i="6" r="BK368"/>
  <c r="J314"/>
  <c r="J277"/>
  <c r="J217"/>
  <c r="J158"/>
  <c r="J362"/>
  <c r="BK316"/>
  <c r="BK271"/>
  <c r="J214"/>
  <c r="J195"/>
  <c r="J360"/>
  <c r="BK301"/>
  <c r="BK225"/>
  <c r="J166"/>
  <c r="BK391"/>
  <c r="BK344"/>
  <c r="J294"/>
  <c r="J243"/>
  <c r="J184"/>
  <c r="J146"/>
  <c i="7" r="J259"/>
  <c r="BK191"/>
  <c r="J123"/>
  <c r="BK236"/>
  <c r="J187"/>
  <c r="BK148"/>
  <c r="J231"/>
  <c r="BK161"/>
  <c r="J105"/>
  <c r="J245"/>
  <c r="J169"/>
  <c r="BK134"/>
  <c i="8" r="J195"/>
  <c r="BK171"/>
  <c r="BK156"/>
  <c r="BK122"/>
  <c r="BK150"/>
  <c r="J203"/>
  <c r="J158"/>
  <c r="BK134"/>
  <c r="BK198"/>
  <c r="BK163"/>
  <c r="BK124"/>
  <c i="9" r="BK145"/>
  <c r="BK119"/>
  <c r="J141"/>
  <c r="J108"/>
  <c r="J122"/>
  <c r="J101"/>
  <c r="BK115"/>
  <c i="10" r="J111"/>
  <c r="BK115"/>
  <c r="J121"/>
  <c r="J98"/>
  <c i="11" r="J353"/>
  <c r="BK308"/>
  <c r="J274"/>
  <c r="BK246"/>
  <c r="BK192"/>
  <c r="BK159"/>
  <c r="BK128"/>
  <c r="J361"/>
  <c r="BK324"/>
  <c r="BK282"/>
  <c r="J255"/>
  <c r="J206"/>
  <c r="J177"/>
  <c r="BK141"/>
  <c r="J117"/>
  <c r="J368"/>
  <c r="BK322"/>
  <c r="BK290"/>
  <c r="BK253"/>
  <c r="J227"/>
  <c r="BK207"/>
  <c r="J360"/>
  <c r="BK309"/>
  <c r="J278"/>
  <c r="J246"/>
  <c r="BK183"/>
  <c r="J143"/>
  <c i="12" r="J349"/>
  <c r="J318"/>
  <c r="J283"/>
  <c r="BK249"/>
  <c r="BK217"/>
  <c r="BK198"/>
  <c r="J154"/>
  <c r="BK118"/>
  <c r="BK92"/>
  <c r="J321"/>
  <c r="J288"/>
  <c r="BK260"/>
  <c r="J221"/>
  <c r="BK169"/>
  <c r="BK144"/>
  <c r="J129"/>
  <c r="J334"/>
  <c r="J316"/>
  <c r="BK288"/>
  <c r="J260"/>
  <c r="J235"/>
  <c r="J190"/>
  <c r="BK161"/>
  <c r="BK129"/>
  <c r="J106"/>
  <c r="BK337"/>
  <c r="BK311"/>
  <c r="BK279"/>
  <c r="J245"/>
  <c r="J223"/>
  <c r="BK197"/>
  <c r="BK171"/>
  <c r="J148"/>
  <c r="BK116"/>
  <c i="13" r="J114"/>
  <c r="J110"/>
  <c r="J102"/>
  <c r="BK108"/>
  <c i="14" r="J227"/>
  <c r="BK307"/>
  <c r="J206"/>
  <c r="J308"/>
  <c r="J140"/>
  <c r="BK267"/>
  <c i="15" r="BK246"/>
  <c r="J196"/>
  <c r="J107"/>
  <c r="J138"/>
  <c r="J222"/>
  <c r="J183"/>
  <c i="16" r="BK239"/>
  <c r="BK150"/>
  <c r="J239"/>
  <c r="BK129"/>
  <c r="BK208"/>
  <c r="BK120"/>
  <c r="J194"/>
  <c r="J143"/>
  <c i="17" r="J111"/>
  <c r="J128"/>
  <c r="BK90"/>
  <c i="18" r="BK104"/>
  <c r="BK132"/>
  <c r="BK143"/>
  <c i="19" r="J122"/>
  <c r="J120"/>
  <c r="BK115"/>
  <c i="20" r="BK164"/>
  <c r="J147"/>
  <c r="BK127"/>
  <c r="J92"/>
  <c r="BK139"/>
  <c r="J103"/>
  <c r="BK147"/>
  <c r="J108"/>
  <c r="J170"/>
  <c r="J130"/>
  <c r="J96"/>
  <c i="21" r="J238"/>
  <c r="BK277"/>
  <c r="J192"/>
  <c r="J280"/>
  <c r="J206"/>
  <c r="J136"/>
  <c r="BK245"/>
  <c r="J161"/>
  <c i="22" r="J184"/>
  <c r="J154"/>
  <c r="J139"/>
  <c i="23" r="J226"/>
  <c r="J112"/>
  <c r="J197"/>
  <c r="J105"/>
  <c r="BK231"/>
  <c r="J190"/>
  <c r="BK105"/>
  <c i="24" r="BK140"/>
  <c r="J125"/>
  <c r="J127"/>
  <c r="J150"/>
  <c r="J96"/>
  <c i="25" r="BK104"/>
  <c r="J126"/>
  <c r="J149"/>
  <c r="BK161"/>
  <c i="26" r="J186"/>
  <c r="J100"/>
  <c r="J157"/>
  <c r="J150"/>
  <c r="J94"/>
  <c r="BK126"/>
  <c i="27" r="J107"/>
  <c i="28" r="J86"/>
  <c i="29" r="J96"/>
  <c i="30" r="BK100"/>
  <c r="BK131"/>
  <c r="J144"/>
  <c i="31" r="BK87"/>
  <c r="J124"/>
  <c r="BK97"/>
  <c i="32" r="BK395"/>
  <c r="J272"/>
  <c r="BK129"/>
  <c r="J199"/>
  <c r="BK494"/>
  <c r="J369"/>
  <c r="BK318"/>
  <c r="J121"/>
  <c r="BK383"/>
  <c r="BK205"/>
  <c i="33" r="J198"/>
  <c r="J154"/>
  <c r="J137"/>
  <c r="BK211"/>
  <c r="J164"/>
  <c r="BK100"/>
  <c r="BK178"/>
  <c r="J138"/>
  <c r="J202"/>
  <c r="BK160"/>
  <c i="34" r="J132"/>
  <c r="BK94"/>
  <c i="35" r="BK115"/>
  <c r="J106"/>
  <c i="36" r="J105"/>
  <c r="BK128"/>
  <c i="37" r="BK89"/>
  <c i="2" r="BK98"/>
  <c r="BK95"/>
  <c i="3" r="BK142"/>
  <c i="4" r="J3877"/>
  <c r="BK3835"/>
  <c r="BK3793"/>
  <c r="J3775"/>
  <c r="J3740"/>
  <c r="BK3690"/>
  <c r="J3588"/>
  <c r="BK3432"/>
  <c r="BK3186"/>
  <c r="BK2920"/>
  <c r="BK2533"/>
  <c r="J2437"/>
  <c r="J2337"/>
  <c r="BK2310"/>
  <c r="J1945"/>
  <c r="J1566"/>
  <c r="BK1207"/>
  <c r="BK979"/>
  <c r="BK571"/>
  <c r="BK3840"/>
  <c r="J3789"/>
  <c r="BK3761"/>
  <c r="BK3737"/>
  <c r="BK3698"/>
  <c r="BK3667"/>
  <c r="J3441"/>
  <c r="BK3133"/>
  <c r="BK2950"/>
  <c r="BK2524"/>
  <c r="BK2397"/>
  <c r="J2335"/>
  <c r="BK2267"/>
  <c r="J1949"/>
  <c r="J1598"/>
  <c r="J1219"/>
  <c r="BK1020"/>
  <c r="J348"/>
  <c r="J3956"/>
  <c r="BK3828"/>
  <c r="J3780"/>
  <c r="J3737"/>
  <c r="J3704"/>
  <c r="BK3598"/>
  <c r="J3225"/>
  <c r="BK2815"/>
  <c r="J2407"/>
  <c r="BK2353"/>
  <c r="BK2272"/>
  <c r="BK1940"/>
  <c r="BK1680"/>
  <c r="J1418"/>
  <c r="BK1154"/>
  <c r="J850"/>
  <c r="J394"/>
  <c r="J200"/>
  <c r="BK4653"/>
  <c r="J4594"/>
  <c r="J4527"/>
  <c r="BK4470"/>
  <c r="BK4350"/>
  <c r="J4071"/>
  <c r="J4015"/>
  <c r="J3855"/>
  <c r="J3774"/>
  <c r="BK3732"/>
  <c r="J3696"/>
  <c r="BK3658"/>
  <c r="BK3516"/>
  <c r="BK3188"/>
  <c r="BK2621"/>
  <c r="J2364"/>
  <c r="BK2263"/>
  <c r="BK1903"/>
  <c r="J1298"/>
  <c r="BK1117"/>
  <c r="BK644"/>
  <c r="J269"/>
  <c i="6" r="J387"/>
  <c r="J340"/>
  <c r="J290"/>
  <c r="BK235"/>
  <c r="BK193"/>
  <c r="BK148"/>
  <c r="J380"/>
  <c r="BK335"/>
  <c r="J287"/>
  <c r="J238"/>
  <c r="BK200"/>
  <c r="J109"/>
  <c r="J317"/>
  <c r="BK270"/>
  <c r="BK170"/>
  <c r="J393"/>
  <c r="BK319"/>
  <c r="J259"/>
  <c r="J197"/>
  <c r="J150"/>
  <c i="7" r="BK245"/>
  <c r="J142"/>
  <c r="J258"/>
  <c r="BK211"/>
  <c r="BK177"/>
  <c r="J104"/>
  <c r="J191"/>
  <c r="J137"/>
  <c r="J251"/>
  <c r="BK144"/>
  <c r="BK121"/>
  <c i="8" r="BK203"/>
  <c r="J174"/>
  <c r="BK152"/>
  <c r="BK184"/>
  <c r="BK131"/>
  <c r="BK202"/>
  <c r="J168"/>
  <c r="J142"/>
  <c r="J110"/>
  <c r="J166"/>
  <c r="BK125"/>
  <c i="9" r="BK150"/>
  <c r="BK109"/>
  <c r="BK128"/>
  <c r="J142"/>
  <c r="J118"/>
  <c r="BK138"/>
  <c r="BK102"/>
  <c i="10" r="BK92"/>
  <c r="BK120"/>
  <c r="J123"/>
  <c i="11" r="BK317"/>
  <c r="J288"/>
  <c r="J253"/>
  <c r="BK218"/>
  <c r="BK170"/>
  <c r="BK131"/>
  <c r="J359"/>
  <c r="J317"/>
  <c r="BK287"/>
  <c r="J259"/>
  <c r="J214"/>
  <c r="BK179"/>
  <c r="BK153"/>
  <c r="J114"/>
  <c r="BK359"/>
  <c r="J303"/>
  <c r="J265"/>
  <c r="BK238"/>
  <c r="J217"/>
  <c r="BK193"/>
  <c r="BK156"/>
  <c r="J130"/>
  <c r="BK343"/>
  <c r="BK291"/>
  <c r="J275"/>
  <c r="BK243"/>
  <c r="BK201"/>
  <c r="J168"/>
  <c r="J127"/>
  <c i="12" r="BK343"/>
  <c r="J314"/>
  <c r="J280"/>
  <c r="BK245"/>
  <c r="J211"/>
  <c r="J179"/>
  <c r="BK138"/>
  <c r="J102"/>
  <c r="BK323"/>
  <c r="J293"/>
  <c r="J259"/>
  <c r="J209"/>
  <c r="BK170"/>
  <c r="BK141"/>
  <c r="BK114"/>
  <c r="J303"/>
  <c r="BK280"/>
  <c r="BK250"/>
  <c r="BK227"/>
  <c r="J172"/>
  <c r="BK124"/>
  <c r="J105"/>
  <c r="BK331"/>
  <c r="J308"/>
  <c r="BK262"/>
  <c r="J234"/>
  <c r="BK201"/>
  <c r="J170"/>
  <c r="BK140"/>
  <c r="BK96"/>
  <c i="13" r="J117"/>
  <c r="BK99"/>
  <c i="14" r="BK311"/>
  <c r="BK152"/>
  <c r="BK279"/>
  <c r="BK156"/>
  <c r="BK255"/>
  <c r="BK312"/>
  <c r="J201"/>
  <c i="15" r="J259"/>
  <c r="BK173"/>
  <c r="BK230"/>
  <c r="BK151"/>
  <c r="J203"/>
  <c r="BK93"/>
  <c r="J143"/>
  <c i="16" r="BK134"/>
  <c r="J270"/>
  <c r="BK167"/>
  <c r="BK203"/>
  <c r="BK126"/>
  <c r="J200"/>
  <c r="BK141"/>
  <c i="17" r="BK104"/>
  <c r="BK92"/>
  <c i="18" r="BK147"/>
  <c r="BK121"/>
  <c r="J119"/>
  <c r="J121"/>
  <c i="19" r="J102"/>
  <c r="BK122"/>
  <c r="BK92"/>
  <c i="20" r="J168"/>
  <c r="J144"/>
  <c r="J115"/>
  <c r="J166"/>
  <c r="BK126"/>
  <c r="BK95"/>
  <c r="BK154"/>
  <c r="BK177"/>
  <c r="J146"/>
  <c r="BK111"/>
  <c i="21" r="BK254"/>
  <c r="J158"/>
  <c r="BK252"/>
  <c r="J274"/>
  <c r="BK200"/>
  <c r="BK117"/>
  <c r="J183"/>
  <c i="22" r="BK186"/>
  <c r="BK142"/>
  <c r="BK168"/>
  <c r="BK182"/>
  <c r="J142"/>
  <c i="23" r="BK180"/>
  <c r="J201"/>
  <c r="BK210"/>
  <c r="BK218"/>
  <c r="J165"/>
  <c i="24" r="J162"/>
  <c r="J168"/>
  <c r="J140"/>
  <c r="J148"/>
  <c i="25" r="J94"/>
  <c r="BK106"/>
  <c r="BK145"/>
  <c r="J163"/>
  <c i="26" r="BK176"/>
  <c r="J191"/>
  <c r="BK191"/>
  <c r="J131"/>
  <c r="BK141"/>
  <c i="27" r="BK86"/>
  <c i="28" r="BK99"/>
  <c i="29" r="J89"/>
  <c i="30" r="BK89"/>
  <c r="J156"/>
  <c r="BK151"/>
  <c i="31" r="BK115"/>
  <c r="BK141"/>
  <c i="32" r="BK448"/>
  <c r="BK297"/>
  <c r="J136"/>
  <c r="BK389"/>
  <c r="J254"/>
  <c r="BK167"/>
  <c r="J422"/>
  <c r="J308"/>
  <c r="J113"/>
  <c r="BK367"/>
  <c r="J228"/>
  <c i="33" r="J185"/>
  <c r="J163"/>
  <c r="J130"/>
  <c r="J205"/>
  <c r="BK156"/>
  <c r="J213"/>
  <c r="BK173"/>
  <c r="J135"/>
  <c r="BK200"/>
  <c r="BK157"/>
  <c r="BK111"/>
  <c i="34" r="BK110"/>
  <c r="BK96"/>
  <c i="35" r="J101"/>
  <c r="BK113"/>
  <c i="37" r="BK104"/>
  <c i="2" r="BK96"/>
  <c r="J87"/>
  <c i="3" r="J84"/>
  <c i="4" r="BK3933"/>
  <c r="BK3855"/>
  <c r="J3839"/>
  <c r="J3800"/>
  <c r="BK3770"/>
  <c r="BK3752"/>
  <c r="J3701"/>
  <c r="BK3673"/>
  <c r="BK3560"/>
  <c r="BK3310"/>
  <c r="J3101"/>
  <c r="BK2890"/>
  <c r="BK2460"/>
  <c r="J2365"/>
  <c r="J2336"/>
  <c r="BK2254"/>
  <c r="J2022"/>
  <c r="BK1717"/>
  <c r="J1416"/>
  <c r="J1104"/>
  <c r="J759"/>
  <c r="J140"/>
  <c r="J3844"/>
  <c r="J3818"/>
  <c r="BK3774"/>
  <c r="J3738"/>
  <c r="J3710"/>
  <c r="BK3683"/>
  <c r="J3598"/>
  <c r="J3438"/>
  <c r="BK3129"/>
  <c r="J2962"/>
  <c r="J2815"/>
  <c r="BK2427"/>
  <c r="BK2338"/>
  <c r="J2162"/>
  <c r="J1903"/>
  <c r="BK1566"/>
  <c r="J1211"/>
  <c r="J1085"/>
  <c r="J254"/>
  <c r="BK3845"/>
  <c r="BK3825"/>
  <c r="BK3777"/>
  <c r="J3744"/>
  <c r="J3708"/>
  <c r="BK3675"/>
  <c r="BK3563"/>
  <c r="BK3462"/>
  <c r="J3047"/>
  <c r="BK2477"/>
  <c r="BK2368"/>
  <c r="J2323"/>
  <c r="BK1953"/>
  <c r="J1744"/>
  <c r="BK1645"/>
  <c r="J1308"/>
  <c r="BK1130"/>
  <c r="J709"/>
  <c r="J280"/>
  <c r="J4660"/>
  <c r="J4604"/>
  <c r="BK4530"/>
  <c r="J4474"/>
  <c r="J4443"/>
  <c r="BK4085"/>
  <c r="BK3999"/>
  <c r="BK3877"/>
  <c r="J3823"/>
  <c r="BK3763"/>
  <c r="J3739"/>
  <c r="J3706"/>
  <c r="BK3670"/>
  <c r="J3532"/>
  <c r="BK3253"/>
  <c r="BK3080"/>
  <c r="J2808"/>
  <c r="BK2437"/>
  <c r="J2350"/>
  <c r="J2235"/>
  <c r="J1953"/>
  <c r="BK1542"/>
  <c r="J1240"/>
  <c r="J1144"/>
  <c r="BK866"/>
  <c r="J376"/>
  <c r="J213"/>
  <c i="6" r="BK378"/>
  <c r="BK313"/>
  <c r="J273"/>
  <c r="BK213"/>
  <c r="J157"/>
  <c r="J115"/>
  <c r="J368"/>
  <c r="J305"/>
  <c r="J276"/>
  <c r="BK224"/>
  <c r="J176"/>
  <c r="J168"/>
  <c r="BK160"/>
  <c r="BK136"/>
  <c r="J370"/>
  <c r="J299"/>
  <c r="BK211"/>
  <c r="BK150"/>
  <c r="BK380"/>
  <c r="BK329"/>
  <c r="BK231"/>
  <c r="BK161"/>
  <c i="7" r="BK249"/>
  <c r="BK193"/>
  <c r="BK165"/>
  <c r="J102"/>
  <c r="BK240"/>
  <c r="BK195"/>
  <c r="BK150"/>
  <c r="J205"/>
  <c r="BK108"/>
  <c r="BK238"/>
  <c r="J163"/>
  <c r="J129"/>
  <c i="8" r="J199"/>
  <c r="BK170"/>
  <c r="J154"/>
  <c r="BK120"/>
  <c r="BK142"/>
  <c r="J107"/>
  <c r="J184"/>
  <c r="BK148"/>
  <c r="J123"/>
  <c r="J192"/>
  <c r="BK155"/>
  <c r="J122"/>
  <c i="9" r="BK147"/>
  <c r="BK110"/>
  <c r="J137"/>
  <c r="J112"/>
  <c r="J130"/>
  <c r="BK154"/>
  <c r="BK111"/>
  <c i="10" r="J100"/>
  <c r="J109"/>
  <c r="J114"/>
  <c r="BK122"/>
  <c i="11" r="BK368"/>
  <c r="BK339"/>
  <c r="BK305"/>
  <c r="BK265"/>
  <c r="BK220"/>
  <c r="J171"/>
  <c r="J133"/>
  <c r="J371"/>
  <c r="BK342"/>
  <c r="J300"/>
  <c r="J271"/>
  <c r="J242"/>
  <c r="J203"/>
  <c r="BK167"/>
  <c r="J139"/>
  <c r="BK376"/>
  <c r="J358"/>
  <c r="BK302"/>
  <c r="J284"/>
  <c r="J258"/>
  <c r="BK229"/>
  <c r="J205"/>
  <c r="BK194"/>
  <c r="BK173"/>
  <c r="BK132"/>
  <c r="BK346"/>
  <c r="BK321"/>
  <c r="J280"/>
  <c r="J236"/>
  <c r="BK196"/>
  <c r="BK158"/>
  <c r="J125"/>
  <c i="12" r="J337"/>
  <c r="BK294"/>
  <c r="BK276"/>
  <c r="BK234"/>
  <c r="BK202"/>
  <c r="J167"/>
  <c r="BK134"/>
  <c r="BK106"/>
  <c r="J320"/>
  <c r="BK285"/>
  <c r="J262"/>
  <c r="BK222"/>
  <c r="BK188"/>
  <c r="J151"/>
  <c r="BK104"/>
  <c r="J310"/>
  <c r="J268"/>
  <c r="BK240"/>
  <c r="BK186"/>
  <c r="BK160"/>
  <c r="BK128"/>
  <c r="J104"/>
  <c r="BK341"/>
  <c r="BK314"/>
  <c r="J272"/>
  <c r="J249"/>
  <c r="J220"/>
  <c r="BK185"/>
  <c r="J155"/>
  <c r="J124"/>
  <c i="13" r="J116"/>
  <c r="J106"/>
  <c r="BK100"/>
  <c i="14" r="BK198"/>
  <c r="J294"/>
  <c r="J231"/>
  <c r="BK285"/>
  <c r="J126"/>
  <c r="J271"/>
  <c r="BK122"/>
  <c i="15" r="J181"/>
  <c r="J93"/>
  <c r="BK183"/>
  <c r="BK241"/>
  <c r="BK158"/>
  <c r="J210"/>
  <c i="16" r="J247"/>
  <c r="J137"/>
  <c r="J251"/>
  <c r="J98"/>
  <c r="J180"/>
  <c r="BK116"/>
  <c r="BK196"/>
  <c i="17" r="BK108"/>
  <c r="J100"/>
  <c r="J86"/>
  <c i="18" r="BK128"/>
  <c r="BK145"/>
  <c r="J98"/>
  <c i="19" r="BK98"/>
  <c r="BK104"/>
  <c r="J111"/>
  <c i="20" r="BK174"/>
  <c r="J148"/>
  <c r="BK124"/>
  <c r="J91"/>
  <c r="J135"/>
  <c r="J100"/>
  <c r="BK150"/>
  <c r="BK116"/>
  <c r="BK176"/>
  <c r="BK149"/>
  <c r="BK105"/>
  <c i="21" r="BK218"/>
  <c r="J113"/>
  <c r="BK189"/>
  <c r="BK258"/>
  <c r="BK195"/>
  <c r="J263"/>
  <c r="J109"/>
  <c i="22" r="J150"/>
  <c r="BK164"/>
  <c r="J176"/>
  <c r="BK99"/>
  <c i="23" r="J167"/>
  <c r="BK212"/>
  <c r="BK112"/>
  <c r="BK237"/>
  <c r="BK179"/>
  <c i="24" r="J154"/>
  <c r="J157"/>
  <c r="BK148"/>
  <c r="J160"/>
  <c r="BK90"/>
  <c i="25" r="J161"/>
  <c r="BK92"/>
  <c r="BK126"/>
  <c r="BK141"/>
  <c i="26" r="BK108"/>
  <c r="J141"/>
  <c r="BK157"/>
  <c r="BK102"/>
  <c r="BK135"/>
  <c i="27" r="BK109"/>
  <c r="BK89"/>
  <c i="29" r="J111"/>
  <c i="30" r="BK154"/>
  <c r="J131"/>
  <c r="BK91"/>
  <c i="31" r="BK138"/>
  <c r="BK100"/>
  <c r="BK151"/>
  <c i="32" r="BK450"/>
  <c r="J313"/>
  <c r="J205"/>
  <c r="J470"/>
  <c r="BK276"/>
  <c r="BK178"/>
  <c r="BK431"/>
  <c r="J335"/>
  <c r="BK136"/>
  <c r="J425"/>
  <c r="BK347"/>
  <c i="33" r="BK223"/>
  <c r="BK164"/>
  <c r="BK135"/>
  <c r="BK213"/>
  <c r="J167"/>
  <c r="J220"/>
  <c r="BK174"/>
  <c r="BK134"/>
  <c r="J193"/>
  <c r="BK143"/>
  <c i="34" r="J126"/>
  <c r="BK111"/>
  <c i="35" r="BK108"/>
  <c r="J91"/>
  <c i="36" r="J135"/>
  <c r="J133"/>
  <c i="37" r="BK86"/>
  <c i="2" r="BK93"/>
  <c r="J91"/>
  <c r="J95"/>
  <c i="3" r="J149"/>
  <c i="4" r="J3853"/>
  <c r="BK3831"/>
  <c r="J3788"/>
  <c r="J3756"/>
  <c r="J3714"/>
  <c r="J3683"/>
  <c r="J3574"/>
  <c r="BK3439"/>
  <c r="J3149"/>
  <c r="J2892"/>
  <c r="J2469"/>
  <c r="J2371"/>
  <c r="J2338"/>
  <c r="BK2300"/>
  <c r="BK2164"/>
  <c r="BK1868"/>
  <c r="J1462"/>
  <c r="BK1032"/>
  <c r="J646"/>
  <c r="J325"/>
  <c r="J3914"/>
  <c r="J3842"/>
  <c r="BK3797"/>
  <c r="J3754"/>
  <c r="J3719"/>
  <c r="BK3694"/>
  <c r="BK3656"/>
  <c r="J3462"/>
  <c r="J3157"/>
  <c r="BK3020"/>
  <c r="J2864"/>
  <c r="J2393"/>
  <c r="J2349"/>
  <c r="J2292"/>
  <c r="BK2116"/>
  <c r="J1746"/>
  <c r="BK1458"/>
  <c r="J1173"/>
  <c r="BK623"/>
  <c r="BK192"/>
  <c r="BK3833"/>
  <c r="BK3800"/>
  <c r="J3762"/>
  <c r="J3732"/>
  <c r="J3698"/>
  <c r="BK3665"/>
  <c r="J3515"/>
  <c r="BK3257"/>
  <c r="J2874"/>
  <c r="J2428"/>
  <c r="BK2359"/>
  <c r="J2300"/>
  <c r="BK2022"/>
  <c r="J1776"/>
  <c r="BK1500"/>
  <c r="J1181"/>
  <c r="J1024"/>
  <c r="BK686"/>
  <c r="J278"/>
  <c r="J4665"/>
  <c r="BK4619"/>
  <c r="BK4527"/>
  <c r="BK4471"/>
  <c r="BK4441"/>
  <c r="BK4071"/>
  <c r="J4032"/>
  <c r="BK3989"/>
  <c r="J3845"/>
  <c r="BK3775"/>
  <c r="BK3741"/>
  <c r="J3692"/>
  <c r="J3662"/>
  <c r="BK3530"/>
  <c r="BK3345"/>
  <c r="J2996"/>
  <c r="J2722"/>
  <c r="J2360"/>
  <c r="BK2250"/>
  <c r="J2122"/>
  <c r="J1622"/>
  <c r="J1248"/>
  <c r="BK1152"/>
  <c r="J900"/>
  <c r="J623"/>
  <c r="J291"/>
  <c r="BK140"/>
  <c i="6" r="BK360"/>
  <c r="J307"/>
  <c r="J231"/>
  <c r="BK180"/>
  <c r="BK131"/>
  <c r="BK366"/>
  <c r="BK317"/>
  <c r="BK273"/>
  <c r="J221"/>
  <c r="BK197"/>
  <c r="J353"/>
  <c r="BK290"/>
  <c r="BK219"/>
  <c r="BK165"/>
  <c r="BK134"/>
  <c r="BK370"/>
  <c r="BK337"/>
  <c r="J272"/>
  <c r="J255"/>
  <c r="BK208"/>
  <c i="7" r="J238"/>
  <c r="J185"/>
  <c r="J148"/>
  <c r="J221"/>
  <c r="J175"/>
  <c r="BK251"/>
  <c r="BK189"/>
  <c r="J150"/>
  <c r="J111"/>
  <c r="J240"/>
  <c r="BK149"/>
  <c r="BK102"/>
  <c i="8" r="J191"/>
  <c r="BK162"/>
  <c r="J137"/>
  <c r="J162"/>
  <c r="BK116"/>
  <c r="BK197"/>
  <c r="J155"/>
  <c r="J125"/>
  <c r="J201"/>
  <c r="J178"/>
  <c r="J133"/>
  <c r="J118"/>
  <c i="9" r="J146"/>
  <c r="BK112"/>
  <c r="BK143"/>
  <c r="J114"/>
  <c r="J131"/>
  <c r="J109"/>
  <c r="J128"/>
  <c r="J105"/>
  <c i="10" r="J95"/>
  <c r="BK106"/>
  <c r="BK112"/>
  <c r="J107"/>
  <c i="11" r="BK358"/>
  <c r="BK323"/>
  <c r="J291"/>
  <c r="BK254"/>
  <c r="BK230"/>
  <c r="BK191"/>
  <c r="J150"/>
  <c r="BK117"/>
  <c r="BK362"/>
  <c r="J323"/>
  <c r="J292"/>
  <c r="J264"/>
  <c r="J213"/>
  <c r="J189"/>
  <c r="J154"/>
  <c r="BK120"/>
  <c r="J362"/>
  <c r="J339"/>
  <c r="BK299"/>
  <c r="BK259"/>
  <c r="J231"/>
  <c r="J215"/>
  <c r="BK195"/>
  <c r="BK174"/>
  <c r="J129"/>
  <c r="J342"/>
  <c r="J310"/>
  <c r="BK276"/>
  <c r="J240"/>
  <c r="BK189"/>
  <c r="J161"/>
  <c r="J128"/>
  <c i="12" r="J340"/>
  <c r="BK326"/>
  <c r="BK291"/>
  <c r="J258"/>
  <c r="BK235"/>
  <c r="J201"/>
  <c r="BK172"/>
  <c r="BK137"/>
  <c r="BK349"/>
  <c r="J328"/>
  <c r="BK298"/>
  <c r="J269"/>
  <c r="BK232"/>
  <c r="J197"/>
  <c r="BK168"/>
  <c r="J143"/>
  <c r="BK115"/>
  <c r="BK330"/>
  <c r="J296"/>
  <c r="J271"/>
  <c r="BK237"/>
  <c r="BK205"/>
  <c r="BK183"/>
  <c r="BK156"/>
  <c r="J127"/>
  <c r="J107"/>
  <c r="BK325"/>
  <c r="J304"/>
  <c r="J275"/>
  <c r="J251"/>
  <c r="BK211"/>
  <c r="BK182"/>
  <c r="J164"/>
  <c r="J133"/>
  <c r="BK110"/>
  <c i="13" r="BK106"/>
  <c r="BK119"/>
  <c r="BK113"/>
  <c i="14" r="J238"/>
  <c r="J137"/>
  <c r="J258"/>
  <c r="J122"/>
  <c r="BK310"/>
  <c r="BK166"/>
  <c r="BK287"/>
  <c r="BK173"/>
  <c i="15" r="J208"/>
  <c r="J158"/>
  <c r="J218"/>
  <c r="BK143"/>
  <c r="BK191"/>
  <c r="BK264"/>
  <c r="BK131"/>
  <c i="16" r="J226"/>
  <c r="J126"/>
  <c r="BK247"/>
  <c r="BK146"/>
  <c r="BK200"/>
  <c r="BK274"/>
  <c r="J186"/>
  <c r="BK137"/>
  <c i="17" r="J102"/>
  <c r="J118"/>
  <c i="18" r="J145"/>
  <c r="J110"/>
  <c r="BK134"/>
  <c r="BK114"/>
  <c i="19" r="J132"/>
  <c r="J86"/>
  <c r="BK102"/>
  <c r="J134"/>
  <c i="20" r="J163"/>
  <c r="J142"/>
  <c r="BK113"/>
  <c r="J162"/>
  <c r="BK128"/>
  <c r="J98"/>
  <c r="BK151"/>
  <c r="J120"/>
  <c r="BK88"/>
  <c r="BK152"/>
  <c r="J121"/>
  <c i="21" r="J269"/>
  <c r="J189"/>
  <c r="J266"/>
  <c r="BK183"/>
  <c r="BK257"/>
  <c r="BK197"/>
  <c r="J271"/>
  <c r="J177"/>
  <c i="22" r="BK180"/>
  <c r="BK97"/>
  <c r="BK148"/>
  <c r="BK131"/>
  <c i="23" r="J218"/>
  <c r="BK90"/>
  <c r="J179"/>
  <c r="J214"/>
  <c r="BK201"/>
  <c r="BK123"/>
  <c i="24" r="J120"/>
  <c r="BK98"/>
  <c r="J102"/>
  <c r="J146"/>
  <c i="25" r="J169"/>
  <c r="BK147"/>
  <c r="BK169"/>
  <c r="J120"/>
  <c r="J143"/>
  <c i="26" r="J170"/>
  <c r="BK104"/>
  <c r="BK92"/>
  <c r="BK128"/>
  <c r="J146"/>
  <c i="27" r="BK96"/>
  <c i="28" r="J99"/>
  <c i="29" r="BK99"/>
  <c i="30" r="J132"/>
  <c r="J100"/>
  <c r="J87"/>
  <c i="31" r="J151"/>
  <c r="J120"/>
  <c r="J89"/>
  <c i="32" r="J437"/>
  <c r="J318"/>
  <c r="BK195"/>
  <c r="J450"/>
  <c r="J364"/>
  <c r="J210"/>
  <c r="J103"/>
  <c r="BK399"/>
  <c r="BK210"/>
  <c r="J107"/>
  <c r="J399"/>
  <c r="BK239"/>
  <c i="33" r="BK193"/>
  <c r="BK169"/>
  <c r="BK141"/>
  <c r="J217"/>
  <c r="J169"/>
  <c r="BK140"/>
  <c r="BK179"/>
  <c r="BK150"/>
  <c r="BK108"/>
  <c r="J168"/>
  <c r="J142"/>
  <c i="34" r="J121"/>
  <c r="BK92"/>
  <c i="35" r="J116"/>
  <c r="BK111"/>
  <c i="36" r="BK137"/>
  <c r="J130"/>
  <c r="BK130"/>
  <c i="37" r="BK96"/>
  <c i="2" r="BK102"/>
  <c r="BK90"/>
  <c i="3" r="BK106"/>
  <c i="4" r="BK3838"/>
  <c r="BK3821"/>
  <c r="BK3801"/>
  <c r="BK3791"/>
  <c r="J3777"/>
  <c r="J3753"/>
  <c r="BK3715"/>
  <c r="BK3695"/>
  <c r="J3671"/>
  <c r="J3660"/>
  <c r="J3528"/>
  <c r="J3435"/>
  <c r="BK3191"/>
  <c r="BK2962"/>
  <c r="J2484"/>
  <c r="J2390"/>
  <c r="BK2335"/>
  <c r="BK2299"/>
  <c r="BK2150"/>
  <c r="BK1837"/>
  <c r="J1167"/>
  <c r="BK850"/>
  <c r="BK333"/>
  <c r="J3933"/>
  <c r="J3787"/>
  <c r="BK3742"/>
  <c r="J3693"/>
  <c r="J3665"/>
  <c r="BK3505"/>
  <c r="J3432"/>
  <c r="BK3101"/>
  <c r="J2920"/>
  <c r="BK2504"/>
  <c r="BK2390"/>
  <c r="J2345"/>
  <c r="J2299"/>
  <c r="BK2245"/>
  <c r="BK1932"/>
  <c r="J1683"/>
  <c r="BK1308"/>
  <c r="J1066"/>
  <c r="J631"/>
  <c r="BK219"/>
  <c r="J3847"/>
  <c r="BK3810"/>
  <c r="J3764"/>
  <c r="BK3738"/>
  <c r="BK3705"/>
  <c r="BK3676"/>
  <c r="J3560"/>
  <c r="J3439"/>
  <c r="J3188"/>
  <c r="J2782"/>
  <c r="J2427"/>
  <c r="J2361"/>
  <c r="J2312"/>
  <c r="J2171"/>
  <c r="J1868"/>
  <c r="J1626"/>
  <c r="J1222"/>
  <c r="BK1120"/>
  <c r="BK759"/>
  <c r="BK302"/>
  <c r="BK4665"/>
  <c r="BK4655"/>
  <c r="BK4594"/>
  <c r="J4530"/>
  <c r="J4472"/>
  <c r="BK4437"/>
  <c r="BK4067"/>
  <c r="BK4002"/>
  <c r="J3889"/>
  <c r="J3798"/>
  <c r="J3761"/>
  <c r="BK3718"/>
  <c r="BK3681"/>
  <c r="J3661"/>
  <c r="J3526"/>
  <c r="BK3245"/>
  <c r="J2950"/>
  <c r="J2624"/>
  <c r="J2424"/>
  <c r="BK2347"/>
  <c r="BK2162"/>
  <c r="J1883"/>
  <c r="J1507"/>
  <c r="BK1230"/>
  <c r="BK1104"/>
  <c r="J902"/>
  <c r="J571"/>
  <c r="BK278"/>
  <c i="5" r="BK90"/>
  <c i="6" r="BK353"/>
  <c r="J306"/>
  <c r="BK259"/>
  <c r="BK202"/>
  <c r="BK107"/>
  <c r="BK338"/>
  <c r="J297"/>
  <c r="BK256"/>
  <c r="J208"/>
  <c r="J117"/>
  <c r="J316"/>
  <c r="BK263"/>
  <c r="J198"/>
  <c r="BK159"/>
  <c r="BK385"/>
  <c r="J321"/>
  <c r="J267"/>
  <c r="J233"/>
  <c r="BK168"/>
  <c r="BK127"/>
  <c i="7" r="J244"/>
  <c r="BK167"/>
  <c r="BK103"/>
  <c r="J224"/>
  <c r="BK181"/>
  <c r="J135"/>
  <c r="BK224"/>
  <c r="BK187"/>
  <c r="BK127"/>
  <c r="J253"/>
  <c r="J193"/>
  <c r="J125"/>
  <c i="8" r="J188"/>
  <c r="J167"/>
  <c r="J148"/>
  <c r="BK185"/>
  <c r="BK130"/>
  <c r="J190"/>
  <c r="J152"/>
  <c r="J124"/>
  <c r="BK190"/>
  <c r="J146"/>
  <c r="J116"/>
  <c i="9" r="J126"/>
  <c r="J148"/>
  <c r="J116"/>
  <c r="J135"/>
  <c r="BK108"/>
  <c r="BK126"/>
  <c i="10" r="J120"/>
  <c r="J125"/>
  <c r="BK98"/>
  <c r="BK107"/>
  <c r="BK125"/>
  <c i="11" r="BK371"/>
  <c r="J322"/>
  <c r="BK281"/>
  <c r="J252"/>
  <c r="BK217"/>
  <c r="BK168"/>
  <c r="BK140"/>
  <c r="BK372"/>
  <c r="J355"/>
  <c r="BK293"/>
  <c r="J266"/>
  <c r="BK215"/>
  <c r="J191"/>
  <c r="J164"/>
  <c r="BK136"/>
  <c r="J376"/>
  <c r="J351"/>
  <c r="J313"/>
  <c r="BK267"/>
  <c r="BK236"/>
  <c r="BK118"/>
  <c r="BK334"/>
  <c r="BK292"/>
  <c r="J269"/>
  <c r="BK255"/>
  <c r="J208"/>
  <c r="BK172"/>
  <c r="J136"/>
  <c i="12" r="BK351"/>
  <c r="J333"/>
  <c r="BK300"/>
  <c r="BK271"/>
  <c r="BK243"/>
  <c r="J207"/>
  <c r="J174"/>
  <c r="J141"/>
  <c r="J101"/>
  <c r="J325"/>
  <c r="J297"/>
  <c r="J265"/>
  <c r="J229"/>
  <c r="J195"/>
  <c r="J166"/>
  <c r="J137"/>
  <c r="J113"/>
  <c r="BK302"/>
  <c r="BK278"/>
  <c r="J254"/>
  <c r="BK226"/>
  <c r="BK195"/>
  <c r="J171"/>
  <c r="BK139"/>
  <c r="J114"/>
  <c r="BK342"/>
  <c r="J323"/>
  <c r="BK297"/>
  <c r="BK252"/>
  <c r="J227"/>
  <c r="BK209"/>
  <c r="BK178"/>
  <c r="J169"/>
  <c r="J139"/>
  <c r="BK105"/>
  <c i="13" r="J98"/>
  <c i="14" r="J255"/>
  <c r="J94"/>
  <c r="J243"/>
  <c r="BK314"/>
  <c r="BK214"/>
  <c r="BK294"/>
  <c r="J156"/>
  <c i="15" r="J205"/>
  <c r="J153"/>
  <c r="J163"/>
  <c r="J245"/>
  <c r="BK135"/>
  <c r="J215"/>
  <c i="16" r="BK259"/>
  <c r="BK157"/>
  <c r="BK273"/>
  <c r="BK186"/>
  <c r="BK285"/>
  <c r="BK177"/>
  <c r="J104"/>
  <c r="J177"/>
  <c r="J131"/>
  <c i="17" r="BK86"/>
  <c r="BK113"/>
  <c i="18" r="BK144"/>
  <c r="BK136"/>
  <c r="BK110"/>
  <c i="19" r="BK139"/>
  <c r="BK90"/>
  <c r="J108"/>
  <c r="J125"/>
  <c i="20" r="BK173"/>
  <c r="J154"/>
  <c r="BK114"/>
  <c r="BK106"/>
  <c r="BK153"/>
  <c r="BK117"/>
  <c r="BK166"/>
  <c r="BK131"/>
  <c r="J93"/>
  <c r="J150"/>
  <c r="BK120"/>
  <c r="BK91"/>
  <c i="21" r="BK205"/>
  <c r="J127"/>
  <c r="J254"/>
  <c r="BK109"/>
  <c r="J243"/>
  <c r="BK166"/>
  <c r="BK187"/>
  <c r="J93"/>
  <c i="22" r="J172"/>
  <c r="BK167"/>
  <c r="J178"/>
  <c r="BK127"/>
  <c i="23" r="J160"/>
  <c r="J176"/>
  <c r="J203"/>
  <c r="BK125"/>
  <c i="24" r="J152"/>
  <c r="BK138"/>
  <c r="BK154"/>
  <c r="J165"/>
  <c r="J131"/>
  <c i="25" r="J151"/>
  <c r="BK139"/>
  <c r="J166"/>
  <c r="BK100"/>
  <c r="BK98"/>
  <c i="26" r="J112"/>
  <c r="BK167"/>
  <c r="J110"/>
  <c r="J135"/>
  <c r="J167"/>
  <c r="BK98"/>
  <c i="28" r="J104"/>
  <c i="29" r="J109"/>
  <c i="30" r="BK144"/>
  <c r="BK142"/>
  <c r="J154"/>
  <c i="31" r="BK131"/>
  <c r="J97"/>
  <c r="J148"/>
  <c i="32" r="J419"/>
  <c r="BK308"/>
  <c r="BK184"/>
  <c r="BK452"/>
  <c r="BK379"/>
  <c r="BK258"/>
  <c r="J158"/>
  <c r="BK107"/>
  <c r="J446"/>
  <c r="J347"/>
  <c r="J167"/>
  <c r="BK422"/>
  <c r="J235"/>
  <c i="33" r="J183"/>
  <c r="BK166"/>
  <c r="J140"/>
  <c r="BK219"/>
  <c r="BK170"/>
  <c r="J134"/>
  <c r="BK187"/>
  <c r="J149"/>
  <c r="BK95"/>
  <c r="BK167"/>
  <c r="J139"/>
  <c i="34" r="BK101"/>
  <c r="BK121"/>
  <c i="35" r="BK106"/>
  <c r="BK101"/>
  <c i="36" r="J129"/>
  <c r="BK100"/>
  <c i="37" r="BK108"/>
  <c i="2" r="BK101"/>
  <c r="BK88"/>
  <c i="3" r="J142"/>
  <c r="BK104"/>
  <c i="4" r="BK3907"/>
  <c r="J3840"/>
  <c r="BK3819"/>
  <c r="J3782"/>
  <c r="J3755"/>
  <c r="J3712"/>
  <c r="BK3685"/>
  <c r="BK3659"/>
  <c r="BK3485"/>
  <c r="J3143"/>
  <c r="BK2813"/>
  <c r="BK2499"/>
  <c r="J2397"/>
  <c r="BK2351"/>
  <c r="J2319"/>
  <c r="BK2211"/>
  <c r="BK1883"/>
  <c r="J1435"/>
  <c r="BK1144"/>
  <c r="BK709"/>
  <c r="J293"/>
  <c r="BK3896"/>
  <c r="J3826"/>
  <c r="BK3769"/>
  <c r="BK3743"/>
  <c r="J3703"/>
  <c r="J3677"/>
  <c r="J3533"/>
  <c r="BK3420"/>
  <c r="BK3091"/>
  <c r="BK2903"/>
  <c r="J2501"/>
  <c r="J2386"/>
  <c r="J2328"/>
  <c r="BK2235"/>
  <c r="BK1924"/>
  <c r="BK1662"/>
  <c r="BK1410"/>
  <c r="BK1090"/>
  <c r="J569"/>
  <c r="BK200"/>
  <c r="BK3834"/>
  <c r="J3792"/>
  <c r="BK3748"/>
  <c r="J3715"/>
  <c r="J3688"/>
  <c r="J3669"/>
  <c r="BK3653"/>
  <c r="J3485"/>
  <c r="BK3197"/>
  <c r="J2913"/>
  <c r="BK2430"/>
  <c r="J2367"/>
  <c r="BK2322"/>
  <c r="J2150"/>
  <c r="J1806"/>
  <c r="J1542"/>
  <c r="BK1189"/>
  <c r="J1128"/>
  <c r="J615"/>
  <c r="BK262"/>
  <c r="J4663"/>
  <c r="J4607"/>
  <c r="BK4533"/>
  <c r="BK4497"/>
  <c r="J4441"/>
  <c r="J4085"/>
  <c r="J4030"/>
  <c r="J3903"/>
  <c r="J3822"/>
  <c r="BK3764"/>
  <c r="BK3744"/>
  <c r="BK3704"/>
  <c r="BK3671"/>
  <c r="J3563"/>
  <c r="J3424"/>
  <c r="J3044"/>
  <c r="J2890"/>
  <c r="J2508"/>
  <c r="BK2413"/>
  <c r="J2333"/>
  <c r="BK2201"/>
  <c r="J1662"/>
  <c r="BK1468"/>
  <c r="BK1199"/>
  <c r="J918"/>
  <c r="J798"/>
  <c r="BK365"/>
  <c r="BK176"/>
  <c i="6" r="BK365"/>
  <c r="BK309"/>
  <c r="BK274"/>
  <c r="BK216"/>
  <c r="J170"/>
  <c r="BK109"/>
  <c r="BK343"/>
  <c r="J301"/>
  <c r="J253"/>
  <c r="J210"/>
  <c r="J142"/>
  <c r="BK372"/>
  <c r="J310"/>
  <c r="J235"/>
  <c r="BK188"/>
  <c r="J152"/>
  <c r="BK387"/>
  <c r="BK334"/>
  <c r="BK278"/>
  <c r="J239"/>
  <c r="BK169"/>
  <c r="BK140"/>
  <c i="7" r="BK233"/>
  <c r="J183"/>
  <c r="BK111"/>
  <c r="BK244"/>
  <c r="BK203"/>
  <c r="BK159"/>
  <c r="J254"/>
  <c r="BK176"/>
  <c r="J121"/>
  <c r="BK95"/>
  <c r="J213"/>
  <c r="BK139"/>
  <c r="BK98"/>
  <c i="8" r="J187"/>
  <c r="BK164"/>
  <c r="BK138"/>
  <c r="BK169"/>
  <c r="BK119"/>
  <c r="J185"/>
  <c r="BK153"/>
  <c r="J130"/>
  <c r="BK188"/>
  <c r="J150"/>
  <c r="J119"/>
  <c i="9" r="BK134"/>
  <c r="J99"/>
  <c r="BK120"/>
  <c r="J134"/>
  <c r="J104"/>
  <c r="BK123"/>
  <c i="10" r="BK108"/>
  <c r="J113"/>
  <c r="BK109"/>
  <c r="BK95"/>
  <c i="11" r="BK306"/>
  <c r="J270"/>
  <c r="BK227"/>
  <c r="J193"/>
  <c r="BK154"/>
  <c r="BK123"/>
  <c r="BK352"/>
  <c r="BK303"/>
  <c r="BK273"/>
  <c r="J248"/>
  <c r="J207"/>
  <c r="BK166"/>
  <c r="BK135"/>
  <c r="BK373"/>
  <c r="J338"/>
  <c r="BK307"/>
  <c r="J287"/>
  <c r="J233"/>
  <c r="BK203"/>
  <c r="J183"/>
  <c r="J172"/>
  <c r="BK146"/>
  <c r="J354"/>
  <c r="BK318"/>
  <c r="BK284"/>
  <c r="BK257"/>
  <c r="J223"/>
  <c r="BK180"/>
  <c r="J149"/>
  <c r="BK119"/>
  <c i="12" r="BK319"/>
  <c r="J290"/>
  <c r="J257"/>
  <c r="BK229"/>
  <c r="BK199"/>
  <c r="J144"/>
  <c r="BK108"/>
  <c r="BK336"/>
  <c r="BK304"/>
  <c r="BK270"/>
  <c r="BK242"/>
  <c r="BK220"/>
  <c r="J183"/>
  <c r="BK146"/>
  <c r="BK120"/>
  <c r="J329"/>
  <c r="J294"/>
  <c r="BK273"/>
  <c r="BK236"/>
  <c r="BK191"/>
  <c r="BK162"/>
  <c r="J140"/>
  <c r="J109"/>
  <c r="J338"/>
  <c r="J313"/>
  <c r="BK283"/>
  <c r="J247"/>
  <c r="J222"/>
  <c r="BK193"/>
  <c r="J160"/>
  <c r="BK132"/>
  <c i="13" r="BK122"/>
  <c r="BK117"/>
  <c r="J99"/>
  <c i="14" r="J234"/>
  <c r="J313"/>
  <c r="J262"/>
  <c r="BK126"/>
  <c r="BK227"/>
  <c r="J304"/>
  <c r="BK140"/>
  <c i="15" r="J188"/>
  <c r="J151"/>
  <c r="BK186"/>
  <c r="J237"/>
  <c r="J114"/>
  <c r="BK201"/>
  <c i="16" r="BK229"/>
  <c r="J152"/>
  <c r="J259"/>
  <c r="BK148"/>
  <c r="BK241"/>
  <c r="J141"/>
  <c r="BK180"/>
  <c r="BK123"/>
  <c i="17" r="BK120"/>
  <c r="J124"/>
  <c i="18" r="J136"/>
  <c r="BK98"/>
  <c r="BK90"/>
  <c i="19" r="BK125"/>
  <c r="BK130"/>
  <c r="BK120"/>
  <c r="J94"/>
  <c i="20" r="J157"/>
  <c r="BK132"/>
  <c r="J110"/>
  <c r="J155"/>
  <c r="BK121"/>
  <c r="BK170"/>
  <c r="J133"/>
  <c r="BK100"/>
  <c r="BK160"/>
  <c r="BK129"/>
  <c r="BK92"/>
  <c i="21" r="BK203"/>
  <c r="J117"/>
  <c r="J181"/>
  <c r="J245"/>
  <c r="BK274"/>
  <c r="BK206"/>
  <c r="BK95"/>
  <c i="22" r="BK159"/>
  <c r="J186"/>
  <c r="J106"/>
  <c r="J109"/>
  <c i="23" r="J125"/>
  <c r="BK177"/>
  <c r="BK224"/>
  <c r="J174"/>
  <c r="BK197"/>
  <c r="BK94"/>
  <c i="24" r="BK104"/>
  <c r="BK168"/>
  <c r="J98"/>
  <c r="J138"/>
  <c i="25" r="J113"/>
  <c r="J128"/>
  <c r="BK128"/>
  <c r="J104"/>
  <c i="26" r="BK155"/>
  <c r="J165"/>
  <c r="J102"/>
  <c r="J139"/>
  <c r="J162"/>
  <c r="J92"/>
  <c i="28" r="J106"/>
  <c i="29" r="BK111"/>
  <c i="30" r="BK135"/>
  <c r="BK127"/>
  <c i="31" r="BK143"/>
  <c r="J141"/>
  <c r="J87"/>
  <c i="32" r="BK485"/>
  <c r="BK335"/>
  <c r="J239"/>
  <c r="BK474"/>
  <c r="BK369"/>
  <c r="J184"/>
  <c r="BK95"/>
  <c r="BK470"/>
  <c r="BK341"/>
  <c r="J431"/>
  <c r="BK358"/>
  <c i="33" r="J223"/>
  <c r="J170"/>
  <c r="BK139"/>
  <c r="J215"/>
  <c r="J166"/>
  <c r="J113"/>
  <c r="BK177"/>
  <c r="J147"/>
  <c r="BK93"/>
  <c r="J172"/>
  <c r="J141"/>
  <c i="34" r="J94"/>
  <c r="J97"/>
  <c i="35" r="J96"/>
  <c r="J103"/>
  <c i="36" r="J100"/>
  <c i="2" r="BK91"/>
  <c r="BK89"/>
  <c i="3" r="BK156"/>
  <c r="BK84"/>
  <c i="4" r="BK3844"/>
  <c r="BK3824"/>
  <c r="BK3787"/>
  <c r="BK3757"/>
  <c r="J3713"/>
  <c r="BK3661"/>
  <c r="BK3515"/>
  <c r="J3253"/>
  <c r="BK3058"/>
  <c r="J2621"/>
  <c r="BK2400"/>
  <c r="J2358"/>
  <c r="BK2317"/>
  <c r="BK2166"/>
  <c r="J1924"/>
  <c r="BK1466"/>
  <c r="BK1016"/>
  <c r="BK592"/>
  <c r="J219"/>
  <c r="BK3839"/>
  <c r="BK3782"/>
  <c r="BK3746"/>
  <c r="BK3701"/>
  <c r="BK3672"/>
  <c r="BK3532"/>
  <c r="J3213"/>
  <c r="J2943"/>
  <c r="J2510"/>
  <c r="J2376"/>
  <c r="BK2331"/>
  <c r="J2286"/>
  <c r="J2044"/>
  <c r="J1742"/>
  <c r="J1407"/>
  <c r="J1158"/>
  <c r="BK627"/>
  <c r="BK215"/>
  <c r="BK3853"/>
  <c r="BK3817"/>
  <c r="J3766"/>
  <c r="BK3734"/>
  <c r="J3700"/>
  <c r="J3670"/>
  <c r="J3527"/>
  <c r="J3245"/>
  <c r="BK2971"/>
  <c r="J2443"/>
  <c r="BK2354"/>
  <c r="BK2296"/>
  <c r="BK2132"/>
  <c r="BK1810"/>
  <c r="BK1568"/>
  <c r="J1199"/>
  <c r="BK1085"/>
  <c r="BK619"/>
  <c r="BK300"/>
  <c r="BK4663"/>
  <c r="J4619"/>
  <c r="BK4543"/>
  <c r="BK4494"/>
  <c r="J4446"/>
  <c r="BK4259"/>
  <c r="BK4035"/>
  <c r="BK3979"/>
  <c r="BK3837"/>
  <c r="J3772"/>
  <c r="BK3747"/>
  <c r="BK3697"/>
  <c r="BK3663"/>
  <c r="BK3527"/>
  <c r="J3428"/>
  <c r="J3186"/>
  <c r="BK2874"/>
  <c r="J2460"/>
  <c r="J2362"/>
  <c r="BK2271"/>
  <c r="BK1626"/>
  <c r="BK1418"/>
  <c r="J1193"/>
  <c r="BK902"/>
  <c r="J619"/>
  <c r="J282"/>
  <c i="5" r="J110"/>
  <c i="6" r="BK330"/>
  <c r="J278"/>
  <c r="BK234"/>
  <c r="BK172"/>
  <c r="J140"/>
  <c r="BK352"/>
  <c r="BK321"/>
  <c r="J284"/>
  <c r="J234"/>
  <c r="J188"/>
  <c r="J169"/>
  <c r="J161"/>
  <c r="J148"/>
  <c r="BK105"/>
  <c r="BK311"/>
  <c r="BK226"/>
  <c r="J167"/>
  <c r="J119"/>
  <c r="J365"/>
  <c r="J315"/>
  <c r="J260"/>
  <c r="J180"/>
  <c r="J129"/>
  <c i="7" r="J260"/>
  <c r="J203"/>
  <c r="BK173"/>
  <c r="BK107"/>
  <c r="J226"/>
  <c r="BK185"/>
  <c r="J134"/>
  <c r="BK230"/>
  <c r="J177"/>
  <c r="BK117"/>
  <c r="J247"/>
  <c r="BK151"/>
  <c r="J117"/>
  <c i="8" r="BK189"/>
  <c r="BK166"/>
  <c r="BK146"/>
  <c r="J172"/>
  <c r="BK132"/>
  <c r="BK191"/>
  <c r="BK159"/>
  <c r="BK133"/>
  <c r="BK199"/>
  <c r="J177"/>
  <c r="J134"/>
  <c i="9" r="BK153"/>
  <c r="J121"/>
  <c r="J145"/>
  <c r="BK105"/>
  <c r="J120"/>
  <c r="BK141"/>
  <c i="10" r="J116"/>
  <c r="BK124"/>
  <c r="BK123"/>
  <c r="BK102"/>
  <c i="11" r="J373"/>
  <c r="BK349"/>
  <c r="J309"/>
  <c r="J286"/>
  <c r="BK249"/>
  <c r="J212"/>
  <c r="BK160"/>
  <c r="BK127"/>
  <c r="BK360"/>
  <c r="BK327"/>
  <c r="BK288"/>
  <c r="BK261"/>
  <c r="J219"/>
  <c r="BK186"/>
  <c r="BK155"/>
  <c r="BK125"/>
  <c r="BK374"/>
  <c r="J346"/>
  <c r="J318"/>
  <c r="BK270"/>
  <c r="J239"/>
  <c r="J225"/>
  <c r="BK202"/>
  <c r="BK190"/>
  <c r="BK161"/>
  <c r="J113"/>
  <c r="J332"/>
  <c r="J290"/>
  <c r="BK266"/>
  <c r="J216"/>
  <c r="J170"/>
  <c r="J148"/>
  <c r="BK114"/>
  <c i="12" r="BK329"/>
  <c r="J289"/>
  <c r="BK255"/>
  <c r="BK214"/>
  <c r="J188"/>
  <c r="BK145"/>
  <c r="BK99"/>
  <c r="J326"/>
  <c r="BK295"/>
  <c r="BK268"/>
  <c r="BK231"/>
  <c r="BK194"/>
  <c r="J161"/>
  <c r="BK117"/>
  <c r="J327"/>
  <c r="J298"/>
  <c r="BK265"/>
  <c r="J230"/>
  <c r="BK208"/>
  <c r="BK174"/>
  <c r="BK152"/>
  <c r="BK123"/>
  <c r="J93"/>
  <c r="BK318"/>
  <c r="J284"/>
  <c r="J243"/>
  <c r="BK213"/>
  <c r="BK190"/>
  <c r="BK163"/>
  <c r="BK119"/>
  <c i="13" r="BK107"/>
  <c r="BK120"/>
  <c r="BK110"/>
  <c i="14" r="BK231"/>
  <c r="J312"/>
  <c r="J129"/>
  <c r="BK243"/>
  <c r="J285"/>
  <c r="J198"/>
  <c i="15" r="BK218"/>
  <c r="BK156"/>
  <c r="BK196"/>
  <c r="BK100"/>
  <c r="BK166"/>
  <c r="J246"/>
  <c r="J156"/>
  <c i="16" r="BK206"/>
  <c r="J274"/>
  <c r="BK172"/>
  <c r="BK251"/>
  <c r="J167"/>
  <c r="J92"/>
  <c r="J172"/>
  <c i="17" r="BK128"/>
  <c r="BK131"/>
  <c i="18" r="J143"/>
  <c r="BK106"/>
  <c r="BK140"/>
  <c r="BK124"/>
  <c i="19" r="J118"/>
  <c r="J115"/>
  <c r="J139"/>
  <c i="20" r="BK167"/>
  <c r="BK136"/>
  <c r="J112"/>
  <c r="J167"/>
  <c r="J125"/>
  <c r="BK168"/>
  <c r="BK134"/>
  <c r="BK110"/>
  <c r="BK172"/>
  <c r="J134"/>
  <c r="J97"/>
  <c i="21" r="BK243"/>
  <c r="BK269"/>
  <c r="J173"/>
  <c r="BK250"/>
  <c r="BK161"/>
  <c r="J200"/>
  <c i="22" r="BK174"/>
  <c r="BK109"/>
  <c r="BK139"/>
  <c r="J164"/>
  <c i="23" r="BK220"/>
  <c r="J231"/>
  <c r="BK176"/>
  <c r="BK208"/>
  <c r="BK227"/>
  <c r="BK163"/>
  <c i="24" r="BK144"/>
  <c r="J113"/>
  <c r="BK100"/>
  <c r="BK133"/>
  <c i="25" r="J96"/>
  <c r="BK116"/>
  <c r="J139"/>
  <c r="BK151"/>
  <c i="26" r="J148"/>
  <c r="J184"/>
  <c r="BK112"/>
  <c r="BK144"/>
  <c r="J176"/>
  <c r="J124"/>
  <c i="27" r="J109"/>
  <c i="28" r="BK96"/>
  <c i="29" r="BK102"/>
  <c i="30" r="BK97"/>
  <c r="J103"/>
  <c i="31" r="BK156"/>
  <c r="BK133"/>
  <c r="J93"/>
  <c r="J95"/>
  <c i="32" r="BK364"/>
  <c r="BK228"/>
  <c r="J95"/>
  <c r="J371"/>
  <c r="J215"/>
  <c r="BK91"/>
  <c r="BK371"/>
  <c r="BK199"/>
  <c r="J109"/>
  <c r="J403"/>
  <c r="J262"/>
  <c i="33" r="J219"/>
  <c r="BK171"/>
  <c r="BK142"/>
  <c r="J93"/>
  <c r="BK172"/>
  <c r="BK149"/>
  <c r="J180"/>
  <c r="BK154"/>
  <c r="BK105"/>
  <c r="J165"/>
  <c r="BK132"/>
  <c i="34" r="J99"/>
  <c r="BK108"/>
  <c i="35" r="BK104"/>
  <c r="BK116"/>
  <c r="J94"/>
  <c i="36" r="BK105"/>
  <c r="BK109"/>
  <c i="2" r="J102"/>
  <c r="J89"/>
  <c i="3" r="BK149"/>
  <c i="4" r="J3912"/>
  <c r="J3843"/>
  <c r="BK3805"/>
  <c r="BK3792"/>
  <c r="J3763"/>
  <c r="J3735"/>
  <c r="BK3688"/>
  <c r="BK3657"/>
  <c r="J3453"/>
  <c r="J3228"/>
  <c r="J3091"/>
  <c r="BK2624"/>
  <c r="BK2445"/>
  <c r="BK2356"/>
  <c r="BK2321"/>
  <c r="J2250"/>
  <c r="BK2002"/>
  <c r="J1568"/>
  <c r="BK1128"/>
  <c r="BK745"/>
  <c r="BK269"/>
  <c r="BK3889"/>
  <c r="BK3827"/>
  <c r="BK3778"/>
  <c r="BK3745"/>
  <c r="J3707"/>
  <c r="J3668"/>
  <c r="BK3522"/>
  <c r="J3249"/>
  <c r="BK2892"/>
  <c r="BK2508"/>
  <c r="BK2429"/>
  <c r="BK2336"/>
  <c r="J2241"/>
  <c r="BK1920"/>
  <c r="J1647"/>
  <c r="BK1248"/>
  <c r="J1028"/>
  <c r="J365"/>
  <c r="BK145"/>
  <c r="BK3842"/>
  <c r="J3790"/>
  <c r="J3749"/>
  <c r="J3718"/>
  <c r="BK3677"/>
  <c r="BK3584"/>
  <c r="BK3449"/>
  <c r="BK3195"/>
  <c r="BK2526"/>
  <c r="BK2365"/>
  <c r="J2317"/>
  <c r="J2166"/>
  <c r="J1864"/>
  <c r="J1609"/>
  <c r="BK1204"/>
  <c r="J1117"/>
  <c r="J592"/>
  <c r="J245"/>
  <c r="J4653"/>
  <c r="BK4562"/>
  <c r="J4506"/>
  <c r="BK4466"/>
  <c r="J4261"/>
  <c r="J4017"/>
  <c r="J3864"/>
  <c r="J3825"/>
  <c r="BK3765"/>
  <c r="BK3719"/>
  <c r="BK3684"/>
  <c r="BK3549"/>
  <c r="J3436"/>
  <c r="J3195"/>
  <c r="J2903"/>
  <c r="J2477"/>
  <c r="J2366"/>
  <c r="BK2279"/>
  <c r="BK1928"/>
  <c r="J1500"/>
  <c r="BK1222"/>
  <c r="J1090"/>
  <c r="BK854"/>
  <c r="J475"/>
  <c r="BK257"/>
  <c i="6" r="J389"/>
  <c r="BK346"/>
  <c r="BK297"/>
  <c r="BK250"/>
  <c r="BK196"/>
  <c r="BK144"/>
  <c r="BK376"/>
  <c r="BK324"/>
  <c r="BK280"/>
  <c r="BK233"/>
  <c r="BK204"/>
  <c r="J375"/>
  <c r="BK315"/>
  <c r="BK240"/>
  <c r="BK173"/>
  <c r="BK393"/>
  <c r="J352"/>
  <c r="J324"/>
  <c r="BK287"/>
  <c r="J263"/>
  <c r="BK238"/>
  <c r="BK155"/>
  <c i="7" r="J257"/>
  <c r="BK197"/>
  <c r="BK157"/>
  <c r="BK104"/>
  <c r="J242"/>
  <c r="J197"/>
  <c r="BK222"/>
  <c r="J167"/>
  <c r="BK119"/>
  <c r="J249"/>
  <c r="BK171"/>
  <c r="J131"/>
  <c i="8" r="J202"/>
  <c r="BK178"/>
  <c r="BK157"/>
  <c r="BK126"/>
  <c r="BK149"/>
  <c r="J111"/>
  <c r="J189"/>
  <c r="BK144"/>
  <c r="J121"/>
  <c r="BK187"/>
  <c r="BK140"/>
  <c r="BK123"/>
  <c i="9" r="J152"/>
  <c r="J123"/>
  <c r="J149"/>
  <c r="BK121"/>
  <c r="BK149"/>
  <c r="J127"/>
  <c r="BK151"/>
  <c r="BK125"/>
  <c i="10" r="J117"/>
  <c r="BK110"/>
  <c r="J122"/>
  <c r="BK96"/>
  <c r="J97"/>
  <c i="11" r="J366"/>
  <c r="J341"/>
  <c r="BK298"/>
  <c r="J260"/>
  <c r="J247"/>
  <c r="J195"/>
  <c r="J156"/>
  <c r="BK134"/>
  <c r="J370"/>
  <c r="BK332"/>
  <c r="BK301"/>
  <c r="BK269"/>
  <c r="BK235"/>
  <c r="J199"/>
  <c r="BK162"/>
  <c r="BK129"/>
  <c r="J372"/>
  <c r="BK344"/>
  <c r="BK319"/>
  <c r="BK294"/>
  <c r="J250"/>
  <c r="BK226"/>
  <c r="BK212"/>
  <c r="J186"/>
  <c r="BK143"/>
  <c r="BK364"/>
  <c r="J326"/>
  <c r="J289"/>
  <c r="BK264"/>
  <c r="J230"/>
  <c r="BK181"/>
  <c r="J153"/>
  <c r="J121"/>
  <c i="12" r="BK334"/>
  <c r="BK312"/>
  <c r="J281"/>
  <c r="J248"/>
  <c r="BK228"/>
  <c r="J192"/>
  <c r="BK149"/>
  <c r="J126"/>
  <c r="J103"/>
  <c r="BK340"/>
  <c r="J302"/>
  <c r="BK274"/>
  <c r="BK238"/>
  <c r="J214"/>
  <c r="J182"/>
  <c r="J149"/>
  <c r="J131"/>
  <c r="J96"/>
  <c r="BK321"/>
  <c r="BK293"/>
  <c r="J246"/>
  <c r="BK210"/>
  <c r="J194"/>
  <c r="J165"/>
  <c r="J142"/>
  <c r="J122"/>
  <c r="BK95"/>
  <c r="BK332"/>
  <c r="BK310"/>
  <c r="J285"/>
  <c r="J244"/>
  <c r="J225"/>
  <c r="BK196"/>
  <c r="BK173"/>
  <c r="J153"/>
  <c r="BK121"/>
  <c i="13" r="J113"/>
  <c r="J100"/>
  <c r="BK98"/>
  <c i="14" r="BK313"/>
  <c r="J166"/>
  <c r="BK275"/>
  <c r="J148"/>
  <c r="BK252"/>
  <c r="J119"/>
  <c r="J275"/>
  <c r="BK144"/>
  <c i="15" r="BK222"/>
  <c r="BK141"/>
  <c r="J191"/>
  <c r="BK126"/>
  <c r="J161"/>
  <c r="BK107"/>
  <c r="BK171"/>
  <c i="16" r="J241"/>
  <c r="BK143"/>
  <c r="J265"/>
  <c r="BK170"/>
  <c r="BK254"/>
  <c r="BK131"/>
  <c r="J222"/>
  <c r="BK152"/>
  <c r="BK100"/>
  <c i="17" r="BK118"/>
  <c r="BK115"/>
  <c i="18" r="J132"/>
  <c r="BK142"/>
  <c r="J124"/>
  <c r="J108"/>
  <c i="19" r="J96"/>
  <c r="J124"/>
  <c r="BK108"/>
  <c i="20" r="J171"/>
  <c r="J151"/>
  <c r="BK123"/>
  <c r="J172"/>
  <c r="BK138"/>
  <c r="J106"/>
  <c r="J169"/>
  <c r="J136"/>
  <c r="J105"/>
  <c r="J165"/>
  <c r="J132"/>
  <c r="J95"/>
  <c i="21" r="BK225"/>
  <c r="J129"/>
  <c r="BK238"/>
  <c r="BK93"/>
  <c r="J213"/>
  <c r="BK280"/>
  <c r="J203"/>
  <c r="J99"/>
  <c i="22" r="BK163"/>
  <c r="BK166"/>
  <c r="BK172"/>
  <c i="23" r="BK223"/>
  <c r="J134"/>
  <c r="J210"/>
  <c r="BK134"/>
  <c r="J188"/>
  <c r="BK221"/>
  <c r="BK150"/>
  <c i="24" r="J175"/>
  <c r="BK162"/>
  <c r="BK175"/>
  <c r="J135"/>
  <c i="25" r="J147"/>
  <c r="J136"/>
  <c r="J155"/>
  <c r="BK90"/>
  <c r="BK94"/>
  <c i="26" r="J114"/>
  <c r="BK162"/>
  <c r="BK188"/>
  <c r="J137"/>
  <c r="BK170"/>
  <c r="BK110"/>
  <c i="27" r="J89"/>
  <c i="28" r="J89"/>
  <c i="29" r="J107"/>
  <c i="30" r="J148"/>
  <c r="BK87"/>
  <c r="BK95"/>
  <c i="31" r="BK124"/>
  <c r="J156"/>
  <c r="J138"/>
  <c i="32" r="J456"/>
  <c r="J292"/>
  <c r="BK143"/>
  <c r="BK441"/>
  <c r="BK272"/>
  <c r="J153"/>
  <c r="J485"/>
  <c r="J367"/>
  <c r="J178"/>
  <c r="J462"/>
  <c r="J389"/>
  <c r="BK125"/>
  <c i="33" r="J175"/>
  <c r="J151"/>
  <c r="BK117"/>
  <c r="J188"/>
  <c r="J159"/>
  <c r="BK204"/>
  <c r="J176"/>
  <c r="BK137"/>
  <c r="BK215"/>
  <c r="J158"/>
  <c r="BK130"/>
  <c i="34" r="BK97"/>
  <c r="BK126"/>
  <c i="35" r="J111"/>
  <c r="BK94"/>
  <c r="BK103"/>
  <c i="36" r="J98"/>
  <c r="BK102"/>
  <c i="37" r="J106"/>
  <c i="2" r="BK92"/>
  <c r="BK86"/>
  <c i="3" r="F37"/>
  <c i="4" r="BK3213"/>
  <c r="BK3047"/>
  <c r="BK2501"/>
  <c r="J2429"/>
  <c r="BK2355"/>
  <c r="J2327"/>
  <c r="J2271"/>
  <c r="BK2090"/>
  <c r="BK1712"/>
  <c r="BK1219"/>
  <c r="BK1002"/>
  <c r="BK569"/>
  <c r="J181"/>
  <c r="BK3830"/>
  <c r="J3773"/>
  <c r="J3736"/>
  <c r="BK3700"/>
  <c r="J3613"/>
  <c r="J3449"/>
  <c r="BK3231"/>
  <c r="BK3083"/>
  <c r="BK2850"/>
  <c r="J2445"/>
  <c r="J2334"/>
  <c r="BK2312"/>
  <c r="BK1959"/>
  <c r="BK1744"/>
  <c r="BK1441"/>
  <c r="J1171"/>
  <c r="BK655"/>
  <c r="J262"/>
  <c r="BK3880"/>
  <c r="BK3823"/>
  <c r="BK3788"/>
  <c r="J3743"/>
  <c r="BK3712"/>
  <c r="BK3682"/>
  <c r="BK3613"/>
  <c r="J3502"/>
  <c r="BK3228"/>
  <c r="BK3044"/>
  <c r="BK2450"/>
  <c r="BK2366"/>
  <c r="J2320"/>
  <c r="J2254"/>
  <c r="J1928"/>
  <c r="J1664"/>
  <c r="BK1407"/>
  <c r="J1152"/>
  <c r="BK640"/>
  <c r="BK282"/>
  <c r="BK4660"/>
  <c r="BK4644"/>
  <c r="BK4559"/>
  <c r="BK4503"/>
  <c r="J4470"/>
  <c r="BK4261"/>
  <c r="BK4050"/>
  <c r="J3999"/>
  <c r="J3851"/>
  <c r="BK3794"/>
  <c r="BK3755"/>
  <c r="J3690"/>
  <c r="J3666"/>
  <c r="BK3574"/>
  <c r="BK3502"/>
  <c r="J3197"/>
  <c r="J2922"/>
  <c r="BK2471"/>
  <c r="J2356"/>
  <c r="J2272"/>
  <c r="BK1936"/>
  <c r="J1645"/>
  <c r="BK1358"/>
  <c r="BK1158"/>
  <c r="J854"/>
  <c r="J247"/>
  <c i="5" r="BK110"/>
  <c i="6" r="J344"/>
  <c r="BK294"/>
  <c r="J249"/>
  <c r="BK194"/>
  <c r="BK142"/>
  <c r="BK377"/>
  <c r="BK322"/>
  <c r="J286"/>
  <c r="J246"/>
  <c r="J199"/>
  <c r="J376"/>
  <c r="J309"/>
  <c r="BK243"/>
  <c r="BK184"/>
  <c r="BK146"/>
  <c r="J366"/>
  <c r="BK306"/>
  <c r="BK261"/>
  <c r="J224"/>
  <c r="J162"/>
  <c r="J113"/>
  <c i="7" r="BK228"/>
  <c r="BK155"/>
  <c r="J99"/>
  <c r="J217"/>
  <c r="J173"/>
  <c r="J127"/>
  <c r="BK213"/>
  <c r="BK152"/>
  <c r="BK115"/>
  <c r="J236"/>
  <c r="BK154"/>
  <c r="J115"/>
  <c i="8" r="BK201"/>
  <c r="J175"/>
  <c r="J145"/>
  <c r="J170"/>
  <c r="BK115"/>
  <c r="J181"/>
  <c r="BK145"/>
  <c r="BK118"/>
  <c r="BK182"/>
  <c r="BK137"/>
  <c r="BK108"/>
  <c i="9" r="J136"/>
  <c r="J154"/>
  <c r="BK122"/>
  <c r="BK148"/>
  <c r="J113"/>
  <c r="BK131"/>
  <c r="BK101"/>
  <c i="10" r="J94"/>
  <c r="J108"/>
  <c r="J115"/>
  <c r="J112"/>
  <c i="11" r="J367"/>
  <c r="J343"/>
  <c r="J301"/>
  <c r="J263"/>
  <c r="J226"/>
  <c r="J184"/>
  <c r="J152"/>
  <c r="BK122"/>
  <c r="J347"/>
  <c r="J314"/>
  <c r="J277"/>
  <c r="J244"/>
  <c r="J200"/>
  <c r="BK148"/>
  <c r="J119"/>
  <c r="J374"/>
  <c r="BK341"/>
  <c r="J305"/>
  <c r="BK283"/>
  <c r="BK241"/>
  <c r="BK221"/>
  <c r="BK338"/>
  <c r="BK315"/>
  <c r="J283"/>
  <c r="BK233"/>
  <c r="BK199"/>
  <c r="BK163"/>
  <c r="BK130"/>
  <c i="12" r="J341"/>
  <c r="BK327"/>
  <c r="BK292"/>
  <c r="BK261"/>
  <c r="BK230"/>
  <c r="J203"/>
  <c r="BK165"/>
  <c r="BK130"/>
  <c r="BK107"/>
  <c r="J335"/>
  <c r="J301"/>
  <c r="J273"/>
  <c r="J239"/>
  <c r="BK206"/>
  <c r="J191"/>
  <c r="BK158"/>
  <c r="J132"/>
  <c r="J97"/>
  <c r="BK324"/>
  <c r="J295"/>
  <c r="J274"/>
  <c r="BK248"/>
  <c r="BK207"/>
  <c r="BK175"/>
  <c r="BK148"/>
  <c r="J121"/>
  <c r="BK102"/>
  <c r="J330"/>
  <c r="BK305"/>
  <c r="BK266"/>
  <c r="J240"/>
  <c r="BK219"/>
  <c r="J189"/>
  <c r="J159"/>
  <c r="J128"/>
  <c r="J94"/>
  <c i="13" r="BK116"/>
  <c r="J96"/>
  <c r="BK114"/>
  <c i="14" r="BK308"/>
  <c r="BK119"/>
  <c r="J264"/>
  <c r="BK116"/>
  <c r="BK264"/>
  <c r="BK175"/>
  <c r="J279"/>
  <c r="J189"/>
  <c i="15" r="J230"/>
  <c r="J168"/>
  <c r="BK210"/>
  <c r="BK120"/>
  <c r="J176"/>
  <c r="J111"/>
  <c r="BK123"/>
  <c i="16" r="J123"/>
  <c r="J254"/>
  <c r="J165"/>
  <c r="BK244"/>
  <c r="J134"/>
  <c r="J211"/>
  <c r="J150"/>
  <c r="J96"/>
  <c i="17" r="J108"/>
  <c r="BK100"/>
  <c i="18" r="J138"/>
  <c r="J90"/>
  <c r="J126"/>
  <c r="J114"/>
  <c i="19" r="J100"/>
  <c r="BK100"/>
  <c r="J90"/>
  <c i="20" r="J177"/>
  <c r="J141"/>
  <c r="BK119"/>
  <c r="BK171"/>
  <c r="BK130"/>
  <c r="BK97"/>
  <c r="BK158"/>
  <c r="J126"/>
  <c r="BK99"/>
  <c r="BK156"/>
  <c r="BK112"/>
  <c i="21" r="J267"/>
  <c r="BK177"/>
  <c r="BK263"/>
  <c r="J175"/>
  <c r="J252"/>
  <c r="J277"/>
  <c r="BK202"/>
  <c r="BK129"/>
  <c i="22" r="J127"/>
  <c r="BK162"/>
  <c r="J168"/>
  <c i="23" r="BK217"/>
  <c r="J234"/>
  <c r="BK214"/>
  <c r="BK137"/>
  <c r="BK203"/>
  <c r="J223"/>
  <c r="BK153"/>
  <c i="24" r="J106"/>
  <c r="J100"/>
  <c r="J104"/>
  <c i="25" r="J176"/>
  <c r="BK176"/>
  <c r="J116"/>
  <c r="BK136"/>
  <c i="26" r="J158"/>
  <c r="BK151"/>
  <c r="J193"/>
  <c r="BK106"/>
  <c r="BK139"/>
  <c i="27" r="BK102"/>
  <c r="BK107"/>
  <c i="28" r="BK86"/>
  <c i="29" r="BK109"/>
  <c i="30" r="J130"/>
  <c r="J120"/>
  <c r="J126"/>
  <c i="31" r="J115"/>
  <c r="BK148"/>
  <c r="J135"/>
  <c i="32" r="J383"/>
  <c r="J244"/>
  <c r="BK99"/>
  <c r="BK407"/>
  <c r="J303"/>
  <c r="BK223"/>
  <c r="BK121"/>
  <c r="BK462"/>
  <c r="J361"/>
  <c r="BK262"/>
  <c r="J99"/>
  <c r="J395"/>
  <c r="J268"/>
  <c i="33" r="BK220"/>
  <c r="J174"/>
  <c r="J143"/>
  <c r="BK113"/>
  <c r="J178"/>
  <c r="J146"/>
  <c r="BK198"/>
  <c r="BK158"/>
  <c r="J109"/>
  <c r="J187"/>
  <c r="J155"/>
  <c r="BK124"/>
  <c i="34" r="BK132"/>
  <c r="BK99"/>
  <c i="35" r="J98"/>
  <c r="BK117"/>
  <c i="36" r="J87"/>
  <c r="J132"/>
  <c i="37" r="BK106"/>
  <c i="2" r="J92"/>
  <c r="J86"/>
  <c i="3" r="J104"/>
  <c i="4" r="BK3937"/>
  <c r="J3846"/>
  <c r="BK3798"/>
  <c r="J3769"/>
  <c r="BK3750"/>
  <c r="BK3703"/>
  <c r="BK3668"/>
  <c r="J3549"/>
  <c r="BK3440"/>
  <c r="J3206"/>
  <c r="J3060"/>
  <c r="BK2446"/>
  <c r="BK2370"/>
  <c r="BK2357"/>
  <c r="BK2324"/>
  <c r="J2265"/>
  <c r="J2116"/>
  <c r="J1686"/>
  <c r="BK1066"/>
  <c r="BK631"/>
  <c r="J260"/>
  <c r="J3937"/>
  <c r="J3835"/>
  <c r="BK3779"/>
  <c r="BK3722"/>
  <c r="BK3691"/>
  <c r="J3659"/>
  <c r="BK3524"/>
  <c r="J3272"/>
  <c r="J3058"/>
  <c r="BK2852"/>
  <c r="BK2469"/>
  <c r="BK2358"/>
  <c r="J2321"/>
  <c r="J2169"/>
  <c r="BK1888"/>
  <c r="J1717"/>
  <c r="BK1181"/>
  <c r="BK737"/>
  <c r="BK245"/>
  <c r="BK3848"/>
  <c r="J3805"/>
  <c r="BK3758"/>
  <c r="BK3709"/>
  <c r="BK3678"/>
  <c r="BK3662"/>
  <c r="J3522"/>
  <c r="J3345"/>
  <c r="J3083"/>
  <c r="BK2671"/>
  <c r="BK2379"/>
  <c r="J2329"/>
  <c r="BK2241"/>
  <c r="J1901"/>
  <c r="J1628"/>
  <c r="BK1238"/>
  <c r="BK1080"/>
  <c r="BK722"/>
  <c r="J318"/>
  <c r="BK136"/>
  <c r="BK4628"/>
  <c r="J4559"/>
  <c r="J4503"/>
  <c r="BK4455"/>
  <c r="J4259"/>
  <c r="J4063"/>
  <c r="J3989"/>
  <c r="BK3841"/>
  <c r="J3795"/>
  <c r="BK3759"/>
  <c r="J3716"/>
  <c r="J3680"/>
  <c r="BK3596"/>
  <c r="BK3438"/>
  <c r="BK3249"/>
  <c r="J2965"/>
  <c r="J2852"/>
  <c r="BK2444"/>
  <c r="J2353"/>
  <c r="BK2301"/>
  <c r="BK2044"/>
  <c r="BK1598"/>
  <c r="BK1214"/>
  <c r="J1032"/>
  <c r="J866"/>
  <c r="J302"/>
  <c r="J145"/>
  <c i="6" r="J377"/>
  <c r="J325"/>
  <c r="J280"/>
  <c r="J227"/>
  <c r="BK176"/>
  <c r="J127"/>
  <c r="J372"/>
  <c r="J319"/>
  <c r="J261"/>
  <c r="J219"/>
  <c r="J196"/>
  <c r="J385"/>
  <c r="J283"/>
  <c r="BK217"/>
  <c r="BK164"/>
  <c r="BK395"/>
  <c r="J346"/>
  <c r="BK305"/>
  <c r="BK269"/>
  <c r="BK227"/>
  <c r="J160"/>
  <c r="BK111"/>
  <c i="7" r="BK201"/>
  <c r="J151"/>
  <c r="BK101"/>
  <c r="J233"/>
  <c r="J189"/>
  <c r="J136"/>
  <c r="BK215"/>
  <c r="J154"/>
  <c r="J103"/>
  <c r="J234"/>
  <c r="J155"/>
  <c r="BK133"/>
  <c i="8" r="BK192"/>
  <c r="J169"/>
  <c r="J147"/>
  <c r="BK121"/>
  <c r="BK141"/>
  <c r="BK112"/>
  <c r="J156"/>
  <c r="BK135"/>
  <c r="BK105"/>
  <c r="BK179"/>
  <c r="J138"/>
  <c r="BK107"/>
  <c i="9" r="J143"/>
  <c r="BK117"/>
  <c r="BK146"/>
  <c r="J115"/>
  <c r="BK129"/>
  <c r="J100"/>
  <c r="J107"/>
  <c i="10" r="J96"/>
  <c r="J104"/>
  <c r="BK116"/>
  <c r="J110"/>
  <c i="11" r="J297"/>
  <c r="BK258"/>
  <c r="BK239"/>
  <c r="J187"/>
  <c r="J144"/>
  <c r="BK366"/>
  <c r="J329"/>
  <c r="BK295"/>
  <c r="J267"/>
  <c r="J241"/>
  <c r="J197"/>
  <c r="J173"/>
  <c r="J140"/>
  <c r="BK375"/>
  <c r="BK348"/>
  <c r="J321"/>
  <c r="BK272"/>
  <c r="J243"/>
  <c r="BK222"/>
  <c r="BK200"/>
  <c r="BK187"/>
  <c r="J175"/>
  <c r="J135"/>
  <c r="BK369"/>
  <c r="J331"/>
  <c r="J281"/>
  <c r="J254"/>
  <c r="BK210"/>
  <c r="J174"/>
  <c r="BK139"/>
  <c i="12" r="BK350"/>
  <c r="J332"/>
  <c r="J299"/>
  <c r="J252"/>
  <c r="J236"/>
  <c r="BK204"/>
  <c r="BK150"/>
  <c r="J111"/>
  <c r="J347"/>
  <c r="BK299"/>
  <c r="J276"/>
  <c r="J264"/>
  <c r="BK225"/>
  <c r="J193"/>
  <c r="BK153"/>
  <c r="J130"/>
  <c r="BK338"/>
  <c r="BK313"/>
  <c r="J267"/>
  <c r="BK244"/>
  <c r="J202"/>
  <c r="J177"/>
  <c r="J146"/>
  <c r="BK131"/>
  <c r="J343"/>
  <c r="J319"/>
  <c r="BK289"/>
  <c r="J255"/>
  <c r="J228"/>
  <c r="J210"/>
  <c r="BK181"/>
  <c r="BK151"/>
  <c r="J115"/>
  <c i="13" r="BK104"/>
  <c r="BK97"/>
  <c r="J111"/>
  <c i="14" r="BK201"/>
  <c r="BK297"/>
  <c r="J182"/>
  <c r="J307"/>
  <c r="BK189"/>
  <c r="BK281"/>
  <c r="BK159"/>
  <c i="15" r="BK215"/>
  <c r="J97"/>
  <c r="J141"/>
  <c r="BK168"/>
  <c r="J178"/>
  <c i="16" r="J244"/>
  <c r="J170"/>
  <c r="BK98"/>
  <c r="BK194"/>
  <c r="BK270"/>
  <c r="BK175"/>
  <c r="J229"/>
  <c r="J148"/>
  <c r="BK104"/>
  <c i="17" r="J126"/>
  <c r="BK96"/>
  <c i="18" r="J142"/>
  <c r="BK108"/>
  <c r="J106"/>
  <c i="19" r="J136"/>
  <c r="BK136"/>
  <c r="BK94"/>
  <c i="20" r="BK175"/>
  <c r="J149"/>
  <c r="BK125"/>
  <c r="J99"/>
  <c r="BK137"/>
  <c r="BK107"/>
  <c r="BK165"/>
  <c r="J124"/>
  <c r="J174"/>
  <c r="J153"/>
  <c r="BK118"/>
  <c i="21" r="BK266"/>
  <c r="BK181"/>
  <c r="BK271"/>
  <c r="J197"/>
  <c r="J255"/>
  <c r="BK179"/>
  <c r="J250"/>
  <c r="BK173"/>
  <c i="22" r="J182"/>
  <c r="BK106"/>
  <c r="J163"/>
  <c r="J174"/>
  <c i="23" r="J224"/>
  <c r="J237"/>
  <c r="J153"/>
  <c r="BK192"/>
  <c r="BK234"/>
  <c r="BK129"/>
  <c i="24" r="BK150"/>
  <c r="BK127"/>
  <c r="BK160"/>
  <c r="BK171"/>
  <c r="BK129"/>
  <c i="25" r="BK153"/>
  <c r="J90"/>
  <c r="BK113"/>
  <c r="BK149"/>
  <c i="26" r="BK146"/>
  <c r="J155"/>
  <c r="BK180"/>
  <c r="BK173"/>
  <c r="J133"/>
  <c i="27" r="BK99"/>
  <c i="28" r="BK104"/>
  <c i="29" r="BK96"/>
  <c i="30" r="BK115"/>
  <c r="BK103"/>
  <c r="J89"/>
  <c i="31" r="BK120"/>
  <c r="BK93"/>
  <c r="J133"/>
  <c i="32" r="J392"/>
  <c r="BK268"/>
  <c r="BK103"/>
  <c r="BK361"/>
  <c r="BK218"/>
  <c r="J129"/>
  <c r="BK489"/>
  <c r="BK366"/>
  <c r="J143"/>
  <c r="J411"/>
  <c r="BK244"/>
  <c r="BK153"/>
  <c i="33" r="J179"/>
  <c r="BK146"/>
  <c r="J106"/>
  <c r="BK175"/>
  <c r="BK145"/>
  <c r="BK185"/>
  <c r="BK155"/>
  <c r="J117"/>
  <c r="J162"/>
  <c r="BK126"/>
  <c r="J105"/>
  <c i="34" r="J111"/>
  <c r="BK106"/>
  <c i="35" r="J109"/>
  <c r="BK109"/>
  <c i="36" r="BK121"/>
  <c i="37" r="J86"/>
  <c i="2" r="BK100"/>
  <c i="3" r="BK139"/>
  <c r="J139"/>
  <c i="4" r="BK3903"/>
  <c r="J3848"/>
  <c r="J3830"/>
  <c r="J3794"/>
  <c r="BK3766"/>
  <c r="J3720"/>
  <c r="J3681"/>
  <c r="J3530"/>
  <c r="BK3436"/>
  <c r="BK3143"/>
  <c r="BK2722"/>
  <c r="BK2443"/>
  <c r="J2354"/>
  <c r="BK2328"/>
  <c r="BK2292"/>
  <c r="J2146"/>
  <c r="BK1864"/>
  <c r="J1214"/>
  <c r="BK985"/>
  <c r="J627"/>
  <c r="BK329"/>
  <c r="BK3864"/>
  <c r="J3821"/>
  <c r="J3765"/>
  <c r="BK3724"/>
  <c r="J3697"/>
  <c r="J3663"/>
  <c r="BK3519"/>
  <c r="BK3428"/>
  <c r="J3049"/>
  <c r="BK2867"/>
  <c r="J2452"/>
  <c r="BK2352"/>
  <c r="J2301"/>
  <c r="J2211"/>
  <c r="J1802"/>
  <c r="J1466"/>
  <c r="J1179"/>
  <c r="J686"/>
  <c r="J300"/>
  <c r="BK3914"/>
  <c r="J3832"/>
  <c r="J3786"/>
  <c r="BK3739"/>
  <c r="BK3714"/>
  <c r="J3679"/>
  <c r="J3657"/>
  <c r="BK3435"/>
  <c r="J3191"/>
  <c r="BK2673"/>
  <c r="BK2383"/>
  <c r="BK2333"/>
  <c r="J2263"/>
  <c r="J1936"/>
  <c r="BK1683"/>
  <c r="J1438"/>
  <c r="BK1165"/>
  <c r="BK798"/>
  <c r="BK325"/>
  <c r="J152"/>
  <c r="J4644"/>
  <c r="J4549"/>
  <c r="BK4500"/>
  <c r="J4466"/>
  <c r="BK4348"/>
  <c r="BK4082"/>
  <c r="BK4015"/>
  <c r="BK3847"/>
  <c r="BK3796"/>
  <c r="BK3756"/>
  <c r="BK3721"/>
  <c r="J3678"/>
  <c r="J3656"/>
  <c r="J3512"/>
  <c r="BK3204"/>
  <c r="BK2943"/>
  <c r="BK2486"/>
  <c r="BK2367"/>
  <c r="BK2319"/>
  <c r="BK2146"/>
  <c r="BK1746"/>
  <c r="BK1379"/>
  <c r="J1162"/>
  <c r="BK983"/>
  <c r="J653"/>
  <c r="BK318"/>
  <c r="BK152"/>
  <c i="6" r="J343"/>
  <c r="BK303"/>
  <c r="BK252"/>
  <c r="BK199"/>
  <c r="J165"/>
  <c r="J384"/>
  <c r="BK341"/>
  <c r="BK314"/>
  <c r="J247"/>
  <c r="BK192"/>
  <c r="BK171"/>
  <c r="BK166"/>
  <c r="J155"/>
  <c r="BK119"/>
  <c r="J330"/>
  <c r="J265"/>
  <c r="BK195"/>
  <c r="J163"/>
  <c r="J391"/>
  <c r="J341"/>
  <c r="J271"/>
  <c r="BK249"/>
  <c r="BK221"/>
  <c r="J164"/>
  <c r="BK121"/>
  <c i="7" r="BK234"/>
  <c r="J181"/>
  <c r="BK136"/>
  <c r="BK253"/>
  <c r="BK205"/>
  <c r="J171"/>
  <c r="BK258"/>
  <c r="J195"/>
  <c r="J149"/>
  <c r="J98"/>
  <c r="BK231"/>
  <c r="J157"/>
  <c r="J101"/>
  <c i="8" r="J182"/>
  <c r="J159"/>
  <c r="J135"/>
  <c r="BK151"/>
  <c r="J114"/>
  <c r="BK154"/>
  <c r="J139"/>
  <c r="J108"/>
  <c r="J144"/>
  <c r="J112"/>
  <c i="9" r="BK127"/>
  <c r="BK152"/>
  <c r="BK124"/>
  <c r="J150"/>
  <c r="BK114"/>
  <c r="BK130"/>
  <c i="10" r="BK121"/>
  <c r="BK114"/>
  <c r="BK118"/>
  <c r="BK91"/>
  <c r="BK94"/>
  <c i="11" r="BK354"/>
  <c r="J319"/>
  <c r="BK277"/>
  <c r="BK244"/>
  <c r="J194"/>
  <c r="J151"/>
  <c r="BK121"/>
  <c r="BK353"/>
  <c r="J307"/>
  <c r="J276"/>
  <c r="BK231"/>
  <c r="J192"/>
  <c r="J163"/>
  <c r="J134"/>
  <c r="J369"/>
  <c r="BK326"/>
  <c r="BK297"/>
  <c r="J261"/>
  <c r="BK234"/>
  <c r="BK214"/>
  <c r="BK197"/>
  <c r="J180"/>
  <c r="BK145"/>
  <c r="BK355"/>
  <c r="J311"/>
  <c r="BK247"/>
  <c r="BK204"/>
  <c r="J162"/>
  <c r="J131"/>
  <c i="12" r="BK347"/>
  <c r="BK301"/>
  <c r="BK284"/>
  <c r="J238"/>
  <c r="J206"/>
  <c r="J176"/>
  <c r="J110"/>
  <c r="J342"/>
  <c r="J300"/>
  <c r="J256"/>
  <c r="J213"/>
  <c r="J178"/>
  <c r="J138"/>
  <c r="J345"/>
  <c r="BK317"/>
  <c r="J286"/>
  <c r="BK251"/>
  <c r="J219"/>
  <c r="BK179"/>
  <c r="J145"/>
  <c r="J108"/>
  <c r="BK333"/>
  <c r="J306"/>
  <c r="BK264"/>
  <c r="J226"/>
  <c r="J205"/>
  <c r="J175"/>
  <c r="J135"/>
  <c i="13" r="BK121"/>
  <c r="BK103"/>
  <c r="J119"/>
  <c i="14" r="BK304"/>
  <c r="J111"/>
  <c r="BK247"/>
  <c r="BK111"/>
  <c r="BK182"/>
  <c r="J247"/>
  <c i="15" r="BK237"/>
  <c r="J171"/>
  <c r="J225"/>
  <c r="J135"/>
  <c r="BK181"/>
  <c r="BK97"/>
  <c r="J186"/>
  <c i="16" r="BK222"/>
  <c r="BK111"/>
  <c r="J233"/>
  <c r="J273"/>
  <c r="BK155"/>
  <c r="BK218"/>
  <c r="BK108"/>
  <c i="17" r="J113"/>
  <c r="BK111"/>
  <c i="18" r="BK119"/>
  <c r="J117"/>
  <c i="19" r="J126"/>
  <c r="BK126"/>
  <c r="BK132"/>
  <c r="BK86"/>
  <c i="20" r="J156"/>
  <c r="J131"/>
  <c r="BK104"/>
  <c r="BK142"/>
  <c r="J113"/>
  <c r="BK159"/>
  <c r="J127"/>
  <c r="J102"/>
  <c r="J164"/>
  <c r="J117"/>
  <c i="21" r="J258"/>
  <c r="J187"/>
  <c r="BK261"/>
  <c r="BK267"/>
  <c r="J202"/>
  <c r="BK213"/>
  <c r="J171"/>
  <c i="22" r="J162"/>
  <c r="J88"/>
  <c r="J189"/>
  <c r="BK88"/>
  <c i="23" r="J94"/>
  <c r="J199"/>
  <c r="J221"/>
  <c r="BK165"/>
  <c r="BK195"/>
  <c r="BK101"/>
  <c i="24" r="BK96"/>
  <c r="J171"/>
  <c r="J92"/>
  <c r="BK106"/>
  <c i="25" r="J134"/>
  <c r="J130"/>
  <c r="J102"/>
  <c r="J132"/>
  <c i="26" r="BK193"/>
  <c r="J173"/>
  <c r="J98"/>
  <c r="BK165"/>
  <c r="J104"/>
  <c i="27" r="BK111"/>
  <c i="28" r="J108"/>
  <c i="29" r="J102"/>
  <c i="30" r="J142"/>
  <c r="BK148"/>
  <c r="J95"/>
  <c i="31" r="BK154"/>
  <c r="J154"/>
  <c r="J137"/>
  <c i="32" r="J407"/>
  <c r="J276"/>
  <c r="BK158"/>
  <c r="J444"/>
  <c r="BK235"/>
  <c r="BK109"/>
  <c r="J489"/>
  <c r="BK360"/>
  <c r="J173"/>
  <c r="J441"/>
  <c r="J366"/>
  <c r="BK201"/>
  <c i="33" r="J181"/>
  <c r="J153"/>
  <c r="BK128"/>
  <c r="J196"/>
  <c r="J157"/>
  <c r="BK202"/>
  <c r="J171"/>
  <c r="J145"/>
  <c r="J211"/>
  <c r="BK159"/>
  <c r="J108"/>
  <c i="34" r="J96"/>
  <c i="35" r="J117"/>
  <c r="BK96"/>
  <c r="J102"/>
  <c i="36" r="J102"/>
  <c r="BK129"/>
  <c i="37" r="J96"/>
  <c i="2" r="J96"/>
  <c r="J93"/>
  <c i="3" r="BK110"/>
  <c i="4" r="J3896"/>
  <c r="J3837"/>
  <c r="J3797"/>
  <c r="BK3773"/>
  <c r="J3741"/>
  <c r="J3705"/>
  <c r="J3667"/>
  <c r="J3516"/>
  <c r="J3200"/>
  <c r="J2968"/>
  <c r="J2504"/>
  <c r="BK2407"/>
  <c r="J2352"/>
  <c r="J2326"/>
  <c r="BK2266"/>
  <c r="J1932"/>
  <c r="J1680"/>
  <c r="J1177"/>
  <c r="BK948"/>
  <c r="BK611"/>
  <c r="BK173"/>
  <c r="BK3836"/>
  <c r="BK3786"/>
  <c r="BK3740"/>
  <c r="J3699"/>
  <c r="J3682"/>
  <c r="J3577"/>
  <c r="J3380"/>
  <c r="BK3060"/>
  <c r="BK2922"/>
  <c r="BK2484"/>
  <c r="J2368"/>
  <c r="BK2325"/>
  <c r="BK2265"/>
  <c r="BK1947"/>
  <c r="BK1686"/>
  <c r="J1358"/>
  <c r="J1130"/>
  <c r="BK646"/>
  <c r="J226"/>
  <c r="BK3849"/>
  <c r="BK3818"/>
  <c r="BK3772"/>
  <c r="BK3735"/>
  <c r="BK3713"/>
  <c r="J3691"/>
  <c r="J3672"/>
  <c r="BK3529"/>
  <c r="BK3424"/>
  <c r="J3080"/>
  <c r="J2471"/>
  <c r="BK2371"/>
  <c r="BK2327"/>
  <c r="BK2222"/>
  <c r="J1920"/>
  <c r="BK1647"/>
  <c r="J1379"/>
  <c r="J1146"/>
  <c r="J745"/>
  <c r="J314"/>
  <c r="BK4657"/>
  <c r="BK4604"/>
  <c r="J4533"/>
  <c r="J4500"/>
  <c r="BK4446"/>
  <c r="J4172"/>
  <c r="J4050"/>
  <c r="BK3959"/>
  <c r="J3833"/>
  <c r="J3791"/>
  <c r="BK3754"/>
  <c r="J3702"/>
  <c r="J3676"/>
  <c r="BK3609"/>
  <c r="J3457"/>
  <c r="BK3049"/>
  <c r="J2867"/>
  <c r="BK2456"/>
  <c r="J2383"/>
  <c r="J2325"/>
  <c r="J2159"/>
  <c r="J1837"/>
  <c r="BK1438"/>
  <c r="J1189"/>
  <c r="BK918"/>
  <c r="J333"/>
  <c r="BK226"/>
  <c i="6" r="BK286"/>
  <c r="BK276"/>
  <c r="J223"/>
  <c r="BK162"/>
  <c r="J382"/>
  <c r="BK340"/>
  <c r="BK293"/>
  <c r="BK239"/>
  <c r="J194"/>
  <c r="J329"/>
  <c r="BK255"/>
  <c r="J193"/>
  <c r="J107"/>
  <c r="J303"/>
  <c r="J270"/>
  <c r="BK246"/>
  <c r="BK198"/>
  <c r="J131"/>
  <c i="7" r="BK226"/>
  <c r="J178"/>
  <c r="J108"/>
  <c r="BK247"/>
  <c r="BK207"/>
  <c r="J146"/>
  <c r="J112"/>
  <c r="J209"/>
  <c r="BK100"/>
  <c r="BK219"/>
  <c r="J161"/>
  <c r="J119"/>
  <c i="8" r="J197"/>
  <c r="BK172"/>
  <c r="J151"/>
  <c r="J171"/>
  <c r="J127"/>
  <c r="J105"/>
  <c r="BK167"/>
  <c r="J140"/>
  <c r="BK114"/>
  <c r="J193"/>
  <c r="J157"/>
  <c r="BK109"/>
  <c i="9" r="J139"/>
  <c r="BK107"/>
  <c r="J117"/>
  <c r="J138"/>
  <c r="BK103"/>
  <c r="BK113"/>
  <c i="10" r="BK104"/>
  <c r="J118"/>
  <c r="BK117"/>
  <c r="BK113"/>
  <c r="J92"/>
  <c i="11" r="J352"/>
  <c r="BK314"/>
  <c r="J285"/>
  <c r="BK242"/>
  <c r="BK213"/>
  <c r="J167"/>
  <c r="BK126"/>
  <c r="J357"/>
  <c r="J308"/>
  <c r="BK274"/>
  <c r="BK250"/>
  <c r="J222"/>
  <c r="J181"/>
  <c r="BK142"/>
  <c r="BK113"/>
  <c r="BK357"/>
  <c r="BK311"/>
  <c r="BK286"/>
  <c r="BK240"/>
  <c r="J210"/>
  <c r="J182"/>
  <c r="BK164"/>
  <c r="J115"/>
  <c r="J333"/>
  <c r="J299"/>
  <c r="BK271"/>
  <c r="BK252"/>
  <c r="BK205"/>
  <c r="J166"/>
  <c r="BK133"/>
  <c i="12" r="BK348"/>
  <c r="J331"/>
  <c r="BK296"/>
  <c r="J270"/>
  <c r="J242"/>
  <c r="J215"/>
  <c r="BK184"/>
  <c r="BK142"/>
  <c r="BK109"/>
  <c r="BK345"/>
  <c r="BK322"/>
  <c r="BK290"/>
  <c r="BK263"/>
  <c r="J204"/>
  <c r="J163"/>
  <c r="BK127"/>
  <c r="BK344"/>
  <c r="J305"/>
  <c r="BK275"/>
  <c r="J253"/>
  <c r="J231"/>
  <c r="BK176"/>
  <c r="J150"/>
  <c r="J118"/>
  <c r="J92"/>
  <c r="J322"/>
  <c r="J292"/>
  <c r="BK259"/>
  <c r="J232"/>
  <c r="BK203"/>
  <c r="BK177"/>
  <c r="BK143"/>
  <c r="J95"/>
  <c i="13" r="J118"/>
  <c r="BK95"/>
  <c i="14" r="J297"/>
  <c r="J103"/>
  <c r="BK234"/>
  <c r="BK94"/>
  <c r="BK206"/>
  <c r="J225"/>
  <c i="15" r="J241"/>
  <c r="BK176"/>
  <c r="J244"/>
  <c r="BK161"/>
  <c r="BK225"/>
  <c r="J131"/>
  <c r="BK188"/>
  <c i="16" r="BK261"/>
  <c r="BK160"/>
  <c r="BK96"/>
  <c r="BK226"/>
  <c r="J285"/>
  <c r="BK113"/>
  <c r="J175"/>
  <c r="J113"/>
  <c i="17" r="BK124"/>
  <c r="J90"/>
  <c i="18" r="J140"/>
  <c r="BK102"/>
  <c r="BK130"/>
  <c r="BK138"/>
  <c i="19" r="J113"/>
  <c r="BK113"/>
  <c r="J130"/>
  <c i="20" r="J176"/>
  <c r="J145"/>
  <c r="J129"/>
  <c r="BK103"/>
  <c r="J122"/>
  <c r="BK93"/>
  <c r="BK145"/>
  <c r="J111"/>
  <c r="J173"/>
  <c r="BK144"/>
  <c r="J101"/>
  <c i="21" r="BK247"/>
  <c r="BK175"/>
  <c r="J257"/>
  <c r="J139"/>
  <c r="J230"/>
  <c r="BK139"/>
  <c r="J195"/>
  <c i="22" r="BK189"/>
  <c r="J161"/>
  <c r="BK161"/>
  <c r="BK150"/>
  <c i="23" r="J195"/>
  <c r="J229"/>
  <c r="J163"/>
  <c r="BK199"/>
  <c r="BK229"/>
  <c r="BK167"/>
  <c i="24" r="BK142"/>
  <c r="BK120"/>
  <c r="BK116"/>
  <c r="J116"/>
  <c i="25" r="J98"/>
  <c r="BK120"/>
  <c r="BK132"/>
  <c r="BK158"/>
  <c i="26" r="J188"/>
  <c r="BK189"/>
  <c r="J153"/>
  <c r="BK158"/>
  <c r="J121"/>
  <c r="J128"/>
  <c i="27" r="J102"/>
  <c i="28" r="BK108"/>
  <c i="29" r="BK86"/>
  <c i="30" r="BK156"/>
  <c r="BK126"/>
  <c r="BK93"/>
  <c i="31" r="J142"/>
  <c r="BK95"/>
  <c r="BK89"/>
  <c i="32" r="J379"/>
  <c r="J223"/>
  <c r="BK480"/>
  <c r="BK386"/>
  <c r="J231"/>
  <c r="BK117"/>
  <c r="J452"/>
  <c r="BK352"/>
  <c r="J147"/>
  <c r="BK419"/>
  <c r="J341"/>
  <c i="33" r="BK217"/>
  <c r="BK144"/>
  <c r="BK97"/>
  <c r="BK176"/>
  <c r="J111"/>
  <c r="BK165"/>
  <c r="J124"/>
  <c r="J186"/>
  <c r="J150"/>
  <c r="J95"/>
  <c i="34" r="J106"/>
  <c r="J92"/>
  <c i="35" r="BK102"/>
  <c r="J104"/>
  <c i="36" r="J137"/>
  <c r="BK87"/>
  <c i="37" r="J108"/>
  <c i="2" r="J98"/>
  <c i="1" r="AS88"/>
  <c i="4" r="J3759"/>
  <c r="BK3736"/>
  <c r="BK3702"/>
  <c r="BK3680"/>
  <c r="J3591"/>
  <c r="BK3512"/>
  <c r="BK3272"/>
  <c r="J3099"/>
  <c r="J2673"/>
  <c r="J2450"/>
  <c r="J2359"/>
  <c r="J2322"/>
  <c r="J2264"/>
  <c r="J1959"/>
  <c r="BK1609"/>
  <c r="J1120"/>
  <c r="BK615"/>
  <c r="BK247"/>
  <c r="BK3843"/>
  <c r="J3799"/>
  <c r="J3748"/>
  <c r="BK3708"/>
  <c r="J3673"/>
  <c r="BK3591"/>
  <c r="BK3361"/>
  <c r="J2971"/>
  <c r="J2876"/>
  <c r="J2475"/>
  <c r="J2363"/>
  <c r="BK2326"/>
  <c r="J2222"/>
  <c r="BK1891"/>
  <c r="BK1628"/>
  <c r="J1230"/>
  <c r="BK1146"/>
  <c r="BK394"/>
  <c r="BK181"/>
  <c r="J3841"/>
  <c r="BK3776"/>
  <c r="J3724"/>
  <c r="J3695"/>
  <c r="BK3666"/>
  <c r="BK3526"/>
  <c r="J3361"/>
  <c r="J2524"/>
  <c r="BK2386"/>
  <c r="J2330"/>
  <c r="J2090"/>
  <c r="BK1798"/>
  <c r="J1539"/>
  <c r="BK1186"/>
  <c r="BK1028"/>
  <c r="BK475"/>
  <c r="BK260"/>
  <c r="BK4607"/>
  <c r="J4543"/>
  <c r="J4497"/>
  <c r="J4455"/>
  <c r="BK4172"/>
  <c r="BK4032"/>
  <c r="J3979"/>
  <c r="J3836"/>
  <c r="J3776"/>
  <c r="J3746"/>
  <c r="BK3710"/>
  <c r="J3605"/>
  <c r="BK3437"/>
  <c r="BK3157"/>
  <c r="BK2876"/>
  <c r="J2446"/>
  <c r="BK2330"/>
  <c r="J2245"/>
  <c r="BK1714"/>
  <c r="BK1416"/>
  <c r="J1186"/>
  <c r="J979"/>
  <c r="J640"/>
  <c r="BK355"/>
  <c r="J192"/>
  <c i="6" r="BK384"/>
  <c r="J337"/>
  <c r="BK283"/>
  <c r="BK228"/>
  <c r="J171"/>
  <c r="J134"/>
  <c r="BK347"/>
  <c r="BK310"/>
  <c r="BK277"/>
  <c r="J226"/>
  <c r="BK129"/>
  <c r="J334"/>
  <c r="BK281"/>
  <c r="BK210"/>
  <c r="BK115"/>
  <c r="BK350"/>
  <c r="J281"/>
  <c r="J250"/>
  <c r="J202"/>
  <c r="J159"/>
  <c i="7" r="BK260"/>
  <c r="J207"/>
  <c r="J144"/>
  <c r="BK257"/>
  <c r="BK199"/>
  <c r="BK163"/>
  <c r="BK99"/>
  <c r="J199"/>
  <c r="BK146"/>
  <c r="BK97"/>
  <c r="J228"/>
  <c r="BK142"/>
  <c i="8" r="BK204"/>
  <c r="BK181"/>
  <c r="J160"/>
  <c r="BK136"/>
  <c r="BK160"/>
  <c r="BK110"/>
  <c r="BK174"/>
  <c r="J141"/>
  <c r="BK111"/>
  <c r="BK176"/>
  <c r="J131"/>
  <c i="9" r="J151"/>
  <c r="J111"/>
  <c r="BK135"/>
  <c r="J153"/>
  <c r="J119"/>
  <c r="J147"/>
  <c r="BK106"/>
  <c i="10" r="BK103"/>
  <c r="BK111"/>
  <c r="BK100"/>
  <c r="BK93"/>
  <c i="11" r="J363"/>
  <c r="BK331"/>
  <c r="BK289"/>
  <c r="J238"/>
  <c r="J202"/>
  <c r="J146"/>
  <c r="BK367"/>
  <c r="J334"/>
  <c r="J302"/>
  <c r="J272"/>
  <c r="J229"/>
  <c r="BK182"/>
  <c r="J158"/>
  <c r="J126"/>
  <c r="BK361"/>
  <c r="J336"/>
  <c r="J298"/>
  <c r="BK260"/>
  <c r="BK232"/>
  <c r="BK216"/>
  <c r="BK347"/>
  <c r="BK328"/>
  <c r="BK285"/>
  <c r="BK263"/>
  <c r="J221"/>
  <c r="BK177"/>
  <c r="J155"/>
  <c r="J122"/>
  <c i="12" r="J336"/>
  <c r="J309"/>
  <c r="BK287"/>
  <c r="BK254"/>
  <c r="J212"/>
  <c r="BK187"/>
  <c r="J147"/>
  <c r="BK112"/>
  <c r="J344"/>
  <c r="BK308"/>
  <c r="J278"/>
  <c r="J250"/>
  <c r="BK218"/>
  <c r="BK180"/>
  <c r="J152"/>
  <c r="J116"/>
  <c r="BK93"/>
  <c r="J311"/>
  <c r="BK272"/>
  <c r="BK239"/>
  <c r="BK215"/>
  <c r="J181"/>
  <c r="BK154"/>
  <c r="J125"/>
  <c r="BK94"/>
  <c r="BK316"/>
  <c r="J287"/>
  <c r="J261"/>
  <c r="J233"/>
  <c r="BK212"/>
  <c r="J184"/>
  <c r="J156"/>
  <c r="J123"/>
  <c i="13" r="J120"/>
  <c r="J107"/>
  <c r="BK96"/>
  <c r="J95"/>
  <c i="14" r="J175"/>
  <c r="J287"/>
  <c r="BK137"/>
  <c r="BK249"/>
  <c r="J311"/>
  <c r="BK225"/>
  <c r="BK129"/>
  <c i="15" r="BK178"/>
  <c r="BK245"/>
  <c r="J147"/>
  <c r="BK163"/>
  <c r="J264"/>
  <c r="BK147"/>
  <c i="16" r="J192"/>
  <c r="J100"/>
  <c r="J203"/>
  <c r="BK265"/>
  <c r="BK165"/>
  <c r="BK233"/>
  <c r="BK162"/>
  <c r="J111"/>
  <c i="17" r="BK122"/>
  <c r="BK126"/>
  <c i="18" r="BK117"/>
  <c r="J144"/>
  <c r="J104"/>
  <c i="19" r="BK128"/>
  <c r="BK134"/>
  <c r="J135"/>
  <c r="J98"/>
  <c i="20" r="J160"/>
  <c r="BK133"/>
  <c r="BK109"/>
  <c r="BK161"/>
  <c r="J123"/>
  <c r="J178"/>
  <c r="BK141"/>
  <c r="BK115"/>
  <c r="J175"/>
  <c r="J139"/>
  <c r="J104"/>
  <c i="21" r="BK255"/>
  <c r="BK136"/>
  <c r="J225"/>
  <c r="J261"/>
  <c r="BK185"/>
  <c r="BK264"/>
  <c r="J179"/>
  <c i="22" r="BK184"/>
  <c r="BK178"/>
  <c r="J97"/>
  <c r="J93"/>
  <c i="23" r="J208"/>
  <c r="J227"/>
  <c r="BK160"/>
  <c r="J217"/>
  <c r="J129"/>
  <c r="BK174"/>
  <c r="J90"/>
  <c i="24" r="J90"/>
  <c r="BK165"/>
  <c r="BK94"/>
  <c r="J142"/>
  <c i="25" r="BK172"/>
  <c r="BK155"/>
  <c r="BK102"/>
  <c r="BK130"/>
  <c r="J145"/>
  <c i="26" r="BK150"/>
  <c r="BK186"/>
  <c r="J126"/>
  <c r="BK184"/>
  <c r="BK124"/>
  <c r="BK121"/>
  <c i="27" r="J111"/>
  <c i="28" r="BK106"/>
  <c i="29" r="J99"/>
  <c i="30" r="J115"/>
  <c r="J93"/>
  <c r="J91"/>
  <c i="31" r="BK137"/>
  <c r="BK91"/>
  <c i="32" r="J480"/>
  <c r="J358"/>
  <c r="J218"/>
  <c r="J91"/>
  <c r="J363"/>
  <c r="BK403"/>
  <c r="J201"/>
  <c r="J448"/>
  <c r="J352"/>
  <c r="BK113"/>
  <c i="33" r="BK180"/>
  <c r="BK148"/>
  <c r="J126"/>
  <c r="J204"/>
  <c r="BK153"/>
  <c r="BK207"/>
  <c r="BK168"/>
  <c r="J128"/>
  <c r="J182"/>
  <c r="J144"/>
  <c r="BK106"/>
  <c i="34" r="J108"/>
  <c i="35" r="BK99"/>
  <c r="J113"/>
  <c r="J93"/>
  <c i="36" r="BK133"/>
  <c r="J121"/>
  <c i="2" r="J103"/>
  <c r="J90"/>
  <c i="3" r="J156"/>
  <c r="J110"/>
  <c i="4" r="BK3851"/>
  <c r="J3829"/>
  <c r="BK3790"/>
  <c r="BK3760"/>
  <c r="BK3716"/>
  <c r="BK3679"/>
  <c r="J3524"/>
  <c r="J3257"/>
  <c r="BK3115"/>
  <c r="BK2720"/>
  <c r="BK2462"/>
  <c r="BK2360"/>
  <c r="BK2329"/>
  <c r="BK2286"/>
  <c r="BK2159"/>
  <c r="J1810"/>
  <c r="BK1240"/>
  <c r="BK848"/>
  <c r="J355"/>
  <c r="J215"/>
  <c r="J3801"/>
  <c r="BK3749"/>
  <c r="BK3717"/>
  <c r="J3685"/>
  <c r="BK3605"/>
  <c r="BK3466"/>
  <c r="BK3225"/>
  <c r="BK2968"/>
  <c r="BK2782"/>
  <c r="J2430"/>
  <c r="J2351"/>
  <c r="J2296"/>
  <c r="J2154"/>
  <c r="BK1776"/>
  <c r="J1472"/>
  <c r="BK1162"/>
  <c r="J644"/>
  <c r="BK3910"/>
  <c r="BK3820"/>
  <c r="J3770"/>
  <c r="BK3733"/>
  <c r="BK3693"/>
  <c r="BK3674"/>
  <c r="BK3533"/>
  <c r="BK3445"/>
  <c r="BK2996"/>
  <c r="BK2475"/>
  <c r="BK2363"/>
  <c r="J2310"/>
  <c r="J2002"/>
  <c r="BK1720"/>
  <c r="J1468"/>
  <c r="BK1179"/>
  <c r="J994"/>
  <c r="BK293"/>
  <c r="J4657"/>
  <c r="J4622"/>
  <c r="J4546"/>
  <c r="BK4472"/>
  <c r="J4348"/>
  <c r="J4035"/>
  <c r="J3959"/>
  <c r="BK3829"/>
  <c r="J3779"/>
  <c r="BK3751"/>
  <c r="J3709"/>
  <c r="BK3664"/>
  <c r="J3529"/>
  <c r="J3211"/>
  <c r="J2940"/>
  <c r="J2462"/>
  <c r="J2370"/>
  <c r="BK2320"/>
  <c r="BK2154"/>
  <c r="J1720"/>
  <c r="BK1435"/>
  <c r="BK1173"/>
  <c r="BK900"/>
  <c r="J611"/>
  <c r="BK236"/>
  <c i="5" r="J90"/>
  <c i="6" r="J350"/>
  <c r="BK299"/>
  <c r="J256"/>
  <c r="J206"/>
  <c r="J136"/>
  <c r="BK356"/>
  <c r="J311"/>
  <c r="J274"/>
  <c r="J228"/>
  <c r="J121"/>
  <c r="J335"/>
  <c r="BK253"/>
  <c r="J200"/>
  <c r="BK123"/>
  <c r="BK362"/>
  <c r="J293"/>
  <c r="BK247"/>
  <c r="BK214"/>
  <c r="BK163"/>
  <c r="J123"/>
  <c i="7" r="J215"/>
  <c r="BK169"/>
  <c r="BK105"/>
  <c r="J222"/>
  <c r="J165"/>
  <c r="BK131"/>
  <c r="J201"/>
  <c r="BK112"/>
  <c r="BK242"/>
  <c r="BK175"/>
  <c r="J107"/>
  <c i="8" r="J198"/>
  <c r="J180"/>
  <c r="BK158"/>
  <c r="BK129"/>
  <c r="J153"/>
  <c r="J106"/>
  <c r="BK180"/>
  <c r="BK147"/>
  <c r="J120"/>
  <c r="BK195"/>
  <c r="J132"/>
  <c i="9" r="BK155"/>
  <c r="J125"/>
  <c r="BK139"/>
  <c r="BK100"/>
  <c r="J110"/>
  <c r="J129"/>
  <c i="10" r="J119"/>
  <c r="BK119"/>
  <c r="J124"/>
  <c r="J103"/>
  <c i="11" r="BK329"/>
  <c r="BK279"/>
  <c r="BK248"/>
  <c r="J209"/>
  <c r="BK149"/>
  <c r="J116"/>
  <c r="J344"/>
  <c r="BK310"/>
  <c r="BK278"/>
  <c r="J228"/>
  <c r="BK188"/>
  <c r="J160"/>
  <c r="J123"/>
  <c r="J365"/>
  <c r="J328"/>
  <c r="J295"/>
  <c r="BK256"/>
  <c r="BK228"/>
  <c r="BK206"/>
  <c r="J196"/>
  <c r="J179"/>
  <c r="BK151"/>
  <c r="BK116"/>
  <c r="BK336"/>
  <c r="J304"/>
  <c r="BK268"/>
  <c r="J232"/>
  <c r="J188"/>
  <c r="J159"/>
  <c r="J132"/>
  <c i="12" r="J339"/>
  <c r="BK306"/>
  <c r="BK267"/>
  <c r="J216"/>
  <c r="BK189"/>
  <c r="J168"/>
  <c r="BK125"/>
  <c r="BK97"/>
  <c r="J312"/>
  <c r="BK282"/>
  <c r="BK233"/>
  <c r="J198"/>
  <c r="BK164"/>
  <c r="BK135"/>
  <c r="BK111"/>
  <c r="BK320"/>
  <c r="J282"/>
  <c r="BK256"/>
  <c r="J217"/>
  <c r="J185"/>
  <c r="BK155"/>
  <c r="J120"/>
  <c r="BK101"/>
  <c r="J324"/>
  <c r="BK303"/>
  <c r="BK269"/>
  <c r="J241"/>
  <c r="BK216"/>
  <c r="J186"/>
  <c r="J157"/>
  <c r="BK122"/>
  <c i="13" r="J108"/>
  <c r="J104"/>
  <c r="J121"/>
  <c i="14" r="J281"/>
  <c r="J116"/>
  <c r="BK238"/>
  <c r="J314"/>
  <c r="J152"/>
  <c r="J252"/>
  <c i="15" r="BK232"/>
  <c r="J166"/>
  <c r="BK205"/>
  <c r="J123"/>
  <c r="BK138"/>
  <c r="BK244"/>
  <c r="BK114"/>
  <c i="16" r="BK211"/>
  <c r="J120"/>
  <c r="BK235"/>
  <c r="BK92"/>
  <c r="J162"/>
  <c r="J108"/>
  <c r="J160"/>
  <c i="17" r="J122"/>
  <c r="J104"/>
  <c r="J96"/>
  <c i="18" r="J130"/>
  <c r="J147"/>
  <c r="J86"/>
  <c i="19" r="J92"/>
  <c r="BK111"/>
  <c r="J128"/>
  <c i="20" r="BK162"/>
  <c r="J137"/>
  <c r="J107"/>
  <c r="BK148"/>
  <c r="BK101"/>
  <c r="BK146"/>
  <c r="J109"/>
  <c r="BK169"/>
  <c r="J138"/>
  <c r="BK102"/>
  <c i="21" r="BK228"/>
  <c r="BK260"/>
  <c r="BK127"/>
  <c r="J218"/>
  <c r="BK151"/>
  <c r="BK192"/>
  <c r="J151"/>
  <c i="22" r="BK156"/>
  <c r="J180"/>
  <c r="J156"/>
  <c r="BK154"/>
  <c i="23" r="J215"/>
  <c r="BK226"/>
  <c r="J123"/>
  <c r="BK116"/>
  <c r="J180"/>
  <c r="J116"/>
  <c i="24" r="BK135"/>
  <c r="BK102"/>
  <c r="BK113"/>
  <c r="BK157"/>
  <c r="BK92"/>
  <c i="25" r="J141"/>
  <c r="BK163"/>
  <c r="BK96"/>
  <c r="J92"/>
  <c i="26" r="J106"/>
  <c r="BK137"/>
  <c r="BK153"/>
  <c r="J108"/>
  <c r="BK114"/>
  <c i="27" r="J86"/>
  <c i="29" r="BK89"/>
  <c i="30" r="J151"/>
  <c r="J97"/>
  <c r="BK124"/>
  <c i="31" r="J91"/>
  <c r="BK135"/>
  <c i="32" r="BK411"/>
  <c r="BK215"/>
  <c r="BK446"/>
  <c r="J297"/>
  <c r="BK394"/>
  <c r="J195"/>
  <c r="BK444"/>
  <c r="BK303"/>
  <c i="33" r="BK205"/>
  <c r="BK152"/>
  <c r="J119"/>
  <c r="BK181"/>
  <c r="BK151"/>
  <c r="J200"/>
  <c r="BK163"/>
  <c r="J100"/>
  <c r="BK183"/>
  <c r="J148"/>
  <c i="34" r="J116"/>
  <c r="J103"/>
  <c i="35" r="J115"/>
  <c r="BK91"/>
  <c i="36" r="BK132"/>
  <c i="37" r="J89"/>
  <c i="2" l="1" r="R85"/>
  <c r="R94"/>
  <c r="R99"/>
  <c i="3" r="P83"/>
  <c r="P82"/>
  <c r="P81"/>
  <c i="1" r="AU56"/>
  <c i="4" r="R135"/>
  <c r="T175"/>
  <c r="R253"/>
  <c r="BK313"/>
  <c r="J313"/>
  <c r="J69"/>
  <c r="T744"/>
  <c r="T1116"/>
  <c r="P1143"/>
  <c r="R1151"/>
  <c r="P1164"/>
  <c r="BK1178"/>
  <c r="J1178"/>
  <c r="J76"/>
  <c r="BK1188"/>
  <c r="J1188"/>
  <c r="J77"/>
  <c r="P1206"/>
  <c r="BK1213"/>
  <c r="J1213"/>
  <c r="J79"/>
  <c r="T1221"/>
  <c r="BK1453"/>
  <c r="J1453"/>
  <c r="J81"/>
  <c r="R1797"/>
  <c r="T1919"/>
  <c r="P1952"/>
  <c r="R2153"/>
  <c r="T2249"/>
  <c r="P2455"/>
  <c r="R2623"/>
  <c r="R2952"/>
  <c r="P3190"/>
  <c r="R3199"/>
  <c r="T3230"/>
  <c r="T3434"/>
  <c r="T3521"/>
  <c r="R3655"/>
  <c r="BK3723"/>
  <c r="J3723"/>
  <c r="J98"/>
  <c r="BK3768"/>
  <c r="J3768"/>
  <c r="J99"/>
  <c r="BK3809"/>
  <c r="J3809"/>
  <c r="J100"/>
  <c r="T3852"/>
  <c r="T3909"/>
  <c r="T4034"/>
  <c r="BK4084"/>
  <c r="J4084"/>
  <c r="J105"/>
  <c r="P4454"/>
  <c r="BK4469"/>
  <c r="J4469"/>
  <c r="J109"/>
  <c r="R4493"/>
  <c i="5" r="R89"/>
  <c r="R88"/>
  <c r="R87"/>
  <c i="6" r="R104"/>
  <c r="P133"/>
  <c r="R149"/>
  <c r="P154"/>
  <c r="BK175"/>
  <c r="J175"/>
  <c r="J70"/>
  <c r="BK230"/>
  <c r="J230"/>
  <c r="J71"/>
  <c r="P296"/>
  <c r="R302"/>
  <c r="P355"/>
  <c r="P367"/>
  <c r="P374"/>
  <c r="BK381"/>
  <c r="J381"/>
  <c r="J78"/>
  <c r="BK388"/>
  <c r="J388"/>
  <c r="J79"/>
  <c r="BK392"/>
  <c r="J392"/>
  <c r="J80"/>
  <c i="7" r="BK94"/>
  <c r="J94"/>
  <c r="J65"/>
  <c r="BK110"/>
  <c r="J110"/>
  <c r="J66"/>
  <c r="BK114"/>
  <c r="J114"/>
  <c r="J67"/>
  <c r="BK141"/>
  <c r="J141"/>
  <c r="J68"/>
  <c r="BK180"/>
  <c r="J180"/>
  <c r="J69"/>
  <c r="T256"/>
  <c i="8" r="R103"/>
  <c r="T113"/>
  <c r="R117"/>
  <c r="T128"/>
  <c r="P161"/>
  <c r="T165"/>
  <c r="P173"/>
  <c r="T183"/>
  <c r="T196"/>
  <c r="T200"/>
  <c i="9" r="BK98"/>
  <c r="J98"/>
  <c r="J69"/>
  <c r="BK132"/>
  <c r="J132"/>
  <c r="J70"/>
  <c r="T140"/>
  <c r="R144"/>
  <c i="10" r="P90"/>
  <c r="BK101"/>
  <c r="J101"/>
  <c r="J66"/>
  <c i="11" r="T112"/>
  <c r="T138"/>
  <c r="T147"/>
  <c r="P157"/>
  <c r="R165"/>
  <c r="T169"/>
  <c r="T185"/>
  <c r="T198"/>
  <c r="P211"/>
  <c r="P224"/>
  <c r="P237"/>
  <c r="BK251"/>
  <c r="J251"/>
  <c r="J76"/>
  <c r="P262"/>
  <c r="P296"/>
  <c r="P312"/>
  <c r="R316"/>
  <c r="R320"/>
  <c r="P325"/>
  <c r="T330"/>
  <c r="R335"/>
  <c r="R340"/>
  <c r="R345"/>
  <c r="BK350"/>
  <c r="J350"/>
  <c r="J87"/>
  <c r="P356"/>
  <c i="12" r="P91"/>
  <c r="T100"/>
  <c r="T346"/>
  <c i="13" r="BK94"/>
  <c r="J94"/>
  <c r="J65"/>
  <c r="R101"/>
  <c r="P105"/>
  <c r="P109"/>
  <c r="BK112"/>
  <c r="J112"/>
  <c r="J69"/>
  <c r="BK115"/>
  <c r="J115"/>
  <c r="J70"/>
  <c i="14" r="BK93"/>
  <c r="J93"/>
  <c r="J61"/>
  <c r="P139"/>
  <c r="R158"/>
  <c r="P197"/>
  <c r="BK237"/>
  <c r="J237"/>
  <c r="J65"/>
  <c r="BK257"/>
  <c r="J257"/>
  <c r="J66"/>
  <c r="P274"/>
  <c r="T306"/>
  <c i="15" r="T92"/>
  <c r="T119"/>
  <c r="R130"/>
  <c r="P140"/>
  <c r="P150"/>
  <c r="BK190"/>
  <c r="J190"/>
  <c r="J68"/>
  <c r="BK217"/>
  <c r="J217"/>
  <c r="J69"/>
  <c r="P243"/>
  <c i="16" r="R91"/>
  <c r="P107"/>
  <c r="T125"/>
  <c r="P140"/>
  <c r="R179"/>
  <c r="T246"/>
  <c r="T272"/>
  <c i="17" r="BK85"/>
  <c r="J85"/>
  <c r="J61"/>
  <c r="BK117"/>
  <c r="J117"/>
  <c r="J62"/>
  <c i="18" r="BK85"/>
  <c r="J85"/>
  <c r="J61"/>
  <c r="BK123"/>
  <c r="J123"/>
  <c r="J62"/>
  <c i="19" r="R85"/>
  <c r="R84"/>
  <c r="R83"/>
  <c r="R117"/>
  <c i="20" r="R90"/>
  <c r="P94"/>
  <c r="BK140"/>
  <c r="J140"/>
  <c r="J65"/>
  <c i="21" r="BK92"/>
  <c r="BK165"/>
  <c r="J165"/>
  <c r="J63"/>
  <c r="BK194"/>
  <c r="J194"/>
  <c r="J64"/>
  <c r="BK199"/>
  <c r="J199"/>
  <c r="J65"/>
  <c r="BK217"/>
  <c r="J217"/>
  <c r="J66"/>
  <c r="BK227"/>
  <c r="J227"/>
  <c r="J67"/>
  <c r="BK268"/>
  <c r="J268"/>
  <c r="J68"/>
  <c i="22" r="BK87"/>
  <c r="J87"/>
  <c r="J61"/>
  <c r="BK147"/>
  <c r="J147"/>
  <c r="J63"/>
  <c r="R171"/>
  <c i="23" r="T89"/>
  <c r="R162"/>
  <c r="T173"/>
  <c r="P187"/>
  <c r="R194"/>
  <c r="BK228"/>
  <c r="J228"/>
  <c r="J66"/>
  <c i="24" r="T89"/>
  <c r="R124"/>
  <c r="T137"/>
  <c r="T159"/>
  <c i="25" r="P89"/>
  <c r="BK125"/>
  <c r="J125"/>
  <c r="J63"/>
  <c r="T138"/>
  <c r="BK160"/>
  <c r="J160"/>
  <c r="J66"/>
  <c i="26" r="P91"/>
  <c r="P130"/>
  <c r="R143"/>
  <c r="BK164"/>
  <c r="J164"/>
  <c r="J65"/>
  <c r="P183"/>
  <c r="BK190"/>
  <c r="J190"/>
  <c r="J69"/>
  <c r="T190"/>
  <c i="27" r="R85"/>
  <c r="R84"/>
  <c r="R83"/>
  <c r="R106"/>
  <c r="R105"/>
  <c i="28" r="P85"/>
  <c r="P84"/>
  <c r="R103"/>
  <c r="R102"/>
  <c i="29" r="R85"/>
  <c r="R84"/>
  <c r="R83"/>
  <c r="R106"/>
  <c r="R105"/>
  <c i="30" r="BK86"/>
  <c r="J86"/>
  <c r="J61"/>
  <c r="R123"/>
  <c r="R147"/>
  <c r="R146"/>
  <c i="31" r="R86"/>
  <c r="R85"/>
  <c r="R123"/>
  <c r="T147"/>
  <c r="T146"/>
  <c i="32" r="T90"/>
  <c r="T204"/>
  <c r="P222"/>
  <c r="BK357"/>
  <c r="J357"/>
  <c r="J65"/>
  <c r="BK370"/>
  <c r="J370"/>
  <c r="J66"/>
  <c r="BK455"/>
  <c r="J455"/>
  <c r="J67"/>
  <c i="33" r="T92"/>
  <c r="P99"/>
  <c r="T216"/>
  <c i="34" r="R91"/>
  <c r="P105"/>
  <c i="35" r="R90"/>
  <c r="R89"/>
  <c r="R88"/>
  <c r="R112"/>
  <c i="36" r="R86"/>
  <c r="BK120"/>
  <c r="J120"/>
  <c r="J63"/>
  <c i="2" r="T85"/>
  <c r="T94"/>
  <c r="T99"/>
  <c i="3" r="T83"/>
  <c r="T82"/>
  <c r="T81"/>
  <c i="4" r="P135"/>
  <c r="P175"/>
  <c r="T253"/>
  <c r="P313"/>
  <c r="R744"/>
  <c r="R1116"/>
  <c r="T1143"/>
  <c r="P1151"/>
  <c r="R1164"/>
  <c r="R1178"/>
  <c r="R1188"/>
  <c r="R1206"/>
  <c r="R1213"/>
  <c r="P1221"/>
  <c r="R1453"/>
  <c r="T1797"/>
  <c r="P1919"/>
  <c r="R1952"/>
  <c r="P2153"/>
  <c r="R2249"/>
  <c r="R2455"/>
  <c r="BK2623"/>
  <c r="J2623"/>
  <c r="J90"/>
  <c r="T2952"/>
  <c r="BK3199"/>
  <c r="J3199"/>
  <c r="J93"/>
  <c r="BK3230"/>
  <c r="J3230"/>
  <c r="J94"/>
  <c r="BK3434"/>
  <c r="J3434"/>
  <c r="J95"/>
  <c r="BK3521"/>
  <c r="J3521"/>
  <c r="J96"/>
  <c r="BK3655"/>
  <c r="J3655"/>
  <c r="J97"/>
  <c r="P3723"/>
  <c r="T3768"/>
  <c r="P3809"/>
  <c r="P3852"/>
  <c r="P3909"/>
  <c r="BK4034"/>
  <c r="J4034"/>
  <c r="J104"/>
  <c r="T4084"/>
  <c r="R4454"/>
  <c r="P4469"/>
  <c r="P4468"/>
  <c r="P4493"/>
  <c i="5" r="T89"/>
  <c r="T88"/>
  <c r="T87"/>
  <c i="6" r="P104"/>
  <c r="BK133"/>
  <c r="J133"/>
  <c r="J66"/>
  <c r="P149"/>
  <c r="R154"/>
  <c r="R175"/>
  <c r="R230"/>
  <c r="T296"/>
  <c r="T302"/>
  <c r="T355"/>
  <c r="R367"/>
  <c r="T374"/>
  <c r="T381"/>
  <c r="T388"/>
  <c r="T392"/>
  <c i="7" r="T94"/>
  <c r="T110"/>
  <c r="T114"/>
  <c r="R141"/>
  <c r="P180"/>
  <c r="P256"/>
  <c i="8" r="P103"/>
  <c r="BK113"/>
  <c r="J113"/>
  <c r="J69"/>
  <c r="BK117"/>
  <c r="J117"/>
  <c r="J70"/>
  <c r="R128"/>
  <c r="BK161"/>
  <c r="J161"/>
  <c r="J72"/>
  <c r="BK165"/>
  <c r="J165"/>
  <c r="J73"/>
  <c r="T173"/>
  <c r="R183"/>
  <c r="BK196"/>
  <c r="J196"/>
  <c r="J77"/>
  <c r="P200"/>
  <c i="9" r="P98"/>
  <c r="P132"/>
  <c r="P140"/>
  <c r="P144"/>
  <c i="10" r="R90"/>
  <c r="R101"/>
  <c i="11" r="BK112"/>
  <c r="J112"/>
  <c r="J65"/>
  <c r="BK138"/>
  <c r="J138"/>
  <c r="J66"/>
  <c r="BK147"/>
  <c r="J147"/>
  <c r="J67"/>
  <c r="BK157"/>
  <c r="J157"/>
  <c r="J68"/>
  <c r="BK165"/>
  <c r="J165"/>
  <c r="J69"/>
  <c r="BK169"/>
  <c r="J169"/>
  <c r="J70"/>
  <c r="P185"/>
  <c r="BK198"/>
  <c r="J198"/>
  <c r="J72"/>
  <c r="T211"/>
  <c r="BK224"/>
  <c r="J224"/>
  <c r="J74"/>
  <c r="BK237"/>
  <c r="J237"/>
  <c r="J75"/>
  <c r="R251"/>
  <c r="T262"/>
  <c r="R296"/>
  <c r="R312"/>
  <c r="P316"/>
  <c r="P320"/>
  <c r="R325"/>
  <c r="P330"/>
  <c r="T335"/>
  <c r="T340"/>
  <c r="T345"/>
  <c r="T350"/>
  <c r="BK356"/>
  <c r="J356"/>
  <c r="J88"/>
  <c i="12" r="R91"/>
  <c r="P100"/>
  <c r="BK346"/>
  <c r="J346"/>
  <c r="J67"/>
  <c i="13" r="R94"/>
  <c r="BK101"/>
  <c r="J101"/>
  <c r="J66"/>
  <c r="R105"/>
  <c r="R109"/>
  <c r="T112"/>
  <c r="R115"/>
  <c i="14" r="T93"/>
  <c r="T139"/>
  <c r="T158"/>
  <c r="BK197"/>
  <c r="J197"/>
  <c r="J64"/>
  <c r="P237"/>
  <c r="P257"/>
  <c r="BK274"/>
  <c r="J274"/>
  <c r="J70"/>
  <c r="BK306"/>
  <c r="J306"/>
  <c r="J71"/>
  <c i="15" r="BK92"/>
  <c r="P119"/>
  <c r="P130"/>
  <c r="BK140"/>
  <c r="J140"/>
  <c r="J64"/>
  <c r="BK150"/>
  <c r="R190"/>
  <c r="P217"/>
  <c r="R243"/>
  <c i="16" r="P91"/>
  <c r="T107"/>
  <c r="R125"/>
  <c r="R140"/>
  <c r="P179"/>
  <c r="BK246"/>
  <c r="J246"/>
  <c r="J68"/>
  <c r="P272"/>
  <c i="17" r="P85"/>
  <c r="T117"/>
  <c i="18" r="T85"/>
  <c r="R123"/>
  <c i="19" r="P85"/>
  <c r="P117"/>
  <c i="20" r="BK90"/>
  <c r="J90"/>
  <c r="J63"/>
  <c r="BK94"/>
  <c r="J94"/>
  <c r="J64"/>
  <c r="T140"/>
  <c i="21" r="T92"/>
  <c r="R165"/>
  <c r="T194"/>
  <c r="P199"/>
  <c r="R217"/>
  <c r="T227"/>
  <c r="T268"/>
  <c i="22" r="R87"/>
  <c r="P147"/>
  <c r="T171"/>
  <c i="23" r="P89"/>
  <c r="BK162"/>
  <c r="J162"/>
  <c r="J62"/>
  <c r="R173"/>
  <c r="T187"/>
  <c r="P194"/>
  <c r="P228"/>
  <c i="24" r="P89"/>
  <c r="BK124"/>
  <c r="J124"/>
  <c r="J63"/>
  <c r="BK137"/>
  <c r="J137"/>
  <c r="J64"/>
  <c r="P159"/>
  <c i="25" r="R89"/>
  <c r="R125"/>
  <c r="BK138"/>
  <c r="J138"/>
  <c r="J64"/>
  <c r="P160"/>
  <c i="26" r="R91"/>
  <c r="R130"/>
  <c r="P143"/>
  <c r="P164"/>
  <c r="BK183"/>
  <c r="J183"/>
  <c r="J68"/>
  <c r="T183"/>
  <c r="T182"/>
  <c i="27" r="P85"/>
  <c r="P84"/>
  <c r="T106"/>
  <c r="T105"/>
  <c i="28" r="T85"/>
  <c r="T84"/>
  <c r="T83"/>
  <c r="T103"/>
  <c r="T102"/>
  <c i="29" r="P85"/>
  <c r="P84"/>
  <c r="BK106"/>
  <c r="J106"/>
  <c r="J63"/>
  <c i="30" r="P86"/>
  <c r="BK123"/>
  <c r="J123"/>
  <c r="J62"/>
  <c r="BK147"/>
  <c r="J147"/>
  <c r="J64"/>
  <c i="31" r="P86"/>
  <c r="P123"/>
  <c r="P147"/>
  <c r="P146"/>
  <c i="32" r="R90"/>
  <c r="R204"/>
  <c r="BK222"/>
  <c r="J222"/>
  <c r="J64"/>
  <c r="R357"/>
  <c r="R370"/>
  <c r="R455"/>
  <c i="33" r="P92"/>
  <c r="R99"/>
  <c r="R216"/>
  <c i="34" r="BK91"/>
  <c r="J91"/>
  <c r="J65"/>
  <c r="BK105"/>
  <c r="J105"/>
  <c r="J66"/>
  <c i="35" r="P90"/>
  <c r="P112"/>
  <c i="36" r="BK86"/>
  <c r="J86"/>
  <c r="J61"/>
  <c r="R120"/>
  <c i="2" r="P85"/>
  <c r="P94"/>
  <c r="P99"/>
  <c i="3" r="BK83"/>
  <c r="J83"/>
  <c r="J61"/>
  <c i="4" r="T135"/>
  <c r="BK175"/>
  <c r="J175"/>
  <c r="J67"/>
  <c r="P253"/>
  <c r="T313"/>
  <c r="BK744"/>
  <c r="J744"/>
  <c r="J70"/>
  <c r="P1116"/>
  <c r="BK1143"/>
  <c r="J1143"/>
  <c r="J73"/>
  <c r="BK1151"/>
  <c r="J1151"/>
  <c r="J74"/>
  <c r="BK1164"/>
  <c r="J1164"/>
  <c r="J75"/>
  <c r="P1178"/>
  <c r="P1188"/>
  <c r="BK1206"/>
  <c r="J1206"/>
  <c r="J78"/>
  <c r="T1206"/>
  <c r="T1213"/>
  <c r="BK1221"/>
  <c r="J1221"/>
  <c r="J80"/>
  <c r="P1453"/>
  <c r="P1797"/>
  <c r="R1919"/>
  <c r="T1952"/>
  <c r="T2153"/>
  <c r="BK2249"/>
  <c r="J2249"/>
  <c r="J86"/>
  <c r="BK2455"/>
  <c r="J2455"/>
  <c r="J89"/>
  <c r="T2623"/>
  <c r="BK2952"/>
  <c r="J2952"/>
  <c r="J91"/>
  <c r="BK3190"/>
  <c r="J3190"/>
  <c r="J92"/>
  <c r="R3190"/>
  <c r="T3199"/>
  <c r="P3230"/>
  <c r="R3434"/>
  <c r="R3521"/>
  <c r="T3655"/>
  <c r="R3723"/>
  <c r="P3768"/>
  <c r="R3809"/>
  <c r="BK3852"/>
  <c r="J3852"/>
  <c r="J102"/>
  <c r="BK3909"/>
  <c r="J3909"/>
  <c r="J103"/>
  <c r="P4034"/>
  <c r="R4084"/>
  <c r="BK4454"/>
  <c r="J4454"/>
  <c r="J107"/>
  <c r="R4469"/>
  <c r="R4468"/>
  <c r="BK4493"/>
  <c r="J4493"/>
  <c r="J111"/>
  <c i="5" r="P89"/>
  <c r="P88"/>
  <c r="P87"/>
  <c i="1" r="AU59"/>
  <c i="6" r="BK104"/>
  <c r="J104"/>
  <c r="J65"/>
  <c r="T133"/>
  <c r="T149"/>
  <c r="BK154"/>
  <c r="J154"/>
  <c r="J69"/>
  <c r="T175"/>
  <c r="P230"/>
  <c r="BK296"/>
  <c r="J296"/>
  <c r="J72"/>
  <c r="BK302"/>
  <c r="J302"/>
  <c r="J73"/>
  <c r="BK355"/>
  <c r="J355"/>
  <c r="J74"/>
  <c r="BK367"/>
  <c r="J367"/>
  <c r="J75"/>
  <c r="BK374"/>
  <c r="J374"/>
  <c r="J76"/>
  <c r="R381"/>
  <c r="R388"/>
  <c r="R392"/>
  <c i="7" r="P94"/>
  <c r="R110"/>
  <c r="P114"/>
  <c r="P141"/>
  <c r="R180"/>
  <c r="BK256"/>
  <c r="J256"/>
  <c r="J70"/>
  <c i="8" r="BK103"/>
  <c r="J103"/>
  <c r="J68"/>
  <c r="P113"/>
  <c r="P117"/>
  <c r="BK128"/>
  <c r="J128"/>
  <c r="J71"/>
  <c r="R161"/>
  <c r="P165"/>
  <c r="BK173"/>
  <c r="J173"/>
  <c r="J74"/>
  <c r="P183"/>
  <c r="R196"/>
  <c r="R200"/>
  <c i="9" r="T98"/>
  <c r="T97"/>
  <c r="T96"/>
  <c r="T132"/>
  <c r="BK140"/>
  <c r="J140"/>
  <c r="J71"/>
  <c r="T144"/>
  <c i="10" r="BK90"/>
  <c r="J90"/>
  <c r="J65"/>
  <c r="T101"/>
  <c i="11" r="P112"/>
  <c r="R138"/>
  <c r="P147"/>
  <c r="T157"/>
  <c r="P165"/>
  <c r="P169"/>
  <c r="BK185"/>
  <c r="J185"/>
  <c r="J71"/>
  <c r="R198"/>
  <c r="BK211"/>
  <c r="J211"/>
  <c r="J73"/>
  <c r="T224"/>
  <c r="T237"/>
  <c r="T251"/>
  <c r="R262"/>
  <c r="T296"/>
  <c r="T312"/>
  <c r="T316"/>
  <c r="T320"/>
  <c r="T325"/>
  <c r="R330"/>
  <c r="P335"/>
  <c r="P340"/>
  <c r="BK345"/>
  <c r="J345"/>
  <c r="J86"/>
  <c r="P350"/>
  <c r="T356"/>
  <c i="12" r="T91"/>
  <c r="T90"/>
  <c r="T89"/>
  <c r="R100"/>
  <c r="P346"/>
  <c i="13" r="P94"/>
  <c r="T101"/>
  <c r="T105"/>
  <c r="T109"/>
  <c r="R112"/>
  <c r="T115"/>
  <c i="14" r="R93"/>
  <c r="R139"/>
  <c r="BK158"/>
  <c r="J158"/>
  <c r="J63"/>
  <c r="R197"/>
  <c r="T237"/>
  <c r="T257"/>
  <c r="R274"/>
  <c r="R306"/>
  <c i="15" r="P92"/>
  <c r="P91"/>
  <c r="BK119"/>
  <c r="J119"/>
  <c r="J62"/>
  <c r="BK130"/>
  <c r="J130"/>
  <c r="J63"/>
  <c r="R140"/>
  <c r="R150"/>
  <c r="T190"/>
  <c r="T217"/>
  <c r="BK243"/>
  <c r="J243"/>
  <c r="J70"/>
  <c i="16" r="T91"/>
  <c r="T90"/>
  <c r="BK107"/>
  <c r="J107"/>
  <c r="J62"/>
  <c r="BK125"/>
  <c r="J125"/>
  <c r="J63"/>
  <c r="BK140"/>
  <c r="J140"/>
  <c r="J66"/>
  <c r="BK179"/>
  <c r="J179"/>
  <c r="J67"/>
  <c r="P246"/>
  <c r="R272"/>
  <c i="17" r="R85"/>
  <c r="R84"/>
  <c r="R83"/>
  <c r="R117"/>
  <c i="18" r="R85"/>
  <c r="R84"/>
  <c r="R83"/>
  <c r="P123"/>
  <c i="19" r="BK85"/>
  <c r="BK117"/>
  <c r="J117"/>
  <c r="J62"/>
  <c i="20" r="T90"/>
  <c r="R94"/>
  <c r="P140"/>
  <c i="21" r="R92"/>
  <c r="T165"/>
  <c r="P194"/>
  <c r="T199"/>
  <c r="T217"/>
  <c r="R227"/>
  <c r="P268"/>
  <c i="22" r="P87"/>
  <c r="R147"/>
  <c r="BK171"/>
  <c r="J171"/>
  <c r="J64"/>
  <c i="23" r="BK89"/>
  <c r="J89"/>
  <c r="J61"/>
  <c r="P162"/>
  <c r="P173"/>
  <c r="BK187"/>
  <c r="J187"/>
  <c r="J64"/>
  <c r="BK194"/>
  <c r="J194"/>
  <c r="J65"/>
  <c r="R228"/>
  <c i="24" r="R89"/>
  <c r="T124"/>
  <c r="R137"/>
  <c r="R159"/>
  <c i="25" r="BK89"/>
  <c r="J89"/>
  <c r="J61"/>
  <c r="P125"/>
  <c r="P138"/>
  <c r="T160"/>
  <c i="26" r="T91"/>
  <c r="T130"/>
  <c r="T143"/>
  <c r="R164"/>
  <c r="R183"/>
  <c r="R190"/>
  <c i="27" r="T85"/>
  <c r="T84"/>
  <c r="T83"/>
  <c r="BK106"/>
  <c r="J106"/>
  <c r="J63"/>
  <c i="28" r="R85"/>
  <c r="R84"/>
  <c r="R83"/>
  <c r="P103"/>
  <c r="P102"/>
  <c i="29" r="BK85"/>
  <c r="J85"/>
  <c r="J61"/>
  <c r="T106"/>
  <c r="T105"/>
  <c i="30" r="R86"/>
  <c r="R85"/>
  <c r="R84"/>
  <c r="P123"/>
  <c r="P147"/>
  <c r="P146"/>
  <c i="31" r="BK86"/>
  <c r="J86"/>
  <c r="J61"/>
  <c r="BK123"/>
  <c r="J123"/>
  <c r="J62"/>
  <c r="BK147"/>
  <c r="J147"/>
  <c r="J64"/>
  <c i="32" r="P90"/>
  <c r="P204"/>
  <c r="T222"/>
  <c r="T357"/>
  <c r="T370"/>
  <c r="P455"/>
  <c i="33" r="R92"/>
  <c r="R91"/>
  <c r="R90"/>
  <c r="T99"/>
  <c r="P216"/>
  <c i="34" r="T91"/>
  <c r="T105"/>
  <c i="35" r="T90"/>
  <c r="T89"/>
  <c r="T88"/>
  <c r="T112"/>
  <c i="36" r="T86"/>
  <c r="T85"/>
  <c r="T84"/>
  <c r="T120"/>
  <c i="37" r="R85"/>
  <c r="R84"/>
  <c i="2" r="BK85"/>
  <c r="J85"/>
  <c r="J61"/>
  <c r="BK94"/>
  <c r="J94"/>
  <c r="J62"/>
  <c r="BK99"/>
  <c r="J99"/>
  <c r="J63"/>
  <c i="3" r="R83"/>
  <c r="R82"/>
  <c r="R81"/>
  <c i="4" r="BK135"/>
  <c r="J135"/>
  <c r="J65"/>
  <c r="R175"/>
  <c r="BK253"/>
  <c r="J253"/>
  <c r="J68"/>
  <c r="R313"/>
  <c r="P744"/>
  <c r="BK1116"/>
  <c r="J1116"/>
  <c r="J71"/>
  <c r="R1143"/>
  <c r="T1151"/>
  <c r="T1164"/>
  <c r="T1178"/>
  <c r="T1188"/>
  <c r="P1213"/>
  <c r="R1221"/>
  <c r="T1453"/>
  <c r="BK1797"/>
  <c r="J1797"/>
  <c r="J82"/>
  <c r="BK1919"/>
  <c r="J1919"/>
  <c r="J83"/>
  <c r="BK1952"/>
  <c r="J1952"/>
  <c r="J84"/>
  <c r="BK2153"/>
  <c r="J2153"/>
  <c r="J85"/>
  <c r="P2249"/>
  <c r="T2455"/>
  <c r="P2623"/>
  <c r="P2952"/>
  <c r="T3190"/>
  <c r="P3199"/>
  <c r="R3230"/>
  <c r="P3434"/>
  <c r="P3521"/>
  <c r="P3655"/>
  <c r="T3723"/>
  <c r="R3768"/>
  <c r="T3809"/>
  <c r="R3852"/>
  <c r="R3909"/>
  <c r="R4034"/>
  <c r="P4084"/>
  <c r="T4454"/>
  <c r="T4469"/>
  <c r="T4468"/>
  <c r="T4493"/>
  <c i="5" r="BK89"/>
  <c r="J89"/>
  <c r="J65"/>
  <c i="6" r="T104"/>
  <c r="T103"/>
  <c r="R133"/>
  <c r="BK149"/>
  <c r="J149"/>
  <c r="J67"/>
  <c r="T154"/>
  <c r="P175"/>
  <c r="T230"/>
  <c r="R296"/>
  <c r="P302"/>
  <c r="R355"/>
  <c r="T367"/>
  <c r="R374"/>
  <c r="P381"/>
  <c r="P388"/>
  <c r="P392"/>
  <c i="7" r="R94"/>
  <c r="P110"/>
  <c r="R114"/>
  <c r="T141"/>
  <c r="T180"/>
  <c r="R256"/>
  <c i="8" r="T103"/>
  <c r="R113"/>
  <c r="T117"/>
  <c r="P128"/>
  <c r="T161"/>
  <c r="R165"/>
  <c r="R173"/>
  <c r="BK183"/>
  <c r="J183"/>
  <c r="J75"/>
  <c r="P196"/>
  <c r="BK200"/>
  <c r="J200"/>
  <c r="J78"/>
  <c i="9" r="R98"/>
  <c r="R97"/>
  <c r="R96"/>
  <c r="R132"/>
  <c r="R140"/>
  <c r="BK144"/>
  <c r="J144"/>
  <c r="J72"/>
  <c i="10" r="T90"/>
  <c r="T89"/>
  <c r="T88"/>
  <c r="P101"/>
  <c i="11" r="R112"/>
  <c r="P138"/>
  <c r="R147"/>
  <c r="R157"/>
  <c r="T165"/>
  <c r="R169"/>
  <c r="R185"/>
  <c r="P198"/>
  <c r="R211"/>
  <c r="R224"/>
  <c r="R237"/>
  <c r="P251"/>
  <c r="BK262"/>
  <c r="J262"/>
  <c r="J77"/>
  <c r="BK296"/>
  <c r="J296"/>
  <c r="J78"/>
  <c r="BK312"/>
  <c r="J312"/>
  <c r="J79"/>
  <c r="BK316"/>
  <c r="J316"/>
  <c r="J80"/>
  <c r="BK320"/>
  <c r="J320"/>
  <c r="J81"/>
  <c r="BK325"/>
  <c r="J325"/>
  <c r="J82"/>
  <c r="BK330"/>
  <c r="J330"/>
  <c r="J83"/>
  <c r="BK335"/>
  <c r="J335"/>
  <c r="J84"/>
  <c r="BK340"/>
  <c r="J340"/>
  <c r="J85"/>
  <c r="P345"/>
  <c r="R350"/>
  <c r="R356"/>
  <c i="12" r="BK91"/>
  <c r="J91"/>
  <c r="J65"/>
  <c r="BK100"/>
  <c r="J100"/>
  <c r="J66"/>
  <c r="R346"/>
  <c i="13" r="T94"/>
  <c r="T93"/>
  <c r="T92"/>
  <c r="P101"/>
  <c r="BK105"/>
  <c r="J105"/>
  <c r="J67"/>
  <c r="BK109"/>
  <c r="J109"/>
  <c r="J68"/>
  <c r="P112"/>
  <c r="P115"/>
  <c i="14" r="P93"/>
  <c r="P92"/>
  <c r="BK139"/>
  <c r="J139"/>
  <c r="J62"/>
  <c r="P158"/>
  <c r="T197"/>
  <c r="R237"/>
  <c r="R257"/>
  <c r="T274"/>
  <c r="T273"/>
  <c r="P306"/>
  <c i="15" r="R92"/>
  <c r="R91"/>
  <c r="R119"/>
  <c r="T130"/>
  <c r="T140"/>
  <c r="T150"/>
  <c r="P190"/>
  <c r="R217"/>
  <c r="T243"/>
  <c i="16" r="BK91"/>
  <c r="R107"/>
  <c r="P125"/>
  <c r="T140"/>
  <c r="T179"/>
  <c r="R246"/>
  <c r="BK272"/>
  <c r="J272"/>
  <c r="J69"/>
  <c i="17" r="T85"/>
  <c r="T84"/>
  <c r="T83"/>
  <c r="P117"/>
  <c i="18" r="P85"/>
  <c r="P84"/>
  <c r="P83"/>
  <c i="1" r="AU73"/>
  <c i="18" r="T123"/>
  <c i="19" r="T85"/>
  <c r="T117"/>
  <c i="20" r="P90"/>
  <c r="P89"/>
  <c r="P85"/>
  <c i="1" r="AU75"/>
  <c i="20" r="T94"/>
  <c r="R140"/>
  <c i="21" r="P92"/>
  <c r="P165"/>
  <c r="R194"/>
  <c r="R199"/>
  <c r="P217"/>
  <c r="P227"/>
  <c r="R268"/>
  <c i="22" r="T87"/>
  <c r="T86"/>
  <c r="T85"/>
  <c r="T147"/>
  <c r="P171"/>
  <c i="23" r="R89"/>
  <c r="R88"/>
  <c r="R87"/>
  <c r="T162"/>
  <c r="BK173"/>
  <c r="J173"/>
  <c r="J63"/>
  <c r="R187"/>
  <c r="T194"/>
  <c r="T228"/>
  <c i="24" r="BK89"/>
  <c r="J89"/>
  <c r="J61"/>
  <c r="P124"/>
  <c r="P137"/>
  <c r="BK159"/>
  <c r="J159"/>
  <c r="J66"/>
  <c i="25" r="T89"/>
  <c r="T88"/>
  <c r="T87"/>
  <c r="T125"/>
  <c r="R138"/>
  <c r="R160"/>
  <c i="26" r="BK91"/>
  <c r="BK130"/>
  <c r="J130"/>
  <c r="J62"/>
  <c r="BK143"/>
  <c r="J143"/>
  <c r="J63"/>
  <c r="T164"/>
  <c r="P190"/>
  <c i="27" r="BK85"/>
  <c r="J85"/>
  <c r="J61"/>
  <c r="P106"/>
  <c r="P105"/>
  <c i="28" r="BK85"/>
  <c r="J85"/>
  <c r="J61"/>
  <c r="BK103"/>
  <c r="J103"/>
  <c r="J63"/>
  <c i="29" r="T85"/>
  <c r="T84"/>
  <c r="T83"/>
  <c r="P106"/>
  <c r="P105"/>
  <c i="30" r="T86"/>
  <c r="T123"/>
  <c r="T147"/>
  <c r="T146"/>
  <c i="31" r="T86"/>
  <c r="T85"/>
  <c r="T84"/>
  <c r="T123"/>
  <c r="R147"/>
  <c r="R146"/>
  <c i="32" r="BK90"/>
  <c r="J90"/>
  <c r="J61"/>
  <c r="BK204"/>
  <c r="J204"/>
  <c r="J62"/>
  <c r="R222"/>
  <c r="P357"/>
  <c r="P370"/>
  <c r="T455"/>
  <c i="33" r="BK92"/>
  <c r="J92"/>
  <c r="J65"/>
  <c r="BK99"/>
  <c r="J99"/>
  <c r="J66"/>
  <c r="BK216"/>
  <c r="J216"/>
  <c r="J67"/>
  <c i="34" r="P91"/>
  <c r="P90"/>
  <c r="P89"/>
  <c i="1" r="AU90"/>
  <c i="34" r="R105"/>
  <c i="35" r="BK90"/>
  <c r="J90"/>
  <c r="J65"/>
  <c r="BK112"/>
  <c r="J112"/>
  <c r="J66"/>
  <c i="36" r="P86"/>
  <c r="P85"/>
  <c r="P84"/>
  <c i="1" r="AU92"/>
  <c i="36" r="P120"/>
  <c i="37" r="BK85"/>
  <c r="J85"/>
  <c r="J61"/>
  <c r="P85"/>
  <c r="P84"/>
  <c r="T85"/>
  <c r="T84"/>
  <c r="BK103"/>
  <c r="J103"/>
  <c r="J63"/>
  <c r="P103"/>
  <c r="P102"/>
  <c r="R103"/>
  <c r="R102"/>
  <c r="T103"/>
  <c r="T102"/>
  <c i="4" r="BK3850"/>
  <c r="J3850"/>
  <c r="J101"/>
  <c i="17" r="BK130"/>
  <c r="J130"/>
  <c r="J63"/>
  <c i="18" r="BK146"/>
  <c r="J146"/>
  <c r="J63"/>
  <c i="21" r="BK160"/>
  <c r="J160"/>
  <c r="J62"/>
  <c r="BK276"/>
  <c r="J276"/>
  <c r="J69"/>
  <c i="22" r="BK141"/>
  <c r="J141"/>
  <c r="J62"/>
  <c i="23" r="BK236"/>
  <c r="J236"/>
  <c r="J67"/>
  <c i="25" r="BK119"/>
  <c r="J119"/>
  <c r="J62"/>
  <c i="32" r="BK493"/>
  <c r="J493"/>
  <c r="J68"/>
  <c i="4" r="BK172"/>
  <c r="J172"/>
  <c r="J66"/>
  <c i="14" r="BK266"/>
  <c r="J266"/>
  <c r="J67"/>
  <c r="BK270"/>
  <c r="J270"/>
  <c r="J68"/>
  <c i="24" r="BK119"/>
  <c r="J119"/>
  <c r="J62"/>
  <c r="BK156"/>
  <c r="J156"/>
  <c r="J65"/>
  <c r="BK174"/>
  <c r="J174"/>
  <c r="J67"/>
  <c i="26" r="BK161"/>
  <c r="J161"/>
  <c r="J64"/>
  <c r="BK179"/>
  <c r="J179"/>
  <c r="J66"/>
  <c i="33" r="BK222"/>
  <c r="J222"/>
  <c r="J68"/>
  <c i="34" r="BK131"/>
  <c r="J131"/>
  <c r="J67"/>
  <c i="36" r="BK108"/>
  <c r="J108"/>
  <c r="J62"/>
  <c i="4" r="BK2451"/>
  <c r="J2451"/>
  <c r="J87"/>
  <c r="BK4445"/>
  <c r="J4445"/>
  <c r="J106"/>
  <c r="BK4473"/>
  <c r="J4473"/>
  <c r="J110"/>
  <c i="6" r="BK379"/>
  <c r="J379"/>
  <c r="J77"/>
  <c i="8" r="BK194"/>
  <c r="J194"/>
  <c r="J76"/>
  <c i="15" r="BK146"/>
  <c r="J146"/>
  <c r="J65"/>
  <c i="16" r="BK136"/>
  <c r="J136"/>
  <c r="J64"/>
  <c i="19" r="BK138"/>
  <c r="J138"/>
  <c r="J63"/>
  <c i="20" r="BK87"/>
  <c r="J87"/>
  <c r="J61"/>
  <c i="22" r="BK188"/>
  <c r="J188"/>
  <c r="J65"/>
  <c i="25" r="BK157"/>
  <c r="J157"/>
  <c r="J65"/>
  <c r="BK175"/>
  <c r="J175"/>
  <c r="J67"/>
  <c i="32" r="BK217"/>
  <c r="J217"/>
  <c r="J63"/>
  <c i="21" r="BK279"/>
  <c r="J279"/>
  <c r="J70"/>
  <c i="36" r="BK136"/>
  <c r="J136"/>
  <c r="J64"/>
  <c i="37" r="J77"/>
  <c r="F80"/>
  <c r="BF106"/>
  <c r="BF108"/>
  <c r="BF89"/>
  <c r="BF99"/>
  <c r="E48"/>
  <c r="BF86"/>
  <c r="BF96"/>
  <c r="BF104"/>
  <c i="36" r="E48"/>
  <c r="BF109"/>
  <c r="BF130"/>
  <c r="BF133"/>
  <c r="BF137"/>
  <c r="F81"/>
  <c r="BF105"/>
  <c r="J52"/>
  <c r="BF129"/>
  <c r="BF87"/>
  <c r="BF98"/>
  <c r="BF100"/>
  <c r="BF102"/>
  <c r="BF121"/>
  <c r="BF128"/>
  <c r="BF132"/>
  <c r="BF135"/>
  <c i="34" r="BK90"/>
  <c r="BK89"/>
  <c r="J89"/>
  <c r="J63"/>
  <c i="35" r="E50"/>
  <c r="F58"/>
  <c r="F59"/>
  <c r="J85"/>
  <c r="BF96"/>
  <c r="BF98"/>
  <c r="BF116"/>
  <c r="J56"/>
  <c r="BF91"/>
  <c r="BF93"/>
  <c r="BF99"/>
  <c r="BF101"/>
  <c r="BF102"/>
  <c r="BF103"/>
  <c r="BF104"/>
  <c r="BF106"/>
  <c r="BF111"/>
  <c r="BF115"/>
  <c r="BF117"/>
  <c r="J58"/>
  <c r="BF108"/>
  <c r="BF109"/>
  <c r="BF94"/>
  <c r="BF113"/>
  <c i="34" r="J58"/>
  <c r="F85"/>
  <c r="BF121"/>
  <c r="BF126"/>
  <c r="E50"/>
  <c r="J59"/>
  <c r="J83"/>
  <c r="BF106"/>
  <c r="BF108"/>
  <c r="BF110"/>
  <c r="BF111"/>
  <c r="BF132"/>
  <c r="F86"/>
  <c r="BF96"/>
  <c r="BF99"/>
  <c r="BF101"/>
  <c r="BF103"/>
  <c r="BF92"/>
  <c r="BF94"/>
  <c r="BF97"/>
  <c r="BF116"/>
  <c i="33" r="J56"/>
  <c r="F59"/>
  <c r="E78"/>
  <c r="J86"/>
  <c r="BF97"/>
  <c r="BF100"/>
  <c r="BF105"/>
  <c r="BF106"/>
  <c r="BF128"/>
  <c r="BF138"/>
  <c r="BF139"/>
  <c r="BF141"/>
  <c r="BF143"/>
  <c r="BF145"/>
  <c r="BF147"/>
  <c r="BF158"/>
  <c r="BF159"/>
  <c r="BF160"/>
  <c r="BF164"/>
  <c r="BF168"/>
  <c r="BF171"/>
  <c r="BF172"/>
  <c r="BF174"/>
  <c r="BF176"/>
  <c r="BF178"/>
  <c r="BF185"/>
  <c r="BF186"/>
  <c r="BF193"/>
  <c r="BF207"/>
  <c r="BF217"/>
  <c r="J59"/>
  <c r="BF95"/>
  <c r="BF108"/>
  <c r="BF115"/>
  <c r="BF124"/>
  <c r="BF126"/>
  <c r="BF130"/>
  <c r="BF137"/>
  <c r="BF140"/>
  <c r="BF144"/>
  <c r="BF149"/>
  <c r="BF150"/>
  <c r="BF151"/>
  <c r="BF154"/>
  <c r="BF165"/>
  <c r="BF167"/>
  <c r="BF173"/>
  <c r="BF175"/>
  <c r="BF182"/>
  <c r="BF198"/>
  <c r="BF202"/>
  <c r="BF219"/>
  <c r="F58"/>
  <c r="BF93"/>
  <c r="BF111"/>
  <c r="BF117"/>
  <c r="BF132"/>
  <c r="BF134"/>
  <c r="BF146"/>
  <c r="BF148"/>
  <c r="BF155"/>
  <c r="BF156"/>
  <c r="BF162"/>
  <c r="BF163"/>
  <c r="BF166"/>
  <c r="BF179"/>
  <c r="BF187"/>
  <c r="BF204"/>
  <c r="BF205"/>
  <c r="BF211"/>
  <c r="BF213"/>
  <c r="BF215"/>
  <c r="BF220"/>
  <c r="BF109"/>
  <c r="BF113"/>
  <c r="BF119"/>
  <c r="BF135"/>
  <c r="BF142"/>
  <c r="BF152"/>
  <c r="BF153"/>
  <c r="BF157"/>
  <c r="BF161"/>
  <c r="BF169"/>
  <c r="BF170"/>
  <c r="BF177"/>
  <c r="BF180"/>
  <c r="BF181"/>
  <c r="BF183"/>
  <c r="BF188"/>
  <c r="BF196"/>
  <c r="BF200"/>
  <c r="BF223"/>
  <c i="32" r="J54"/>
  <c r="E78"/>
  <c r="J85"/>
  <c r="BE95"/>
  <c r="BE103"/>
  <c r="BE107"/>
  <c r="BE117"/>
  <c r="BE129"/>
  <c r="BE143"/>
  <c r="BE178"/>
  <c r="BE195"/>
  <c r="BE254"/>
  <c r="BE258"/>
  <c r="BE276"/>
  <c r="BE292"/>
  <c r="BE303"/>
  <c r="BE308"/>
  <c r="BE313"/>
  <c r="BE360"/>
  <c r="BE371"/>
  <c r="BE379"/>
  <c r="BE395"/>
  <c r="BE403"/>
  <c r="BE450"/>
  <c r="BE452"/>
  <c r="BE456"/>
  <c r="F85"/>
  <c r="BE99"/>
  <c r="BE113"/>
  <c r="BE121"/>
  <c r="BE125"/>
  <c r="BE153"/>
  <c r="BE158"/>
  <c r="BE167"/>
  <c r="BE184"/>
  <c r="BE205"/>
  <c r="BE214"/>
  <c r="BE215"/>
  <c r="BE218"/>
  <c r="BE223"/>
  <c r="BE228"/>
  <c r="BE235"/>
  <c r="BE239"/>
  <c r="BE244"/>
  <c r="BE268"/>
  <c r="BE272"/>
  <c r="BE297"/>
  <c r="BE335"/>
  <c r="BE361"/>
  <c r="BE363"/>
  <c r="BE383"/>
  <c r="BE386"/>
  <c r="BE389"/>
  <c r="BE407"/>
  <c r="BE446"/>
  <c r="BE448"/>
  <c r="BE474"/>
  <c r="BE480"/>
  <c r="BE485"/>
  <c r="BE489"/>
  <c r="BE494"/>
  <c r="J52"/>
  <c r="BE136"/>
  <c r="BE201"/>
  <c r="BE262"/>
  <c r="BE318"/>
  <c r="BE341"/>
  <c r="BE352"/>
  <c r="BE364"/>
  <c r="BE392"/>
  <c r="BE394"/>
  <c r="BE411"/>
  <c r="BE419"/>
  <c r="BE425"/>
  <c r="BE431"/>
  <c r="F54"/>
  <c r="BE91"/>
  <c r="BE109"/>
  <c r="BE147"/>
  <c r="BE173"/>
  <c r="BE199"/>
  <c r="BE210"/>
  <c r="BE231"/>
  <c r="BE347"/>
  <c r="BE358"/>
  <c r="BE366"/>
  <c r="BE367"/>
  <c r="BE369"/>
  <c r="BE399"/>
  <c r="BE422"/>
  <c r="BE437"/>
  <c r="BE441"/>
  <c r="BE444"/>
  <c r="BE462"/>
  <c r="BE470"/>
  <c i="31" r="E48"/>
  <c r="J52"/>
  <c r="F55"/>
  <c r="F80"/>
  <c r="BF87"/>
  <c r="BF93"/>
  <c r="BF97"/>
  <c r="BF120"/>
  <c r="BF133"/>
  <c r="BF135"/>
  <c r="BF137"/>
  <c r="BF141"/>
  <c r="BF148"/>
  <c r="BF156"/>
  <c r="BF89"/>
  <c r="BF91"/>
  <c r="BF100"/>
  <c r="BF124"/>
  <c r="BF131"/>
  <c r="BF138"/>
  <c r="BF142"/>
  <c r="BF151"/>
  <c r="BF154"/>
  <c i="30" r="BK85"/>
  <c r="J85"/>
  <c r="J60"/>
  <c i="31" r="J54"/>
  <c r="J81"/>
  <c r="BF95"/>
  <c r="BF115"/>
  <c r="BF103"/>
  <c r="BF143"/>
  <c i="30" r="E48"/>
  <c r="F54"/>
  <c r="J78"/>
  <c r="F81"/>
  <c r="BF93"/>
  <c r="BF124"/>
  <c r="BF126"/>
  <c r="BF144"/>
  <c r="BF154"/>
  <c r="BF156"/>
  <c r="J54"/>
  <c r="BF87"/>
  <c r="BF91"/>
  <c r="BF95"/>
  <c r="BF115"/>
  <c r="BF132"/>
  <c r="BF142"/>
  <c r="BF151"/>
  <c r="J55"/>
  <c r="BF103"/>
  <c r="BF130"/>
  <c r="BF135"/>
  <c r="BF89"/>
  <c r="BF97"/>
  <c r="BF100"/>
  <c r="BF120"/>
  <c r="BF127"/>
  <c r="BF131"/>
  <c r="BF148"/>
  <c i="29" r="J52"/>
  <c r="BF86"/>
  <c r="BF96"/>
  <c r="BF99"/>
  <c r="BF111"/>
  <c r="E73"/>
  <c r="F80"/>
  <c r="BF89"/>
  <c r="BF102"/>
  <c r="BF107"/>
  <c r="BF109"/>
  <c i="28" r="E48"/>
  <c r="J52"/>
  <c r="F55"/>
  <c r="BF86"/>
  <c r="BF99"/>
  <c r="BF96"/>
  <c r="BF104"/>
  <c r="BF106"/>
  <c r="BF108"/>
  <c r="BF89"/>
  <c i="27" r="BF86"/>
  <c r="BF96"/>
  <c r="BF107"/>
  <c r="E73"/>
  <c r="BF89"/>
  <c r="BF99"/>
  <c r="BF109"/>
  <c r="BF111"/>
  <c i="26" r="J91"/>
  <c r="J61"/>
  <c i="27" r="J52"/>
  <c r="F55"/>
  <c r="BF102"/>
  <c i="26" r="J52"/>
  <c r="F55"/>
  <c r="J85"/>
  <c r="BF92"/>
  <c r="BF94"/>
  <c r="BF114"/>
  <c r="BF121"/>
  <c r="BF131"/>
  <c r="BF144"/>
  <c r="BF153"/>
  <c r="BF165"/>
  <c r="BF173"/>
  <c r="E48"/>
  <c r="F85"/>
  <c r="J86"/>
  <c r="BF100"/>
  <c r="BF102"/>
  <c r="BF106"/>
  <c r="BF128"/>
  <c r="BF133"/>
  <c r="BF135"/>
  <c r="BF137"/>
  <c r="BF148"/>
  <c r="BF150"/>
  <c r="BF155"/>
  <c r="BF188"/>
  <c r="BF108"/>
  <c r="BF124"/>
  <c r="BF126"/>
  <c r="BF139"/>
  <c r="BF141"/>
  <c r="BF146"/>
  <c r="BF151"/>
  <c r="BF157"/>
  <c r="BF159"/>
  <c r="BF162"/>
  <c r="BF170"/>
  <c r="BF180"/>
  <c r="BF186"/>
  <c r="BF189"/>
  <c r="BF191"/>
  <c r="BF193"/>
  <c r="BF98"/>
  <c r="BF104"/>
  <c r="BF110"/>
  <c r="BF112"/>
  <c r="BF158"/>
  <c r="BF167"/>
  <c r="BF176"/>
  <c r="BF184"/>
  <c i="25" r="J52"/>
  <c r="J54"/>
  <c r="BF90"/>
  <c r="BF92"/>
  <c r="BF102"/>
  <c r="BF130"/>
  <c r="BF141"/>
  <c r="BF149"/>
  <c r="BF158"/>
  <c r="BF163"/>
  <c r="BF169"/>
  <c r="F54"/>
  <c r="E77"/>
  <c r="F84"/>
  <c r="BF100"/>
  <c r="BF104"/>
  <c r="BF113"/>
  <c r="BF120"/>
  <c r="BF128"/>
  <c r="BF136"/>
  <c r="BF139"/>
  <c r="BF147"/>
  <c r="BF153"/>
  <c r="BF155"/>
  <c r="BF176"/>
  <c r="BF98"/>
  <c r="BF116"/>
  <c r="BF126"/>
  <c r="BF134"/>
  <c r="BF143"/>
  <c r="BF145"/>
  <c r="BF161"/>
  <c r="J55"/>
  <c r="BF94"/>
  <c r="BF96"/>
  <c r="BF106"/>
  <c r="BF132"/>
  <c r="BF151"/>
  <c r="BF166"/>
  <c r="BF172"/>
  <c i="24" r="F55"/>
  <c r="E77"/>
  <c r="J81"/>
  <c r="BF102"/>
  <c r="BF104"/>
  <c r="BF113"/>
  <c r="BF129"/>
  <c r="BF135"/>
  <c r="BF142"/>
  <c r="BF146"/>
  <c r="BF152"/>
  <c r="BF162"/>
  <c r="BF165"/>
  <c r="BF171"/>
  <c r="F54"/>
  <c r="J83"/>
  <c r="BF90"/>
  <c r="BF96"/>
  <c r="BF100"/>
  <c r="BF125"/>
  <c r="BF140"/>
  <c r="BF144"/>
  <c r="BF148"/>
  <c r="J84"/>
  <c r="BF92"/>
  <c r="BF98"/>
  <c r="BF106"/>
  <c r="BF131"/>
  <c r="BF154"/>
  <c r="BF157"/>
  <c r="BF168"/>
  <c r="BF175"/>
  <c r="BF94"/>
  <c r="BF116"/>
  <c r="BF120"/>
  <c r="BF127"/>
  <c r="BF133"/>
  <c r="BF138"/>
  <c r="BF150"/>
  <c r="BF160"/>
  <c i="23" r="J52"/>
  <c r="F55"/>
  <c r="E77"/>
  <c r="J83"/>
  <c r="BE165"/>
  <c r="BE167"/>
  <c r="BE176"/>
  <c r="BE197"/>
  <c r="BE199"/>
  <c r="BE208"/>
  <c r="BE214"/>
  <c r="BE217"/>
  <c r="BE223"/>
  <c r="BE231"/>
  <c r="BE234"/>
  <c r="BE237"/>
  <c r="BE90"/>
  <c r="BE94"/>
  <c r="BE98"/>
  <c r="BE123"/>
  <c r="BE134"/>
  <c r="BE137"/>
  <c r="BE150"/>
  <c r="BE153"/>
  <c r="BE160"/>
  <c r="BE177"/>
  <c r="BE179"/>
  <c r="BE195"/>
  <c r="BE218"/>
  <c r="F54"/>
  <c r="J55"/>
  <c r="BE112"/>
  <c r="BE125"/>
  <c r="BE163"/>
  <c r="BE180"/>
  <c r="BE188"/>
  <c r="BE192"/>
  <c r="BE201"/>
  <c r="BE215"/>
  <c r="BE220"/>
  <c r="BE221"/>
  <c r="BE224"/>
  <c r="BE101"/>
  <c r="BE105"/>
  <c r="BE116"/>
  <c r="BE129"/>
  <c r="BE174"/>
  <c r="BE190"/>
  <c r="BE203"/>
  <c r="BE210"/>
  <c r="BE212"/>
  <c r="BE226"/>
  <c r="BE227"/>
  <c r="BE229"/>
  <c i="22" r="E75"/>
  <c r="F81"/>
  <c r="F82"/>
  <c r="BE97"/>
  <c r="BE106"/>
  <c r="BE109"/>
  <c r="BE131"/>
  <c i="21" r="J92"/>
  <c r="J61"/>
  <c i="22" r="J55"/>
  <c r="BE93"/>
  <c r="BE139"/>
  <c r="BE156"/>
  <c r="BE167"/>
  <c r="BE168"/>
  <c r="BE180"/>
  <c r="BE184"/>
  <c r="BE186"/>
  <c r="BE189"/>
  <c r="J54"/>
  <c r="BE99"/>
  <c r="BE127"/>
  <c r="BE150"/>
  <c r="BE154"/>
  <c r="BE159"/>
  <c r="BE162"/>
  <c r="BE163"/>
  <c r="BE164"/>
  <c r="BE166"/>
  <c r="BE174"/>
  <c r="BE176"/>
  <c r="J52"/>
  <c r="BE88"/>
  <c r="BE142"/>
  <c r="BE148"/>
  <c r="BE161"/>
  <c r="BE172"/>
  <c r="BE178"/>
  <c r="BE182"/>
  <c i="21" r="J54"/>
  <c r="F86"/>
  <c r="BF95"/>
  <c r="BF113"/>
  <c r="BF166"/>
  <c r="BF181"/>
  <c r="BF189"/>
  <c r="BF192"/>
  <c r="BF197"/>
  <c r="BF200"/>
  <c r="BF202"/>
  <c r="BF218"/>
  <c r="BF245"/>
  <c r="BF247"/>
  <c r="BF257"/>
  <c r="BF269"/>
  <c r="E48"/>
  <c r="J84"/>
  <c r="J87"/>
  <c r="BF99"/>
  <c r="BF129"/>
  <c r="BF136"/>
  <c r="BF139"/>
  <c r="BF183"/>
  <c r="BF187"/>
  <c r="BF206"/>
  <c r="BF213"/>
  <c r="BF238"/>
  <c r="BF243"/>
  <c r="BF250"/>
  <c r="BF254"/>
  <c r="BF255"/>
  <c r="BF260"/>
  <c r="BF263"/>
  <c r="BF271"/>
  <c r="BF274"/>
  <c r="BF280"/>
  <c r="BF93"/>
  <c r="BF171"/>
  <c r="BF175"/>
  <c r="BF177"/>
  <c r="BF195"/>
  <c r="BF203"/>
  <c r="BF205"/>
  <c r="BF228"/>
  <c r="BF252"/>
  <c r="F55"/>
  <c r="BF109"/>
  <c r="BF117"/>
  <c r="BF127"/>
  <c r="BF151"/>
  <c r="BF158"/>
  <c r="BF161"/>
  <c r="BF173"/>
  <c r="BF179"/>
  <c r="BF185"/>
  <c r="BF225"/>
  <c r="BF230"/>
  <c r="BF258"/>
  <c r="BF261"/>
  <c r="BF264"/>
  <c r="BF266"/>
  <c r="BF267"/>
  <c r="BF277"/>
  <c i="19" r="J85"/>
  <c r="J61"/>
  <c i="20" r="F54"/>
  <c r="J79"/>
  <c r="BE98"/>
  <c r="BE99"/>
  <c r="BE106"/>
  <c r="BE107"/>
  <c r="BE114"/>
  <c r="BE123"/>
  <c r="BE125"/>
  <c r="BE126"/>
  <c r="BE127"/>
  <c r="BE130"/>
  <c r="BE134"/>
  <c r="BE136"/>
  <c r="BE142"/>
  <c r="BE146"/>
  <c r="BE147"/>
  <c r="BE151"/>
  <c r="BE153"/>
  <c r="BE158"/>
  <c r="BE161"/>
  <c r="BE162"/>
  <c r="BE164"/>
  <c r="F55"/>
  <c r="J81"/>
  <c r="BE95"/>
  <c r="BE97"/>
  <c r="BE100"/>
  <c r="BE103"/>
  <c r="BE105"/>
  <c r="BE111"/>
  <c r="BE113"/>
  <c r="BE121"/>
  <c r="BE122"/>
  <c r="BE129"/>
  <c r="BE139"/>
  <c r="BE148"/>
  <c r="BE155"/>
  <c r="BE157"/>
  <c r="BE160"/>
  <c r="BE171"/>
  <c r="BE172"/>
  <c r="BE173"/>
  <c r="BE174"/>
  <c r="BE175"/>
  <c r="BE176"/>
  <c r="BE178"/>
  <c r="J55"/>
  <c r="BE88"/>
  <c r="BE91"/>
  <c r="BE96"/>
  <c r="BE104"/>
  <c r="BE108"/>
  <c r="BE109"/>
  <c r="BE110"/>
  <c r="BE112"/>
  <c r="BE119"/>
  <c r="BE124"/>
  <c r="BE131"/>
  <c r="BE132"/>
  <c r="BE133"/>
  <c r="BE135"/>
  <c r="BE143"/>
  <c r="BE144"/>
  <c r="BE145"/>
  <c r="BE149"/>
  <c r="BE150"/>
  <c r="BE156"/>
  <c r="BE159"/>
  <c r="BE165"/>
  <c r="BE166"/>
  <c r="BE167"/>
  <c r="BE169"/>
  <c r="E48"/>
  <c r="BE92"/>
  <c r="BE93"/>
  <c r="BE101"/>
  <c r="BE102"/>
  <c r="BE115"/>
  <c r="BE116"/>
  <c r="BE117"/>
  <c r="BE118"/>
  <c r="BE120"/>
  <c r="BE128"/>
  <c r="BE137"/>
  <c r="BE138"/>
  <c r="BE141"/>
  <c r="BE152"/>
  <c r="BE154"/>
  <c r="BE163"/>
  <c r="BE168"/>
  <c r="BE170"/>
  <c r="BE177"/>
  <c i="19" r="E48"/>
  <c r="F55"/>
  <c r="J79"/>
  <c r="BF94"/>
  <c r="BF96"/>
  <c r="BF102"/>
  <c r="BF125"/>
  <c r="BF137"/>
  <c r="J52"/>
  <c r="J80"/>
  <c r="BF86"/>
  <c r="BF90"/>
  <c r="BF92"/>
  <c r="BF120"/>
  <c r="BF126"/>
  <c r="BF134"/>
  <c r="F79"/>
  <c r="BF104"/>
  <c r="BF111"/>
  <c r="BF113"/>
  <c r="BF118"/>
  <c r="BF122"/>
  <c r="BF128"/>
  <c r="BF136"/>
  <c r="BF139"/>
  <c r="BF98"/>
  <c r="BF100"/>
  <c r="BF108"/>
  <c r="BF115"/>
  <c r="BF124"/>
  <c r="BF130"/>
  <c r="BF132"/>
  <c r="BF135"/>
  <c i="18" r="J55"/>
  <c r="J77"/>
  <c r="BF90"/>
  <c r="BF98"/>
  <c r="BF106"/>
  <c r="BF110"/>
  <c r="BF136"/>
  <c r="BF142"/>
  <c i="17" r="BK84"/>
  <c r="BK83"/>
  <c r="J83"/>
  <c r="J59"/>
  <c i="18" r="F54"/>
  <c r="F55"/>
  <c r="BF86"/>
  <c r="BF94"/>
  <c r="BF104"/>
  <c r="BF108"/>
  <c r="BF117"/>
  <c r="BF121"/>
  <c r="BF128"/>
  <c r="BF132"/>
  <c r="BF138"/>
  <c r="BF140"/>
  <c r="BF144"/>
  <c r="BF145"/>
  <c r="E48"/>
  <c r="J54"/>
  <c r="BF102"/>
  <c r="BF114"/>
  <c r="BF119"/>
  <c r="BF124"/>
  <c r="BF126"/>
  <c r="BF130"/>
  <c r="BF134"/>
  <c r="BF143"/>
  <c r="BF147"/>
  <c i="17" r="E48"/>
  <c r="J52"/>
  <c r="F55"/>
  <c r="J79"/>
  <c r="BF90"/>
  <c r="BF92"/>
  <c r="BF96"/>
  <c r="BF100"/>
  <c r="BF111"/>
  <c r="BF113"/>
  <c r="BF122"/>
  <c i="16" r="J91"/>
  <c r="J61"/>
  <c i="17" r="F54"/>
  <c r="J80"/>
  <c r="BF86"/>
  <c r="BF115"/>
  <c r="BF126"/>
  <c r="BF104"/>
  <c r="BF124"/>
  <c r="BF131"/>
  <c r="BF102"/>
  <c r="BF108"/>
  <c r="BF118"/>
  <c r="BF120"/>
  <c r="BF128"/>
  <c i="16" r="BF92"/>
  <c r="BF108"/>
  <c r="BF111"/>
  <c r="BF113"/>
  <c r="BF129"/>
  <c r="BF131"/>
  <c r="BF137"/>
  <c r="BF141"/>
  <c r="BF143"/>
  <c r="BF146"/>
  <c r="BF148"/>
  <c r="BF157"/>
  <c r="BF162"/>
  <c r="BF172"/>
  <c r="BF175"/>
  <c r="BF180"/>
  <c r="BF200"/>
  <c r="BF203"/>
  <c r="BF218"/>
  <c r="BF229"/>
  <c r="BF241"/>
  <c r="BF244"/>
  <c r="BF251"/>
  <c r="BF265"/>
  <c r="BF273"/>
  <c i="15" r="J92"/>
  <c r="J61"/>
  <c i="16" r="J52"/>
  <c r="BF96"/>
  <c r="BF100"/>
  <c r="BF104"/>
  <c r="BF126"/>
  <c r="BF134"/>
  <c r="BF160"/>
  <c r="BF165"/>
  <c r="BF170"/>
  <c r="BF177"/>
  <c r="BF206"/>
  <c r="BF211"/>
  <c r="BF233"/>
  <c r="BF261"/>
  <c r="BF270"/>
  <c r="BF274"/>
  <c r="BF285"/>
  <c i="15" r="J150"/>
  <c r="J67"/>
  <c i="16" r="F55"/>
  <c r="BF98"/>
  <c r="BF116"/>
  <c r="BF155"/>
  <c r="BF192"/>
  <c r="BF194"/>
  <c r="BF196"/>
  <c r="BF208"/>
  <c r="BF235"/>
  <c r="BF239"/>
  <c r="BF247"/>
  <c r="BF254"/>
  <c r="E48"/>
  <c r="BF120"/>
  <c r="BF123"/>
  <c r="BF150"/>
  <c r="BF152"/>
  <c r="BF167"/>
  <c r="BF186"/>
  <c r="BF222"/>
  <c r="BF226"/>
  <c r="BF259"/>
  <c i="15" r="F87"/>
  <c r="BF120"/>
  <c r="BF138"/>
  <c r="BF168"/>
  <c r="BF181"/>
  <c r="BF183"/>
  <c r="BF191"/>
  <c r="BF210"/>
  <c r="BF230"/>
  <c r="BF232"/>
  <c r="BF245"/>
  <c r="BF264"/>
  <c r="E48"/>
  <c r="BF114"/>
  <c r="BF135"/>
  <c r="BF143"/>
  <c r="BF153"/>
  <c r="BF171"/>
  <c r="BF196"/>
  <c r="BF201"/>
  <c r="BF218"/>
  <c r="J52"/>
  <c r="BF131"/>
  <c r="BF147"/>
  <c r="BF158"/>
  <c r="BF161"/>
  <c r="BF178"/>
  <c r="BF188"/>
  <c r="BF215"/>
  <c r="BF222"/>
  <c r="BF225"/>
  <c r="BF237"/>
  <c r="BF241"/>
  <c r="BF244"/>
  <c r="BF93"/>
  <c r="BF97"/>
  <c r="BF100"/>
  <c r="BF107"/>
  <c r="BF111"/>
  <c r="BF123"/>
  <c r="BF126"/>
  <c r="BF141"/>
  <c r="BF151"/>
  <c r="BF156"/>
  <c r="BF163"/>
  <c r="BF166"/>
  <c r="BF173"/>
  <c r="BF176"/>
  <c r="BF186"/>
  <c r="BF203"/>
  <c r="BF205"/>
  <c r="BF208"/>
  <c r="BF246"/>
  <c r="BF259"/>
  <c i="14" r="J52"/>
  <c r="BF116"/>
  <c r="BF152"/>
  <c r="BF201"/>
  <c r="BF231"/>
  <c r="BF243"/>
  <c r="BF249"/>
  <c r="BF294"/>
  <c r="BF297"/>
  <c r="BF309"/>
  <c r="BF310"/>
  <c r="BF311"/>
  <c r="E81"/>
  <c r="F88"/>
  <c r="BF122"/>
  <c r="BF129"/>
  <c r="BF137"/>
  <c r="BF148"/>
  <c r="BF173"/>
  <c r="BF262"/>
  <c r="BF304"/>
  <c r="BF307"/>
  <c r="BF308"/>
  <c r="BF312"/>
  <c r="BF313"/>
  <c r="BF314"/>
  <c r="BF119"/>
  <c r="BF126"/>
  <c r="BF144"/>
  <c r="BF156"/>
  <c r="BF159"/>
  <c r="BF166"/>
  <c r="BF182"/>
  <c r="BF198"/>
  <c r="BF214"/>
  <c r="BF225"/>
  <c r="BF227"/>
  <c r="BF238"/>
  <c r="BF258"/>
  <c r="BF264"/>
  <c r="BF267"/>
  <c r="BF279"/>
  <c r="BF281"/>
  <c r="BF285"/>
  <c r="BF287"/>
  <c r="BF94"/>
  <c r="BF103"/>
  <c r="BF111"/>
  <c r="BF140"/>
  <c r="BF175"/>
  <c r="BF189"/>
  <c r="BF206"/>
  <c r="BF234"/>
  <c r="BF247"/>
  <c r="BF252"/>
  <c r="BF255"/>
  <c r="BF271"/>
  <c r="BF275"/>
  <c i="13" r="F58"/>
  <c r="J59"/>
  <c r="BF98"/>
  <c r="BF110"/>
  <c r="BF113"/>
  <c r="F59"/>
  <c r="J86"/>
  <c r="BF96"/>
  <c r="BF102"/>
  <c r="BF120"/>
  <c r="BF122"/>
  <c r="E50"/>
  <c r="J88"/>
  <c r="BF95"/>
  <c r="BF100"/>
  <c r="BF103"/>
  <c r="BF106"/>
  <c r="BF108"/>
  <c r="BF114"/>
  <c r="BF116"/>
  <c r="BF117"/>
  <c r="BF97"/>
  <c r="BF99"/>
  <c r="BF104"/>
  <c r="BF107"/>
  <c r="BF111"/>
  <c r="BF118"/>
  <c r="BF119"/>
  <c r="BF121"/>
  <c i="12" r="F59"/>
  <c r="J86"/>
  <c r="BF93"/>
  <c r="BF94"/>
  <c r="BF98"/>
  <c r="BF102"/>
  <c r="BF104"/>
  <c r="BF106"/>
  <c r="BF114"/>
  <c r="BF120"/>
  <c r="BF122"/>
  <c r="BF123"/>
  <c r="BF127"/>
  <c r="BF134"/>
  <c r="BF152"/>
  <c r="BF154"/>
  <c r="BF156"/>
  <c r="BF157"/>
  <c r="BF168"/>
  <c r="BF179"/>
  <c r="BF186"/>
  <c r="BF188"/>
  <c r="BF189"/>
  <c r="BF192"/>
  <c r="BF199"/>
  <c r="BF204"/>
  <c r="BF209"/>
  <c r="BF219"/>
  <c r="BF221"/>
  <c r="BF226"/>
  <c r="BF232"/>
  <c r="BF235"/>
  <c r="BF236"/>
  <c r="BF237"/>
  <c r="BF240"/>
  <c r="BF242"/>
  <c r="BF243"/>
  <c r="BF244"/>
  <c r="BF246"/>
  <c r="BF248"/>
  <c r="BF250"/>
  <c r="BF258"/>
  <c r="BF260"/>
  <c r="BF265"/>
  <c r="BF271"/>
  <c r="BF274"/>
  <c r="BF280"/>
  <c r="BF282"/>
  <c r="BF284"/>
  <c r="BF285"/>
  <c r="BF286"/>
  <c r="BF290"/>
  <c r="BF294"/>
  <c r="BF295"/>
  <c r="BF299"/>
  <c r="BF303"/>
  <c r="BF307"/>
  <c r="BF318"/>
  <c r="BF321"/>
  <c r="BF322"/>
  <c r="BF323"/>
  <c r="BF326"/>
  <c r="BF329"/>
  <c r="BF331"/>
  <c r="BF335"/>
  <c r="BF337"/>
  <c r="BF342"/>
  <c r="E50"/>
  <c r="J58"/>
  <c r="BF92"/>
  <c r="BF105"/>
  <c r="BF107"/>
  <c r="BF108"/>
  <c r="BF109"/>
  <c r="BF111"/>
  <c r="BF117"/>
  <c r="BF118"/>
  <c r="BF119"/>
  <c r="BF121"/>
  <c r="BF124"/>
  <c r="BF126"/>
  <c r="BF133"/>
  <c r="BF138"/>
  <c r="BF141"/>
  <c r="BF142"/>
  <c r="BF144"/>
  <c r="BF147"/>
  <c r="BF149"/>
  <c r="BF158"/>
  <c r="BF160"/>
  <c r="BF164"/>
  <c r="BF165"/>
  <c r="BF170"/>
  <c r="BF180"/>
  <c r="BF184"/>
  <c r="BF193"/>
  <c r="BF198"/>
  <c r="BF201"/>
  <c r="BF202"/>
  <c r="BF213"/>
  <c r="BF215"/>
  <c r="BF216"/>
  <c r="BF218"/>
  <c r="BF229"/>
  <c r="BF230"/>
  <c r="BF231"/>
  <c r="BF238"/>
  <c r="BF239"/>
  <c r="BF245"/>
  <c r="BF252"/>
  <c r="BF257"/>
  <c r="BF259"/>
  <c r="BF262"/>
  <c r="BF267"/>
  <c r="BF281"/>
  <c r="BF287"/>
  <c r="BF291"/>
  <c r="BF297"/>
  <c r="BF298"/>
  <c r="BF300"/>
  <c r="BF302"/>
  <c r="BF304"/>
  <c r="BF309"/>
  <c r="BF310"/>
  <c r="BF314"/>
  <c r="BF327"/>
  <c r="BF332"/>
  <c r="BF333"/>
  <c r="J56"/>
  <c r="F85"/>
  <c r="BF95"/>
  <c r="BF96"/>
  <c r="BF103"/>
  <c r="BF113"/>
  <c r="BF115"/>
  <c r="BF128"/>
  <c r="BF129"/>
  <c r="BF130"/>
  <c r="BF131"/>
  <c r="BF135"/>
  <c r="BF136"/>
  <c r="BF137"/>
  <c r="BF139"/>
  <c r="BF145"/>
  <c r="BF148"/>
  <c r="BF150"/>
  <c r="BF151"/>
  <c r="BF159"/>
  <c r="BF162"/>
  <c r="BF172"/>
  <c r="BF174"/>
  <c r="BF175"/>
  <c r="BF181"/>
  <c r="BF182"/>
  <c r="BF185"/>
  <c r="BF190"/>
  <c r="BF194"/>
  <c r="BF196"/>
  <c r="BF197"/>
  <c r="BF203"/>
  <c r="BF208"/>
  <c r="BF211"/>
  <c r="BF212"/>
  <c r="BF214"/>
  <c r="BF217"/>
  <c r="BF220"/>
  <c r="BF223"/>
  <c r="BF224"/>
  <c r="BF228"/>
  <c r="BF234"/>
  <c r="BF249"/>
  <c r="BF253"/>
  <c r="BF261"/>
  <c r="BF264"/>
  <c r="BF268"/>
  <c r="BF272"/>
  <c r="BF273"/>
  <c r="BF275"/>
  <c r="BF276"/>
  <c r="BF277"/>
  <c r="BF278"/>
  <c r="BF279"/>
  <c r="BF283"/>
  <c r="BF288"/>
  <c r="BF292"/>
  <c r="BF296"/>
  <c r="BF306"/>
  <c r="BF311"/>
  <c r="BF312"/>
  <c r="BF313"/>
  <c r="BF319"/>
  <c r="BF320"/>
  <c r="BF324"/>
  <c r="BF330"/>
  <c r="BF334"/>
  <c r="BF336"/>
  <c r="BF338"/>
  <c r="BF341"/>
  <c r="BF343"/>
  <c r="BF347"/>
  <c r="BF97"/>
  <c r="BF99"/>
  <c r="BF101"/>
  <c r="BF110"/>
  <c r="BF112"/>
  <c r="BF116"/>
  <c r="BF125"/>
  <c r="BF132"/>
  <c r="BF140"/>
  <c r="BF143"/>
  <c r="BF146"/>
  <c r="BF153"/>
  <c r="BF155"/>
  <c r="BF161"/>
  <c r="BF163"/>
  <c r="BF166"/>
  <c r="BF167"/>
  <c r="BF169"/>
  <c r="BF171"/>
  <c r="BF173"/>
  <c r="BF176"/>
  <c r="BF177"/>
  <c r="BF178"/>
  <c r="BF183"/>
  <c r="BF187"/>
  <c r="BF191"/>
  <c r="BF195"/>
  <c r="BF200"/>
  <c r="BF205"/>
  <c r="BF206"/>
  <c r="BF207"/>
  <c r="BF210"/>
  <c r="BF222"/>
  <c r="BF225"/>
  <c r="BF227"/>
  <c r="BF233"/>
  <c r="BF241"/>
  <c r="BF247"/>
  <c r="BF251"/>
  <c r="BF254"/>
  <c r="BF255"/>
  <c r="BF256"/>
  <c r="BF263"/>
  <c r="BF266"/>
  <c r="BF269"/>
  <c r="BF270"/>
  <c r="BF289"/>
  <c r="BF293"/>
  <c r="BF301"/>
  <c r="BF305"/>
  <c r="BF308"/>
  <c r="BF315"/>
  <c r="BF316"/>
  <c r="BF317"/>
  <c r="BF325"/>
  <c r="BF328"/>
  <c r="BF339"/>
  <c r="BF340"/>
  <c r="BF344"/>
  <c r="BF345"/>
  <c r="BF348"/>
  <c r="BF349"/>
  <c r="BF350"/>
  <c r="BF351"/>
  <c i="11" r="E50"/>
  <c r="F59"/>
  <c r="J104"/>
  <c r="J107"/>
  <c r="BF113"/>
  <c r="BF118"/>
  <c r="BF120"/>
  <c r="BF123"/>
  <c r="BF127"/>
  <c r="BF130"/>
  <c r="BF131"/>
  <c r="BF136"/>
  <c r="BF141"/>
  <c r="BF142"/>
  <c r="BF152"/>
  <c r="BF154"/>
  <c r="BF158"/>
  <c r="BF160"/>
  <c r="BF168"/>
  <c r="BF202"/>
  <c r="BF207"/>
  <c r="BF209"/>
  <c r="BF215"/>
  <c r="BF217"/>
  <c r="BF220"/>
  <c r="BF222"/>
  <c r="BF229"/>
  <c r="BF231"/>
  <c r="BF233"/>
  <c r="BF235"/>
  <c r="BF239"/>
  <c r="BF242"/>
  <c r="BF253"/>
  <c r="BF255"/>
  <c r="BF272"/>
  <c r="BF274"/>
  <c r="BF277"/>
  <c r="BF278"/>
  <c r="BF279"/>
  <c r="BF281"/>
  <c r="BF282"/>
  <c r="BF288"/>
  <c r="BF290"/>
  <c r="BF298"/>
  <c r="BF299"/>
  <c r="BF310"/>
  <c r="BF321"/>
  <c r="BF327"/>
  <c r="BF331"/>
  <c r="BF334"/>
  <c r="BF336"/>
  <c r="BF341"/>
  <c r="BF353"/>
  <c r="BF358"/>
  <c r="BF359"/>
  <c r="BF360"/>
  <c r="BF365"/>
  <c r="BF368"/>
  <c r="BF370"/>
  <c r="F58"/>
  <c r="J106"/>
  <c r="BF114"/>
  <c r="BF117"/>
  <c r="BF119"/>
  <c r="BF134"/>
  <c r="BF137"/>
  <c r="BF144"/>
  <c r="BF145"/>
  <c r="BF148"/>
  <c r="BF153"/>
  <c r="BF166"/>
  <c r="BF167"/>
  <c r="BF171"/>
  <c r="BF174"/>
  <c r="BF175"/>
  <c r="BF178"/>
  <c r="BF179"/>
  <c r="BF181"/>
  <c r="BF182"/>
  <c r="BF184"/>
  <c r="BF195"/>
  <c r="BF200"/>
  <c r="BF204"/>
  <c r="BF210"/>
  <c r="BF213"/>
  <c r="BF214"/>
  <c r="BF216"/>
  <c r="BF219"/>
  <c r="BF223"/>
  <c r="BF227"/>
  <c r="BF230"/>
  <c r="BF238"/>
  <c r="BF244"/>
  <c r="BF245"/>
  <c r="BF249"/>
  <c r="BF258"/>
  <c r="BF261"/>
  <c r="BF264"/>
  <c r="BF265"/>
  <c r="BF266"/>
  <c r="BF267"/>
  <c r="BF269"/>
  <c r="BF270"/>
  <c r="BF276"/>
  <c r="BF280"/>
  <c r="BF283"/>
  <c r="BF286"/>
  <c r="BF291"/>
  <c r="BF292"/>
  <c r="BF293"/>
  <c r="BF294"/>
  <c r="BF295"/>
  <c r="BF297"/>
  <c r="BF301"/>
  <c r="BF302"/>
  <c r="BF303"/>
  <c r="BF305"/>
  <c r="BF308"/>
  <c r="BF309"/>
  <c r="BF311"/>
  <c r="BF317"/>
  <c r="BF319"/>
  <c r="BF323"/>
  <c r="BF324"/>
  <c r="BF332"/>
  <c r="BF338"/>
  <c r="BF344"/>
  <c r="BF346"/>
  <c r="BF349"/>
  <c r="BF357"/>
  <c r="BF363"/>
  <c r="BF364"/>
  <c r="BF372"/>
  <c r="BF373"/>
  <c r="BF374"/>
  <c r="BF375"/>
  <c r="BF376"/>
  <c r="BF122"/>
  <c r="BF125"/>
  <c r="BF126"/>
  <c r="BF128"/>
  <c r="BF133"/>
  <c r="BF139"/>
  <c r="BF149"/>
  <c r="BF156"/>
  <c r="BF159"/>
  <c r="BF161"/>
  <c r="BF162"/>
  <c r="BF163"/>
  <c r="BF170"/>
  <c r="BF172"/>
  <c r="BF176"/>
  <c r="BF177"/>
  <c r="BF180"/>
  <c r="BF187"/>
  <c r="BF190"/>
  <c r="BF191"/>
  <c r="BF196"/>
  <c r="BF197"/>
  <c r="BF203"/>
  <c r="BF205"/>
  <c r="BF208"/>
  <c r="BF218"/>
  <c r="BF228"/>
  <c r="BF232"/>
  <c r="BF234"/>
  <c r="BF236"/>
  <c r="BF240"/>
  <c r="BF243"/>
  <c r="BF247"/>
  <c r="BF248"/>
  <c r="BF250"/>
  <c r="BF254"/>
  <c r="BF257"/>
  <c r="BF260"/>
  <c r="BF263"/>
  <c r="BF271"/>
  <c r="BF289"/>
  <c r="BF300"/>
  <c r="BF304"/>
  <c r="BF306"/>
  <c r="BF313"/>
  <c r="BF322"/>
  <c r="BF326"/>
  <c r="BF328"/>
  <c r="BF329"/>
  <c r="BF333"/>
  <c r="BF337"/>
  <c r="BF343"/>
  <c r="BF347"/>
  <c r="BF351"/>
  <c r="BF352"/>
  <c r="BF354"/>
  <c r="BF355"/>
  <c r="BF361"/>
  <c r="BF115"/>
  <c r="BF116"/>
  <c r="BF121"/>
  <c r="BF129"/>
  <c r="BF132"/>
  <c r="BF135"/>
  <c r="BF140"/>
  <c r="BF143"/>
  <c r="BF146"/>
  <c r="BF150"/>
  <c r="BF151"/>
  <c r="BF155"/>
  <c r="BF164"/>
  <c r="BF173"/>
  <c r="BF183"/>
  <c r="BF186"/>
  <c r="BF188"/>
  <c r="BF189"/>
  <c r="BF192"/>
  <c r="BF193"/>
  <c r="BF194"/>
  <c r="BF199"/>
  <c r="BF201"/>
  <c r="BF206"/>
  <c r="BF212"/>
  <c r="BF221"/>
  <c r="BF225"/>
  <c r="BF226"/>
  <c r="BF241"/>
  <c r="BF246"/>
  <c r="BF252"/>
  <c r="BF256"/>
  <c r="BF259"/>
  <c r="BF268"/>
  <c r="BF273"/>
  <c r="BF275"/>
  <c r="BF284"/>
  <c r="BF285"/>
  <c r="BF287"/>
  <c r="BF307"/>
  <c r="BF314"/>
  <c r="BF315"/>
  <c r="BF318"/>
  <c r="BF339"/>
  <c r="BF342"/>
  <c r="BF348"/>
  <c r="BF362"/>
  <c r="BF366"/>
  <c r="BF367"/>
  <c r="BF369"/>
  <c r="BF371"/>
  <c i="10" r="J56"/>
  <c r="F59"/>
  <c r="F84"/>
  <c r="BF91"/>
  <c r="BF93"/>
  <c r="BF95"/>
  <c r="BF96"/>
  <c r="BF97"/>
  <c r="BF98"/>
  <c r="BF104"/>
  <c r="BF108"/>
  <c r="BF109"/>
  <c r="BF110"/>
  <c r="BF122"/>
  <c r="BF124"/>
  <c r="J58"/>
  <c r="J85"/>
  <c r="BF102"/>
  <c r="BF107"/>
  <c r="BF113"/>
  <c r="BF114"/>
  <c r="BF120"/>
  <c r="BF100"/>
  <c r="BF112"/>
  <c r="BF117"/>
  <c r="BF118"/>
  <c r="BF121"/>
  <c r="BF125"/>
  <c r="E50"/>
  <c r="BF92"/>
  <c r="BF94"/>
  <c r="BF103"/>
  <c r="BF105"/>
  <c r="BF106"/>
  <c r="BF111"/>
  <c r="BF115"/>
  <c r="BF116"/>
  <c r="BF119"/>
  <c r="BF123"/>
  <c i="9" r="J60"/>
  <c r="F63"/>
  <c r="J92"/>
  <c r="BF104"/>
  <c r="BF121"/>
  <c r="BF127"/>
  <c r="BF128"/>
  <c r="BF138"/>
  <c r="BF143"/>
  <c r="BF146"/>
  <c r="BF149"/>
  <c r="BF153"/>
  <c r="E52"/>
  <c r="F62"/>
  <c r="BF100"/>
  <c r="BF106"/>
  <c r="BF108"/>
  <c r="BF109"/>
  <c r="BF112"/>
  <c r="BF117"/>
  <c r="BF119"/>
  <c r="BF130"/>
  <c r="BF134"/>
  <c r="BF136"/>
  <c r="BF141"/>
  <c r="BF142"/>
  <c r="BF152"/>
  <c r="J63"/>
  <c r="BF105"/>
  <c r="BF111"/>
  <c r="BF113"/>
  <c r="BF114"/>
  <c r="BF115"/>
  <c r="BF116"/>
  <c r="BF118"/>
  <c r="BF131"/>
  <c r="BF133"/>
  <c r="BF135"/>
  <c r="BF137"/>
  <c r="BF139"/>
  <c r="BF147"/>
  <c r="BF148"/>
  <c r="BF151"/>
  <c r="BF154"/>
  <c r="BF99"/>
  <c r="BF101"/>
  <c r="BF102"/>
  <c r="BF103"/>
  <c r="BF107"/>
  <c r="BF110"/>
  <c r="BF120"/>
  <c r="BF122"/>
  <c r="BF123"/>
  <c r="BF124"/>
  <c r="BF125"/>
  <c r="BF126"/>
  <c r="BF129"/>
  <c r="BF145"/>
  <c r="BF150"/>
  <c r="BF155"/>
  <c i="8" r="J60"/>
  <c r="F63"/>
  <c r="BF110"/>
  <c r="BF111"/>
  <c r="BF115"/>
  <c r="BF116"/>
  <c r="BF122"/>
  <c r="BF124"/>
  <c r="BF127"/>
  <c r="BF129"/>
  <c r="BF130"/>
  <c r="BF132"/>
  <c r="BF133"/>
  <c r="BF136"/>
  <c r="BF143"/>
  <c r="BF145"/>
  <c r="BF154"/>
  <c r="BF156"/>
  <c r="BF162"/>
  <c r="BF163"/>
  <c r="BF179"/>
  <c r="BF187"/>
  <c r="BF190"/>
  <c r="BF191"/>
  <c r="BF193"/>
  <c r="BF199"/>
  <c r="F62"/>
  <c r="E88"/>
  <c r="BF108"/>
  <c r="BF114"/>
  <c r="BF119"/>
  <c r="BF120"/>
  <c r="BF121"/>
  <c r="BF123"/>
  <c r="BF141"/>
  <c r="BF142"/>
  <c r="BF147"/>
  <c r="BF148"/>
  <c r="BF149"/>
  <c r="BF150"/>
  <c r="BF151"/>
  <c r="BF157"/>
  <c r="BF158"/>
  <c r="BF160"/>
  <c r="BF169"/>
  <c r="BF170"/>
  <c r="BF171"/>
  <c r="BF175"/>
  <c r="BF178"/>
  <c r="BF180"/>
  <c r="BF182"/>
  <c r="BF184"/>
  <c r="BF185"/>
  <c r="BF188"/>
  <c r="J62"/>
  <c r="BF104"/>
  <c r="BF106"/>
  <c r="BF109"/>
  <c r="BF112"/>
  <c r="BF125"/>
  <c r="BF126"/>
  <c r="BF135"/>
  <c r="BF137"/>
  <c r="BF140"/>
  <c r="BF152"/>
  <c r="BF155"/>
  <c r="BF159"/>
  <c r="BF164"/>
  <c r="BF166"/>
  <c r="BF168"/>
  <c r="BF174"/>
  <c r="BF189"/>
  <c r="BF192"/>
  <c r="J63"/>
  <c r="BF105"/>
  <c r="BF107"/>
  <c r="BF118"/>
  <c r="BF131"/>
  <c r="BF134"/>
  <c r="BF138"/>
  <c r="BF139"/>
  <c r="BF144"/>
  <c r="BF146"/>
  <c r="BF153"/>
  <c r="BF167"/>
  <c r="BF172"/>
  <c r="BF176"/>
  <c r="BF177"/>
  <c r="BF181"/>
  <c r="BF186"/>
  <c r="BF195"/>
  <c r="BF197"/>
  <c r="BF198"/>
  <c r="BF201"/>
  <c r="BF202"/>
  <c r="BF203"/>
  <c r="BF204"/>
  <c i="7" r="E50"/>
  <c r="BF95"/>
  <c r="BF100"/>
  <c r="BF101"/>
  <c r="BF105"/>
  <c r="BF108"/>
  <c r="BF112"/>
  <c r="BF115"/>
  <c r="BF129"/>
  <c r="BF150"/>
  <c r="BF151"/>
  <c r="BF154"/>
  <c r="BF159"/>
  <c r="BF191"/>
  <c r="BF193"/>
  <c r="BF203"/>
  <c r="BF209"/>
  <c r="BF211"/>
  <c r="BF224"/>
  <c r="BF226"/>
  <c r="BF238"/>
  <c r="BF244"/>
  <c r="BF245"/>
  <c r="BF249"/>
  <c r="F89"/>
  <c r="BF97"/>
  <c r="BF104"/>
  <c r="BF119"/>
  <c r="BF121"/>
  <c r="BF136"/>
  <c r="BF137"/>
  <c r="BF139"/>
  <c r="BF148"/>
  <c r="BF149"/>
  <c r="BF152"/>
  <c r="BF157"/>
  <c r="BF161"/>
  <c r="BF163"/>
  <c r="BF176"/>
  <c r="BF177"/>
  <c r="BF189"/>
  <c r="BF197"/>
  <c r="BF199"/>
  <c r="BF201"/>
  <c r="BF207"/>
  <c r="BF221"/>
  <c r="BF230"/>
  <c r="BF236"/>
  <c r="BF253"/>
  <c r="BF258"/>
  <c r="J86"/>
  <c r="BF103"/>
  <c r="BF111"/>
  <c r="BF117"/>
  <c r="BF123"/>
  <c r="BF125"/>
  <c r="BF127"/>
  <c r="BF131"/>
  <c r="BF133"/>
  <c r="BF134"/>
  <c r="BF135"/>
  <c r="BF155"/>
  <c r="BF165"/>
  <c r="BF169"/>
  <c r="BF171"/>
  <c r="BF173"/>
  <c r="BF175"/>
  <c r="BF185"/>
  <c r="BF187"/>
  <c r="BF195"/>
  <c r="BF217"/>
  <c r="BF219"/>
  <c r="BF222"/>
  <c r="BF228"/>
  <c r="BF231"/>
  <c r="BF234"/>
  <c r="BF240"/>
  <c r="BF247"/>
  <c r="BF251"/>
  <c r="BF98"/>
  <c r="BF99"/>
  <c r="BF102"/>
  <c r="BF107"/>
  <c r="BF142"/>
  <c r="BF144"/>
  <c r="BF146"/>
  <c r="BF167"/>
  <c r="BF178"/>
  <c r="BF181"/>
  <c r="BF183"/>
  <c r="BF205"/>
  <c r="BF213"/>
  <c r="BF215"/>
  <c r="BF233"/>
  <c r="BF242"/>
  <c r="BF254"/>
  <c r="BF257"/>
  <c r="BF259"/>
  <c r="BF260"/>
  <c i="6" r="E50"/>
  <c r="J56"/>
  <c r="J99"/>
  <c r="BF105"/>
  <c r="BF111"/>
  <c r="BF129"/>
  <c r="BF158"/>
  <c r="BF162"/>
  <c r="BF170"/>
  <c r="BF171"/>
  <c r="BF176"/>
  <c r="BF180"/>
  <c r="BF196"/>
  <c r="BF200"/>
  <c r="BF202"/>
  <c r="BF213"/>
  <c r="BF228"/>
  <c r="BF231"/>
  <c r="BF243"/>
  <c r="BF246"/>
  <c r="BF249"/>
  <c r="BF253"/>
  <c r="BF260"/>
  <c r="BF261"/>
  <c r="BF263"/>
  <c r="BF265"/>
  <c r="BF277"/>
  <c r="BF301"/>
  <c r="BF311"/>
  <c r="BF314"/>
  <c r="BF322"/>
  <c r="BF340"/>
  <c r="BF344"/>
  <c r="BF350"/>
  <c r="BF362"/>
  <c r="BF391"/>
  <c r="BF393"/>
  <c r="BF395"/>
  <c r="J58"/>
  <c r="BF109"/>
  <c r="BF117"/>
  <c r="BF119"/>
  <c r="BF140"/>
  <c r="BF148"/>
  <c r="BF150"/>
  <c r="BF155"/>
  <c r="BF161"/>
  <c r="BF173"/>
  <c r="BF174"/>
  <c r="BF192"/>
  <c r="BF193"/>
  <c r="BF197"/>
  <c r="BF199"/>
  <c r="BF224"/>
  <c r="BF234"/>
  <c r="BF240"/>
  <c r="BF250"/>
  <c r="BF252"/>
  <c r="BF256"/>
  <c r="BF273"/>
  <c r="BF284"/>
  <c r="BF303"/>
  <c r="BF307"/>
  <c r="BF309"/>
  <c r="BF310"/>
  <c r="BF315"/>
  <c r="BF321"/>
  <c r="BF337"/>
  <c r="BF346"/>
  <c r="BF365"/>
  <c r="BF368"/>
  <c r="BF372"/>
  <c r="BF375"/>
  <c r="BF376"/>
  <c r="BF384"/>
  <c r="BF389"/>
  <c r="F59"/>
  <c r="F98"/>
  <c r="BF115"/>
  <c r="BF121"/>
  <c r="BF127"/>
  <c r="BF142"/>
  <c r="BF146"/>
  <c r="BF152"/>
  <c r="BF159"/>
  <c r="BF160"/>
  <c r="BF165"/>
  <c r="BF167"/>
  <c r="BF168"/>
  <c r="BF169"/>
  <c r="BF172"/>
  <c r="BF184"/>
  <c r="BF194"/>
  <c r="BF198"/>
  <c r="BF206"/>
  <c r="BF208"/>
  <c r="BF214"/>
  <c r="BF217"/>
  <c r="BF219"/>
  <c r="BF225"/>
  <c r="BF226"/>
  <c r="BF227"/>
  <c r="BF233"/>
  <c r="BF235"/>
  <c r="BF239"/>
  <c r="BF255"/>
  <c r="BF267"/>
  <c r="BF269"/>
  <c r="BF270"/>
  <c r="BF274"/>
  <c r="BF280"/>
  <c r="BF281"/>
  <c r="BF283"/>
  <c r="BF286"/>
  <c r="BF287"/>
  <c r="BF294"/>
  <c r="BF297"/>
  <c r="BF299"/>
  <c r="BF316"/>
  <c r="BF317"/>
  <c r="BF324"/>
  <c r="BF325"/>
  <c r="BF335"/>
  <c r="BF347"/>
  <c r="BF352"/>
  <c r="BF360"/>
  <c r="BF366"/>
  <c r="BF370"/>
  <c r="BF377"/>
  <c r="BF378"/>
  <c r="BF380"/>
  <c r="BF382"/>
  <c r="BF385"/>
  <c r="BF107"/>
  <c r="BF113"/>
  <c r="BF123"/>
  <c r="BF131"/>
  <c r="BF134"/>
  <c r="BF136"/>
  <c r="BF144"/>
  <c r="BF157"/>
  <c r="BF163"/>
  <c r="BF164"/>
  <c r="BF166"/>
  <c r="BF188"/>
  <c r="BF195"/>
  <c r="BF204"/>
  <c r="BF210"/>
  <c r="BF211"/>
  <c r="BF216"/>
  <c r="BF221"/>
  <c r="BF223"/>
  <c r="BF238"/>
  <c r="BF247"/>
  <c r="BF259"/>
  <c r="BF271"/>
  <c r="BF272"/>
  <c r="BF276"/>
  <c r="BF278"/>
  <c r="BF289"/>
  <c r="BF290"/>
  <c r="BF293"/>
  <c r="BF305"/>
  <c r="BF306"/>
  <c r="BF313"/>
  <c r="BF319"/>
  <c r="BF329"/>
  <c r="BF330"/>
  <c r="BF334"/>
  <c r="BF338"/>
  <c r="BF341"/>
  <c r="BF343"/>
  <c r="BF348"/>
  <c r="BF353"/>
  <c r="BF356"/>
  <c r="BF387"/>
  <c i="5" r="E50"/>
  <c r="J56"/>
  <c r="BF110"/>
  <c r="F84"/>
  <c r="BF90"/>
  <c i="4" r="BF145"/>
  <c r="BF149"/>
  <c r="BF173"/>
  <c r="BF181"/>
  <c r="BF200"/>
  <c r="BF245"/>
  <c r="BF262"/>
  <c r="BF280"/>
  <c r="BF282"/>
  <c r="BF300"/>
  <c r="BF329"/>
  <c r="BF348"/>
  <c r="BF388"/>
  <c r="BF466"/>
  <c r="BF569"/>
  <c r="BF592"/>
  <c r="BF615"/>
  <c r="BF631"/>
  <c r="BF646"/>
  <c r="BF653"/>
  <c r="BF709"/>
  <c r="BF759"/>
  <c r="BF850"/>
  <c r="BF854"/>
  <c r="BF866"/>
  <c r="BF900"/>
  <c r="BF902"/>
  <c r="BF918"/>
  <c r="BF948"/>
  <c r="BF983"/>
  <c r="BF985"/>
  <c r="BF1016"/>
  <c r="BF1028"/>
  <c r="BF1066"/>
  <c r="BF1085"/>
  <c r="BF1120"/>
  <c r="BF1130"/>
  <c r="BF1162"/>
  <c r="BF1177"/>
  <c r="BF1181"/>
  <c r="BF1219"/>
  <c r="BF1238"/>
  <c r="BF1248"/>
  <c r="BF1454"/>
  <c r="BF1472"/>
  <c r="BF1500"/>
  <c r="BF1609"/>
  <c r="BF1628"/>
  <c r="BF1645"/>
  <c r="BF1647"/>
  <c r="BF1686"/>
  <c r="BF1717"/>
  <c r="BF1742"/>
  <c r="BF1798"/>
  <c r="BF1810"/>
  <c r="BF1868"/>
  <c r="BF1947"/>
  <c r="BF1949"/>
  <c r="BF2116"/>
  <c r="BF2150"/>
  <c r="BF2211"/>
  <c r="BF2235"/>
  <c r="BF2265"/>
  <c r="BF2286"/>
  <c r="BF2292"/>
  <c r="BF2296"/>
  <c r="BF2313"/>
  <c r="BF2321"/>
  <c r="BF2322"/>
  <c r="BF2323"/>
  <c r="BF2324"/>
  <c r="BF2327"/>
  <c r="BF2329"/>
  <c r="BF2337"/>
  <c r="BF2345"/>
  <c r="BF2350"/>
  <c r="BF2351"/>
  <c r="BF2352"/>
  <c r="BF2357"/>
  <c r="BF2358"/>
  <c r="BF2359"/>
  <c r="BF2361"/>
  <c r="BF2365"/>
  <c r="BF2370"/>
  <c r="BF2379"/>
  <c r="BF2390"/>
  <c r="BF2413"/>
  <c r="BF2444"/>
  <c r="BF2445"/>
  <c r="BF2446"/>
  <c r="BF2460"/>
  <c r="BF2477"/>
  <c r="BF2484"/>
  <c r="BF2499"/>
  <c r="BF2504"/>
  <c r="BF2673"/>
  <c r="BF2782"/>
  <c r="BF2850"/>
  <c r="BF2852"/>
  <c r="BF2864"/>
  <c r="BF2867"/>
  <c r="BF2892"/>
  <c r="BF2913"/>
  <c r="BF2922"/>
  <c r="BF2962"/>
  <c r="BF2968"/>
  <c r="BF3191"/>
  <c r="BF3204"/>
  <c r="BF3206"/>
  <c r="BF3253"/>
  <c r="BF3424"/>
  <c r="BF3428"/>
  <c r="BF3432"/>
  <c r="BF3435"/>
  <c r="BF3439"/>
  <c r="BF3441"/>
  <c r="BF3453"/>
  <c r="BF3466"/>
  <c r="BF3505"/>
  <c r="BF3512"/>
  <c r="BF3528"/>
  <c r="BF3577"/>
  <c r="BF3591"/>
  <c r="BF3653"/>
  <c r="BF3660"/>
  <c r="BF3665"/>
  <c r="BF3674"/>
  <c r="BF3679"/>
  <c r="BF3685"/>
  <c r="BF3688"/>
  <c r="BF3689"/>
  <c r="BF3695"/>
  <c r="BF3698"/>
  <c r="BF3700"/>
  <c r="BF3701"/>
  <c r="BF3705"/>
  <c r="BF3733"/>
  <c r="BF3737"/>
  <c r="BF3738"/>
  <c r="BF3745"/>
  <c r="BF3750"/>
  <c r="BF3752"/>
  <c r="BF3754"/>
  <c r="BF3758"/>
  <c r="BF3760"/>
  <c r="BF3762"/>
  <c r="BF3766"/>
  <c r="BF3770"/>
  <c r="BF3773"/>
  <c r="BF3778"/>
  <c r="BF3784"/>
  <c r="BF3790"/>
  <c r="BF3792"/>
  <c r="BF3797"/>
  <c r="BF3799"/>
  <c r="BF3800"/>
  <c r="BF3805"/>
  <c r="BF3821"/>
  <c r="BF3824"/>
  <c r="BF3826"/>
  <c r="BF3832"/>
  <c r="BF3835"/>
  <c r="BF3840"/>
  <c r="BF3844"/>
  <c r="BF3849"/>
  <c r="BF3853"/>
  <c r="BF3855"/>
  <c r="BF3896"/>
  <c r="BF3912"/>
  <c r="BF3956"/>
  <c r="BF3959"/>
  <c r="BF3979"/>
  <c r="BF3989"/>
  <c r="BF3999"/>
  <c r="BF4002"/>
  <c r="BF4015"/>
  <c r="BF4017"/>
  <c r="BF4030"/>
  <c r="BF4032"/>
  <c r="BF4035"/>
  <c r="BF4050"/>
  <c r="BF4063"/>
  <c r="BF4067"/>
  <c r="BF4071"/>
  <c r="BF4082"/>
  <c r="BF4085"/>
  <c r="BF4172"/>
  <c r="BF4259"/>
  <c r="BF4261"/>
  <c r="BF4348"/>
  <c r="BF4350"/>
  <c r="BF4437"/>
  <c r="BF4441"/>
  <c r="BF4443"/>
  <c r="BF4446"/>
  <c r="BF4455"/>
  <c r="BF4466"/>
  <c r="BF4470"/>
  <c r="BF4471"/>
  <c r="BF4472"/>
  <c r="BF4474"/>
  <c r="BF4494"/>
  <c r="BF4497"/>
  <c r="BF4500"/>
  <c r="BF4503"/>
  <c r="BF4506"/>
  <c r="BF4527"/>
  <c r="BF4530"/>
  <c r="BF4533"/>
  <c r="BF4543"/>
  <c r="BF4546"/>
  <c r="BF4549"/>
  <c r="BF4559"/>
  <c r="BF4562"/>
  <c r="BF4594"/>
  <c r="BF4604"/>
  <c r="BF4607"/>
  <c r="BF4619"/>
  <c r="BF4622"/>
  <c r="BF4628"/>
  <c r="BF4644"/>
  <c r="BF4653"/>
  <c r="BF4655"/>
  <c r="BF4657"/>
  <c r="BF4660"/>
  <c r="BF4663"/>
  <c r="BF4665"/>
  <c r="J56"/>
  <c r="F59"/>
  <c r="BF192"/>
  <c r="BF215"/>
  <c r="BF254"/>
  <c r="BF269"/>
  <c r="BF278"/>
  <c r="BF314"/>
  <c r="BF365"/>
  <c r="BF376"/>
  <c r="BF571"/>
  <c r="BF611"/>
  <c r="BF627"/>
  <c r="BF655"/>
  <c r="BF737"/>
  <c r="BF848"/>
  <c r="BF979"/>
  <c r="BF1002"/>
  <c r="BF1020"/>
  <c r="BF1032"/>
  <c r="BF1104"/>
  <c r="BF1146"/>
  <c r="BF1152"/>
  <c r="BF1158"/>
  <c r="BF1193"/>
  <c r="BF1207"/>
  <c r="BF1298"/>
  <c r="BF1358"/>
  <c r="BF1435"/>
  <c r="BF1466"/>
  <c r="BF1507"/>
  <c r="BF1566"/>
  <c r="BF1662"/>
  <c r="BF1712"/>
  <c r="BF1746"/>
  <c r="BF1802"/>
  <c r="BF1864"/>
  <c r="BF1883"/>
  <c r="BF1891"/>
  <c r="BF1924"/>
  <c r="BF1945"/>
  <c r="BF1959"/>
  <c r="BF2154"/>
  <c r="BF2162"/>
  <c r="BF2164"/>
  <c r="BF2169"/>
  <c r="BF2186"/>
  <c r="BF2271"/>
  <c r="BF2276"/>
  <c r="BF2279"/>
  <c r="BF2300"/>
  <c r="BF2301"/>
  <c r="BF2311"/>
  <c r="BF2312"/>
  <c r="BF2319"/>
  <c r="BF2328"/>
  <c r="BF2331"/>
  <c r="BF2336"/>
  <c r="BF2360"/>
  <c r="BF2397"/>
  <c r="BF2400"/>
  <c r="BF2407"/>
  <c r="BF2424"/>
  <c r="BF2429"/>
  <c r="BF2430"/>
  <c r="BF2452"/>
  <c r="BF2456"/>
  <c r="BF2469"/>
  <c r="BF2486"/>
  <c r="BF2526"/>
  <c r="BF2533"/>
  <c r="BF2621"/>
  <c r="BF2720"/>
  <c r="BF2808"/>
  <c r="BF2813"/>
  <c r="BF2876"/>
  <c r="BF2903"/>
  <c r="BF2940"/>
  <c r="BF2965"/>
  <c r="BF3020"/>
  <c r="BF3049"/>
  <c r="BF3080"/>
  <c r="BF3149"/>
  <c r="BF3213"/>
  <c r="BF3231"/>
  <c r="BF3272"/>
  <c r="BF3310"/>
  <c r="BF3380"/>
  <c r="BF3440"/>
  <c r="BF3449"/>
  <c r="BF3502"/>
  <c r="BF3532"/>
  <c r="BF3596"/>
  <c r="BF3605"/>
  <c r="BF3656"/>
  <c r="BF3659"/>
  <c r="BF3663"/>
  <c r="BF3668"/>
  <c r="BF3670"/>
  <c r="BF3671"/>
  <c r="BF3673"/>
  <c r="BF3681"/>
  <c r="BF3683"/>
  <c r="BF3687"/>
  <c r="BF3690"/>
  <c r="BF3694"/>
  <c r="BF3697"/>
  <c r="BF3699"/>
  <c r="BF3703"/>
  <c r="BF3707"/>
  <c r="BF3714"/>
  <c r="BF3715"/>
  <c r="BF3716"/>
  <c r="BF3719"/>
  <c r="BF3721"/>
  <c r="BF3722"/>
  <c r="BF3736"/>
  <c r="BF3740"/>
  <c r="BF3741"/>
  <c r="BF3743"/>
  <c r="BF3747"/>
  <c r="BF3749"/>
  <c r="BF3751"/>
  <c r="BF3755"/>
  <c r="BF3757"/>
  <c r="BF3759"/>
  <c r="BF3763"/>
  <c r="BF3769"/>
  <c r="BF3775"/>
  <c r="BF3779"/>
  <c r="BF3782"/>
  <c r="BF3789"/>
  <c r="BF3791"/>
  <c r="BF3793"/>
  <c r="BF3795"/>
  <c r="BF3801"/>
  <c r="BF3819"/>
  <c r="BF3822"/>
  <c r="BF3830"/>
  <c r="BF3846"/>
  <c r="BF3907"/>
  <c r="BF3933"/>
  <c r="BF3937"/>
  <c r="E121"/>
  <c r="BF140"/>
  <c r="BF152"/>
  <c r="BF219"/>
  <c r="BF236"/>
  <c r="BF247"/>
  <c r="BF260"/>
  <c r="BF293"/>
  <c r="BF302"/>
  <c r="BF325"/>
  <c r="BF333"/>
  <c r="BF355"/>
  <c r="BF475"/>
  <c r="BF640"/>
  <c r="BF745"/>
  <c r="BF1009"/>
  <c r="BF1024"/>
  <c r="BF1080"/>
  <c r="BF1128"/>
  <c r="BF1144"/>
  <c r="BF1154"/>
  <c r="BF1167"/>
  <c r="BF1171"/>
  <c r="BF1179"/>
  <c r="BF1186"/>
  <c r="BF1189"/>
  <c r="BF1199"/>
  <c r="BF1211"/>
  <c r="BF1214"/>
  <c r="BF1222"/>
  <c r="BF1240"/>
  <c r="BF1308"/>
  <c r="BF1379"/>
  <c r="BF1416"/>
  <c r="BF1438"/>
  <c r="BF1462"/>
  <c r="BF1468"/>
  <c r="BF1568"/>
  <c r="BF1622"/>
  <c r="BF1680"/>
  <c r="BF1714"/>
  <c r="BF1720"/>
  <c r="BF1776"/>
  <c r="BF1837"/>
  <c r="BF1901"/>
  <c r="BF1928"/>
  <c r="BF1932"/>
  <c r="BF1936"/>
  <c r="BF2002"/>
  <c r="BF2022"/>
  <c r="BF2090"/>
  <c r="BF2122"/>
  <c r="BF2159"/>
  <c r="BF2166"/>
  <c r="BF2250"/>
  <c r="BF2254"/>
  <c r="BF2266"/>
  <c r="BF2299"/>
  <c r="BF2310"/>
  <c r="BF2326"/>
  <c r="BF2330"/>
  <c r="BF2333"/>
  <c r="BF2335"/>
  <c r="BF2338"/>
  <c r="BF2347"/>
  <c r="BF2349"/>
  <c r="BF2353"/>
  <c r="BF2354"/>
  <c r="BF2355"/>
  <c r="BF2362"/>
  <c r="BF2363"/>
  <c r="BF2367"/>
  <c r="BF2369"/>
  <c r="BF2376"/>
  <c r="BF2383"/>
  <c r="BF2386"/>
  <c r="BF2443"/>
  <c r="BF2450"/>
  <c r="BF2462"/>
  <c r="BF2475"/>
  <c r="BF2508"/>
  <c r="BF2624"/>
  <c r="BF2890"/>
  <c r="BF2943"/>
  <c r="BF2996"/>
  <c r="BF3044"/>
  <c r="BF3047"/>
  <c r="BF3083"/>
  <c r="BF3091"/>
  <c r="BF3099"/>
  <c r="BF3101"/>
  <c r="BF3115"/>
  <c r="BF3129"/>
  <c r="BF3133"/>
  <c r="BF3143"/>
  <c r="BF3186"/>
  <c r="BF3188"/>
  <c r="BF3200"/>
  <c r="BF3228"/>
  <c r="BF3245"/>
  <c r="BF3257"/>
  <c r="BF3345"/>
  <c r="BF3436"/>
  <c r="BF3438"/>
  <c r="BF3445"/>
  <c r="BF3485"/>
  <c r="BF3515"/>
  <c r="BF3516"/>
  <c r="BF3526"/>
  <c r="BF3529"/>
  <c r="BF3531"/>
  <c r="BF3560"/>
  <c r="BF3574"/>
  <c r="BF3588"/>
  <c r="BF3598"/>
  <c r="BF3657"/>
  <c r="BF3658"/>
  <c r="BF3661"/>
  <c r="BF3662"/>
  <c r="BF3664"/>
  <c r="BF3672"/>
  <c r="BF3675"/>
  <c r="BF3680"/>
  <c r="BF3684"/>
  <c r="BF3692"/>
  <c r="BF3696"/>
  <c r="BF3702"/>
  <c r="BF3704"/>
  <c r="BF3706"/>
  <c r="BF3709"/>
  <c r="BF3720"/>
  <c r="BF3732"/>
  <c r="BF3735"/>
  <c r="BF3744"/>
  <c r="BF3753"/>
  <c r="BF3756"/>
  <c r="BF3764"/>
  <c r="BF3772"/>
  <c r="BF3788"/>
  <c r="BF3794"/>
  <c r="BF3817"/>
  <c r="BF3818"/>
  <c r="BF3831"/>
  <c r="BF3834"/>
  <c r="BF3837"/>
  <c r="BF3841"/>
  <c r="BF3848"/>
  <c r="BF3851"/>
  <c r="BF3877"/>
  <c r="BF3903"/>
  <c r="BF3914"/>
  <c r="BF3952"/>
  <c r="BF136"/>
  <c r="BF176"/>
  <c r="BF213"/>
  <c r="BF226"/>
  <c r="BF257"/>
  <c r="BF291"/>
  <c r="BF318"/>
  <c r="BF394"/>
  <c r="BF619"/>
  <c r="BF623"/>
  <c r="BF644"/>
  <c r="BF686"/>
  <c r="BF722"/>
  <c r="BF798"/>
  <c r="BF994"/>
  <c r="BF1090"/>
  <c r="BF1117"/>
  <c r="BF1165"/>
  <c r="BF1173"/>
  <c r="BF1204"/>
  <c r="BF1230"/>
  <c r="BF1407"/>
  <c r="BF1410"/>
  <c r="BF1418"/>
  <c r="BF1441"/>
  <c r="BF1458"/>
  <c r="BF1539"/>
  <c r="BF1542"/>
  <c r="BF1598"/>
  <c r="BF1626"/>
  <c r="BF1664"/>
  <c r="BF1683"/>
  <c r="BF1744"/>
  <c r="BF1806"/>
  <c r="BF1888"/>
  <c r="BF1903"/>
  <c r="BF1920"/>
  <c r="BF1940"/>
  <c r="BF1953"/>
  <c r="BF2044"/>
  <c r="BF2132"/>
  <c r="BF2146"/>
  <c r="BF2171"/>
  <c r="BF2201"/>
  <c r="BF2222"/>
  <c r="BF2241"/>
  <c r="BF2245"/>
  <c r="BF2263"/>
  <c r="BF2264"/>
  <c r="BF2267"/>
  <c r="BF2272"/>
  <c r="BF2317"/>
  <c r="BF2320"/>
  <c r="BF2325"/>
  <c r="BF2334"/>
  <c r="BF2356"/>
  <c r="BF2364"/>
  <c r="BF2366"/>
  <c r="BF2368"/>
  <c r="BF2371"/>
  <c r="BF2393"/>
  <c r="BF2427"/>
  <c r="BF2428"/>
  <c r="BF2437"/>
  <c r="BF2471"/>
  <c r="BF2501"/>
  <c r="BF2510"/>
  <c r="BF2524"/>
  <c r="BF2671"/>
  <c r="BF2722"/>
  <c r="BF2815"/>
  <c r="BF2874"/>
  <c r="BF2920"/>
  <c r="BF2947"/>
  <c r="BF2950"/>
  <c r="BF2953"/>
  <c r="BF2971"/>
  <c r="BF3058"/>
  <c r="BF3060"/>
  <c r="BF3157"/>
  <c r="BF3195"/>
  <c r="BF3197"/>
  <c r="BF3211"/>
  <c r="BF3225"/>
  <c r="BF3249"/>
  <c r="BF3361"/>
  <c r="BF3420"/>
  <c r="BF3437"/>
  <c r="BF3457"/>
  <c r="BF3462"/>
  <c r="BF3519"/>
  <c r="BF3522"/>
  <c r="BF3524"/>
  <c r="BF3527"/>
  <c r="BF3530"/>
  <c r="BF3533"/>
  <c r="BF3549"/>
  <c r="BF3563"/>
  <c r="BF3584"/>
  <c r="BF3609"/>
  <c r="BF3613"/>
  <c r="BF3666"/>
  <c r="BF3667"/>
  <c r="BF3669"/>
  <c r="BF3676"/>
  <c r="BF3677"/>
  <c r="BF3678"/>
  <c r="BF3682"/>
  <c r="BF3686"/>
  <c r="BF3691"/>
  <c r="BF3693"/>
  <c r="BF3708"/>
  <c r="BF3710"/>
  <c r="BF3711"/>
  <c r="BF3712"/>
  <c r="BF3713"/>
  <c r="BF3717"/>
  <c r="BF3718"/>
  <c r="BF3724"/>
  <c r="BF3734"/>
  <c r="BF3739"/>
  <c r="BF3742"/>
  <c r="BF3746"/>
  <c r="BF3748"/>
  <c r="BF3761"/>
  <c r="BF3765"/>
  <c r="BF3767"/>
  <c r="BF3774"/>
  <c r="BF3776"/>
  <c r="BF3777"/>
  <c r="BF3780"/>
  <c r="BF3786"/>
  <c r="BF3787"/>
  <c r="BF3796"/>
  <c r="BF3798"/>
  <c r="BF3810"/>
  <c r="BF3820"/>
  <c r="BF3823"/>
  <c r="BF3825"/>
  <c r="BF3827"/>
  <c r="BF3828"/>
  <c r="BF3829"/>
  <c r="BF3833"/>
  <c r="BF3836"/>
  <c r="BF3838"/>
  <c r="BF3839"/>
  <c r="BF3842"/>
  <c r="BF3843"/>
  <c r="BF3845"/>
  <c r="BF3847"/>
  <c r="BF3864"/>
  <c r="BF3880"/>
  <c r="BF3889"/>
  <c r="BF3910"/>
  <c i="3" r="F55"/>
  <c r="E71"/>
  <c r="BF84"/>
  <c r="BF104"/>
  <c r="BF142"/>
  <c r="BF149"/>
  <c r="J75"/>
  <c r="BF137"/>
  <c r="BF139"/>
  <c r="BF106"/>
  <c r="BF110"/>
  <c r="BF156"/>
  <c i="1" r="BD56"/>
  <c i="2" r="BF103"/>
  <c r="E48"/>
  <c r="J52"/>
  <c r="F54"/>
  <c r="J54"/>
  <c r="F55"/>
  <c r="J55"/>
  <c r="BF86"/>
  <c r="BF87"/>
  <c r="BF88"/>
  <c r="BF89"/>
  <c r="BF90"/>
  <c r="BF91"/>
  <c r="BF92"/>
  <c r="BF95"/>
  <c r="BF96"/>
  <c r="BF98"/>
  <c r="BF100"/>
  <c r="BF101"/>
  <c r="BF102"/>
  <c r="BF93"/>
  <c r="J33"/>
  <c i="1" r="AV55"/>
  <c i="5" r="F37"/>
  <c i="1" r="BB59"/>
  <c i="6" r="F37"/>
  <c i="1" r="BB60"/>
  <c i="9" r="F41"/>
  <c i="1" r="BD64"/>
  <c i="12" r="F35"/>
  <c i="1" r="AZ67"/>
  <c i="13" r="F39"/>
  <c i="1" r="BD68"/>
  <c i="15" r="F35"/>
  <c i="1" r="BB70"/>
  <c i="16" r="F37"/>
  <c i="1" r="BD71"/>
  <c i="22" r="F34"/>
  <c i="1" r="BA77"/>
  <c i="23" r="J34"/>
  <c i="1" r="AW78"/>
  <c i="27" r="F37"/>
  <c i="1" r="BD82"/>
  <c i="28" r="F33"/>
  <c i="1" r="AZ83"/>
  <c i="30" r="F35"/>
  <c i="1" r="BB85"/>
  <c i="33" r="F37"/>
  <c i="1" r="BB89"/>
  <c i="35" r="F39"/>
  <c i="1" r="BD91"/>
  <c i="37" r="F37"/>
  <c i="1" r="BD93"/>
  <c i="2" r="F37"/>
  <c i="1" r="BD55"/>
  <c i="3" r="J33"/>
  <c i="1" r="AV56"/>
  <c i="5" r="F39"/>
  <c i="1" r="BD59"/>
  <c i="6" r="F39"/>
  <c i="1" r="BD60"/>
  <c i="7" r="F38"/>
  <c i="1" r="BC61"/>
  <c i="7" r="F37"/>
  <c i="1" r="BB61"/>
  <c i="9" r="F39"/>
  <c i="1" r="BB64"/>
  <c i="11" r="F35"/>
  <c i="1" r="AZ66"/>
  <c i="12" r="F37"/>
  <c i="1" r="BB67"/>
  <c i="14" r="F33"/>
  <c i="1" r="AZ69"/>
  <c i="17" r="F35"/>
  <c i="1" r="BB72"/>
  <c i="17" r="F37"/>
  <c i="1" r="BD72"/>
  <c i="19" r="F33"/>
  <c i="1" r="AZ74"/>
  <c i="20" r="F37"/>
  <c i="1" r="BD75"/>
  <c i="22" r="F35"/>
  <c i="1" r="BB77"/>
  <c i="25" r="F36"/>
  <c i="1" r="BC80"/>
  <c i="28" r="F37"/>
  <c i="1" r="BD83"/>
  <c i="29" r="F33"/>
  <c i="1" r="AZ84"/>
  <c i="32" r="F35"/>
  <c i="1" r="BB87"/>
  <c i="3" r="F36"/>
  <c i="1" r="BC56"/>
  <c i="7" r="F35"/>
  <c i="1" r="AZ61"/>
  <c i="8" r="F41"/>
  <c i="1" r="BD63"/>
  <c i="9" r="F40"/>
  <c i="1" r="BC64"/>
  <c i="11" r="F37"/>
  <c i="1" r="BB66"/>
  <c i="14" r="J33"/>
  <c i="1" r="AV69"/>
  <c i="15" r="J33"/>
  <c i="1" r="AV70"/>
  <c i="18" r="F37"/>
  <c i="1" r="BD73"/>
  <c i="19" r="F35"/>
  <c i="1" r="BB74"/>
  <c i="21" r="J33"/>
  <c i="1" r="AV76"/>
  <c i="24" r="F35"/>
  <c i="1" r="BB79"/>
  <c i="27" r="J33"/>
  <c i="1" r="AV82"/>
  <c i="29" r="F37"/>
  <c i="1" r="BD84"/>
  <c i="31" r="J33"/>
  <c i="1" r="AV86"/>
  <c i="33" r="J35"/>
  <c i="1" r="AV89"/>
  <c i="33" r="F38"/>
  <c i="1" r="BC89"/>
  <c i="3" r="F33"/>
  <c i="1" r="AZ56"/>
  <c i="4" r="F38"/>
  <c i="1" r="BC58"/>
  <c i="4" r="F35"/>
  <c i="1" r="AZ58"/>
  <c i="13" r="F35"/>
  <c i="1" r="AZ68"/>
  <c i="16" r="F33"/>
  <c i="1" r="AZ71"/>
  <c i="18" r="F33"/>
  <c i="1" r="AZ73"/>
  <c i="21" r="F35"/>
  <c i="1" r="BB76"/>
  <c i="24" r="F33"/>
  <c i="1" r="AZ79"/>
  <c i="26" r="F35"/>
  <c i="1" r="BB81"/>
  <c i="31" r="F35"/>
  <c i="1" r="BB86"/>
  <c i="33" r="F35"/>
  <c i="1" r="AZ89"/>
  <c i="34" r="F39"/>
  <c i="1" r="BD90"/>
  <c i="36" r="F36"/>
  <c i="1" r="BC92"/>
  <c i="37" r="F33"/>
  <c i="1" r="AZ93"/>
  <c i="4" r="F37"/>
  <c i="1" r="BB58"/>
  <c i="36" r="F37"/>
  <c i="1" r="BD92"/>
  <c i="3" r="F35"/>
  <c i="1" r="BB56"/>
  <c i="8" r="F37"/>
  <c i="1" r="AZ63"/>
  <c i="8" r="F39"/>
  <c i="1" r="BB63"/>
  <c i="9" r="F37"/>
  <c i="1" r="AZ64"/>
  <c i="10" r="F37"/>
  <c i="1" r="BB65"/>
  <c i="12" r="F38"/>
  <c i="1" r="BC67"/>
  <c i="14" r="F35"/>
  <c i="1" r="BB69"/>
  <c i="17" r="F33"/>
  <c i="1" r="AZ72"/>
  <c i="18" r="F35"/>
  <c i="1" r="BB73"/>
  <c i="21" r="F37"/>
  <c i="1" r="BD76"/>
  <c i="25" r="F33"/>
  <c i="1" r="AZ80"/>
  <c i="27" r="F36"/>
  <c i="1" r="BC82"/>
  <c i="29" r="F35"/>
  <c i="1" r="BB84"/>
  <c i="31" r="F33"/>
  <c i="1" r="AZ86"/>
  <c i="33" r="F39"/>
  <c i="1" r="BD89"/>
  <c i="36" r="J33"/>
  <c i="1" r="AV92"/>
  <c i="37" r="F35"/>
  <c i="1" r="BB93"/>
  <c i="2" r="F36"/>
  <c i="1" r="BC55"/>
  <c i="4" r="F39"/>
  <c i="1" r="BD58"/>
  <c i="12" r="J35"/>
  <c i="1" r="AV67"/>
  <c i="12" r="F39"/>
  <c i="1" r="BD67"/>
  <c i="16" r="F35"/>
  <c i="1" r="BB71"/>
  <c i="19" r="F36"/>
  <c i="1" r="BC74"/>
  <c i="22" r="F37"/>
  <c i="1" r="BD77"/>
  <c i="23" r="F35"/>
  <c i="1" r="BB78"/>
  <c i="26" r="J33"/>
  <c i="1" r="AV81"/>
  <c i="27" r="F35"/>
  <c i="1" r="BB82"/>
  <c i="28" r="J33"/>
  <c i="1" r="AV83"/>
  <c i="30" r="F33"/>
  <c i="1" r="AZ85"/>
  <c i="35" r="F37"/>
  <c i="1" r="BB91"/>
  <c i="36" r="F33"/>
  <c i="1" r="AZ92"/>
  <c i="36" r="F35"/>
  <c i="1" r="BB92"/>
  <c i="2" r="F35"/>
  <c i="1" r="BB55"/>
  <c i="4" r="J35"/>
  <c i="1" r="AV58"/>
  <c i="25" r="J33"/>
  <c i="1" r="AV80"/>
  <c i="26" r="F36"/>
  <c i="1" r="BC81"/>
  <c i="29" r="J33"/>
  <c i="1" r="AV84"/>
  <c i="31" r="F37"/>
  <c i="1" r="BD86"/>
  <c i="32" r="F36"/>
  <c i="1" r="BC87"/>
  <c r="AS57"/>
  <c r="AS54"/>
  <c i="5" r="J35"/>
  <c i="1" r="AV59"/>
  <c i="6" r="F38"/>
  <c i="1" r="BC60"/>
  <c i="10" r="F39"/>
  <c i="1" r="BD65"/>
  <c i="11" r="J35"/>
  <c i="1" r="AV66"/>
  <c i="13" r="F37"/>
  <c i="1" r="BB68"/>
  <c i="14" r="F36"/>
  <c i="1" r="BC69"/>
  <c i="17" r="F36"/>
  <c i="1" r="BC72"/>
  <c i="19" r="J33"/>
  <c i="1" r="AV74"/>
  <c i="20" r="J34"/>
  <c i="1" r="AW75"/>
  <c i="24" r="F37"/>
  <c i="1" r="BD79"/>
  <c i="26" r="F33"/>
  <c i="1" r="AZ81"/>
  <c i="30" r="F36"/>
  <c i="1" r="BC85"/>
  <c i="32" r="J34"/>
  <c i="1" r="AW87"/>
  <c i="5" r="F38"/>
  <c i="1" r="BC59"/>
  <c i="6" r="F35"/>
  <c i="1" r="AZ60"/>
  <c i="7" r="J35"/>
  <c i="1" r="AV61"/>
  <c i="8" r="J37"/>
  <c i="1" r="AV63"/>
  <c i="8" r="F40"/>
  <c i="1" r="BC63"/>
  <c i="10" r="J35"/>
  <c i="1" r="AV65"/>
  <c i="11" r="F38"/>
  <c i="1" r="BC66"/>
  <c i="13" r="F38"/>
  <c i="1" r="BC68"/>
  <c i="15" r="F37"/>
  <c i="1" r="BD70"/>
  <c i="18" r="F36"/>
  <c i="1" r="BC73"/>
  <c i="20" r="F36"/>
  <c i="1" r="BC75"/>
  <c i="22" r="J34"/>
  <c i="1" r="AW77"/>
  <c i="23" r="F36"/>
  <c i="1" r="BC78"/>
  <c i="26" r="F37"/>
  <c i="1" r="BD81"/>
  <c i="30" r="F37"/>
  <c i="1" r="BD85"/>
  <c i="34" r="F38"/>
  <c i="1" r="BC90"/>
  <c i="34" r="F35"/>
  <c i="1" r="AZ90"/>
  <c i="35" r="F38"/>
  <c i="1" r="BC91"/>
  <c i="37" r="J33"/>
  <c i="1" r="AV93"/>
  <c i="2" r="F33"/>
  <c i="1" r="AZ55"/>
  <c i="5" r="F35"/>
  <c i="1" r="AZ59"/>
  <c i="6" r="J35"/>
  <c i="1" r="AV60"/>
  <c i="7" r="F39"/>
  <c i="1" r="BD61"/>
  <c i="9" r="J37"/>
  <c i="1" r="AV64"/>
  <c i="10" r="F38"/>
  <c i="1" r="BC65"/>
  <c i="10" r="F35"/>
  <c i="1" r="AZ65"/>
  <c i="11" r="F39"/>
  <c i="1" r="BD66"/>
  <c i="13" r="J35"/>
  <c i="1" r="AV68"/>
  <c i="15" r="F33"/>
  <c i="1" r="AZ70"/>
  <c i="16" r="F36"/>
  <c i="1" r="BC71"/>
  <c i="20" r="F35"/>
  <c i="1" r="BB75"/>
  <c i="23" r="F37"/>
  <c i="1" r="BD78"/>
  <c i="25" r="F37"/>
  <c i="1" r="BD80"/>
  <c i="29" r="F36"/>
  <c i="1" r="BC84"/>
  <c i="32" r="F37"/>
  <c i="1" r="BD87"/>
  <c i="14" r="F37"/>
  <c i="1" r="BD69"/>
  <c i="15" r="F36"/>
  <c i="1" r="BC70"/>
  <c i="16" r="J33"/>
  <c i="1" r="AV71"/>
  <c i="17" r="J33"/>
  <c i="1" r="AV72"/>
  <c i="18" r="J33"/>
  <c i="1" r="AV73"/>
  <c i="19" r="F37"/>
  <c i="1" r="BD74"/>
  <c i="20" r="F34"/>
  <c i="1" r="BA75"/>
  <c i="21" r="F36"/>
  <c i="1" r="BC76"/>
  <c i="21" r="F33"/>
  <c i="1" r="AZ76"/>
  <c i="22" r="F36"/>
  <c i="1" r="BC77"/>
  <c i="23" r="F34"/>
  <c i="1" r="BA78"/>
  <c i="24" r="F36"/>
  <c i="1" r="BC79"/>
  <c i="24" r="J33"/>
  <c i="1" r="AV79"/>
  <c i="25" r="F35"/>
  <c i="1" r="BB80"/>
  <c i="27" r="F33"/>
  <c i="1" r="AZ82"/>
  <c i="28" r="F35"/>
  <c i="1" r="BB83"/>
  <c i="28" r="F36"/>
  <c i="1" r="BC83"/>
  <c i="30" r="J33"/>
  <c i="1" r="AV85"/>
  <c i="31" r="F36"/>
  <c i="1" r="BC86"/>
  <c i="32" r="F34"/>
  <c i="1" r="BA87"/>
  <c i="34" r="F37"/>
  <c i="1" r="BB90"/>
  <c i="34" r="J35"/>
  <c i="1" r="AV90"/>
  <c i="35" r="F35"/>
  <c i="1" r="AZ91"/>
  <c i="35" r="J35"/>
  <c i="1" r="AV91"/>
  <c i="37" r="F36"/>
  <c i="1" r="BC93"/>
  <c i="19" l="1" r="T84"/>
  <c r="T83"/>
  <c i="37" r="T83"/>
  <c i="26" r="BK90"/>
  <c r="J90"/>
  <c r="J60"/>
  <c i="15" r="T149"/>
  <c i="8" r="T102"/>
  <c i="4" r="T2454"/>
  <c i="26" r="R182"/>
  <c i="13" r="P93"/>
  <c r="P92"/>
  <c i="1" r="AU68"/>
  <c i="32" r="R89"/>
  <c r="R88"/>
  <c i="30" r="P85"/>
  <c r="P84"/>
  <c i="1" r="AU85"/>
  <c i="27" r="P83"/>
  <c i="1" r="AU82"/>
  <c i="25" r="R88"/>
  <c r="R87"/>
  <c i="22" r="R86"/>
  <c r="R85"/>
  <c i="18" r="T84"/>
  <c r="T83"/>
  <c i="10" r="R89"/>
  <c r="R88"/>
  <c i="8" r="P102"/>
  <c i="1" r="AU63"/>
  <c i="7" r="T93"/>
  <c r="T92"/>
  <c i="6" r="R153"/>
  <c r="P103"/>
  <c i="4" r="R2454"/>
  <c i="28" r="P83"/>
  <c i="1" r="AU83"/>
  <c i="26" r="P90"/>
  <c i="23" r="T88"/>
  <c r="T87"/>
  <c i="21" r="BK91"/>
  <c r="J91"/>
  <c r="J60"/>
  <c i="16" r="P139"/>
  <c r="R90"/>
  <c i="14" r="P273"/>
  <c i="11" r="T111"/>
  <c r="T110"/>
  <c i="6" r="P153"/>
  <c r="R103"/>
  <c r="R102"/>
  <c i="4" r="R134"/>
  <c r="R133"/>
  <c i="30" r="T85"/>
  <c r="T84"/>
  <c i="6" r="T153"/>
  <c r="T102"/>
  <c i="32" r="P89"/>
  <c r="P88"/>
  <c i="1" r="AU87"/>
  <c i="22" r="P86"/>
  <c r="P85"/>
  <c i="1" r="AU77"/>
  <c i="21" r="R91"/>
  <c r="R90"/>
  <c i="14" r="R273"/>
  <c r="R92"/>
  <c r="R91"/>
  <c i="33" r="P91"/>
  <c r="P90"/>
  <c i="1" r="AU89"/>
  <c i="29" r="P83"/>
  <c i="1" r="AU84"/>
  <c i="19" r="P84"/>
  <c r="P83"/>
  <c i="1" r="AU74"/>
  <c i="9" r="P97"/>
  <c r="P96"/>
  <c i="1" r="AU64"/>
  <c i="4" r="P134"/>
  <c i="34" r="R90"/>
  <c r="R89"/>
  <c i="33" r="T91"/>
  <c r="T90"/>
  <c i="31" r="R84"/>
  <c i="26" r="P182"/>
  <c i="20" r="R89"/>
  <c r="R85"/>
  <c i="10" r="P89"/>
  <c r="P88"/>
  <c i="1" r="AU65"/>
  <c i="4" r="P2454"/>
  <c i="37" r="P83"/>
  <c i="1" r="AU93"/>
  <c i="21" r="P91"/>
  <c r="P90"/>
  <c i="1" r="AU76"/>
  <c i="14" r="P91"/>
  <c i="1" r="AU69"/>
  <c i="19" r="BK84"/>
  <c r="J84"/>
  <c r="J60"/>
  <c i="15" r="R149"/>
  <c r="R90"/>
  <c i="7" r="P93"/>
  <c r="P92"/>
  <c i="1" r="AU61"/>
  <c i="31" r="P85"/>
  <c r="P84"/>
  <c i="1" r="AU86"/>
  <c i="26" r="R90"/>
  <c r="R89"/>
  <c i="23" r="P88"/>
  <c r="P87"/>
  <c i="1" r="AU78"/>
  <c i="21" r="T91"/>
  <c r="T90"/>
  <c i="15" r="BK149"/>
  <c r="J149"/>
  <c r="J66"/>
  <c i="14" r="T92"/>
  <c r="T91"/>
  <c i="2" r="T84"/>
  <c r="T83"/>
  <c i="25" r="P88"/>
  <c r="P87"/>
  <c i="1" r="AU80"/>
  <c i="24" r="T88"/>
  <c r="T87"/>
  <c i="15" r="T91"/>
  <c r="T90"/>
  <c i="12" r="P90"/>
  <c r="P89"/>
  <c i="1" r="AU67"/>
  <c i="2" r="R84"/>
  <c r="R83"/>
  <c i="16" r="T139"/>
  <c r="T89"/>
  <c r="BK90"/>
  <c r="J90"/>
  <c r="J60"/>
  <c i="11" r="R111"/>
  <c r="R110"/>
  <c i="7" r="R93"/>
  <c r="R92"/>
  <c i="37" r="R83"/>
  <c i="34" r="T90"/>
  <c r="T89"/>
  <c i="26" r="T90"/>
  <c r="T89"/>
  <c i="24" r="R88"/>
  <c r="R87"/>
  <c i="20" r="T89"/>
  <c r="T85"/>
  <c i="11" r="P111"/>
  <c r="P110"/>
  <c i="1" r="AU66"/>
  <c i="4" r="T134"/>
  <c r="T133"/>
  <c i="2" r="P84"/>
  <c r="P83"/>
  <c i="1" r="AU55"/>
  <c i="35" r="P89"/>
  <c r="P88"/>
  <c i="1" r="AU91"/>
  <c i="24" r="P88"/>
  <c r="P87"/>
  <c i="1" r="AU79"/>
  <c i="17" r="P84"/>
  <c r="P83"/>
  <c i="1" r="AU72"/>
  <c i="16" r="R139"/>
  <c r="P90"/>
  <c r="P89"/>
  <c i="1" r="AU71"/>
  <c i="15" r="BK91"/>
  <c r="J91"/>
  <c r="J60"/>
  <c i="13" r="R93"/>
  <c r="R92"/>
  <c i="12" r="R90"/>
  <c r="R89"/>
  <c i="36" r="R85"/>
  <c r="R84"/>
  <c i="32" r="T89"/>
  <c r="T88"/>
  <c i="15" r="P149"/>
  <c r="P90"/>
  <c i="1" r="AU70"/>
  <c i="8" r="R102"/>
  <c i="4" r="BK134"/>
  <c r="J134"/>
  <c r="J64"/>
  <c i="8" r="BK102"/>
  <c r="J102"/>
  <c r="J67"/>
  <c i="10" r="BK89"/>
  <c r="J89"/>
  <c r="J64"/>
  <c i="13" r="BK93"/>
  <c r="J93"/>
  <c r="J64"/>
  <c i="22" r="BK86"/>
  <c r="J86"/>
  <c r="J60"/>
  <c i="23" r="BK88"/>
  <c r="J88"/>
  <c r="J60"/>
  <c i="28" r="BK102"/>
  <c r="J102"/>
  <c r="J62"/>
  <c i="30" r="BK146"/>
  <c r="J146"/>
  <c r="J63"/>
  <c i="31" r="BK146"/>
  <c r="J146"/>
  <c r="J63"/>
  <c i="2" r="BK84"/>
  <c r="J84"/>
  <c r="J60"/>
  <c i="3" r="BK82"/>
  <c r="J82"/>
  <c r="J60"/>
  <c i="4" r="BK2454"/>
  <c r="J2454"/>
  <c r="J88"/>
  <c i="5" r="BK88"/>
  <c r="J88"/>
  <c r="J64"/>
  <c i="6" r="BK153"/>
  <c r="J153"/>
  <c r="J68"/>
  <c i="7" r="BK93"/>
  <c r="J93"/>
  <c r="J64"/>
  <c i="9" r="BK97"/>
  <c r="J97"/>
  <c r="J68"/>
  <c i="12" r="BK90"/>
  <c r="J90"/>
  <c r="J64"/>
  <c i="14" r="BK273"/>
  <c r="J273"/>
  <c r="J69"/>
  <c i="20" r="BK89"/>
  <c r="J89"/>
  <c r="J62"/>
  <c i="27" r="BK105"/>
  <c r="J105"/>
  <c r="J62"/>
  <c i="29" r="BK84"/>
  <c r="J84"/>
  <c r="J60"/>
  <c i="4" r="BK4468"/>
  <c r="J4468"/>
  <c r="J108"/>
  <c i="6" r="BK103"/>
  <c r="J103"/>
  <c r="J64"/>
  <c i="11" r="BK111"/>
  <c r="J111"/>
  <c r="J64"/>
  <c i="18" r="BK84"/>
  <c r="J84"/>
  <c r="J60"/>
  <c i="20" r="BK86"/>
  <c r="J86"/>
  <c r="J60"/>
  <c i="26" r="BK182"/>
  <c r="J182"/>
  <c r="J67"/>
  <c i="27" r="BK84"/>
  <c r="J84"/>
  <c r="J60"/>
  <c i="28" r="BK84"/>
  <c r="J84"/>
  <c r="J60"/>
  <c i="29" r="BK105"/>
  <c r="J105"/>
  <c r="J62"/>
  <c i="31" r="BK85"/>
  <c r="J85"/>
  <c r="J60"/>
  <c i="33" r="BK91"/>
  <c r="J91"/>
  <c r="J64"/>
  <c i="36" r="BK85"/>
  <c r="J85"/>
  <c r="J60"/>
  <c i="37" r="BK84"/>
  <c i="14" r="BK92"/>
  <c r="J92"/>
  <c r="J60"/>
  <c i="16" r="BK139"/>
  <c r="J139"/>
  <c r="J65"/>
  <c i="24" r="BK88"/>
  <c r="J88"/>
  <c r="J60"/>
  <c i="25" r="BK88"/>
  <c r="J88"/>
  <c r="J60"/>
  <c i="32" r="BK89"/>
  <c r="BK88"/>
  <c r="J88"/>
  <c r="J59"/>
  <c i="35" r="BK89"/>
  <c r="J89"/>
  <c r="J64"/>
  <c i="37" r="BK102"/>
  <c r="J102"/>
  <c r="J62"/>
  <c i="34" r="J90"/>
  <c r="J64"/>
  <c i="30" r="BK84"/>
  <c r="J84"/>
  <c i="17" r="J84"/>
  <c r="J60"/>
  <c i="22" r="J33"/>
  <c i="1" r="AV77"/>
  <c r="AT77"/>
  <c i="27" r="F34"/>
  <c i="1" r="BA82"/>
  <c i="32" r="J33"/>
  <c i="1" r="AV87"/>
  <c r="AT87"/>
  <c i="37" r="J34"/>
  <c i="1" r="AW93"/>
  <c r="AT93"/>
  <c i="5" r="J36"/>
  <c i="1" r="AW59"/>
  <c r="AT59"/>
  <c i="7" r="F36"/>
  <c i="1" r="BA61"/>
  <c i="8" r="F38"/>
  <c i="1" r="BA63"/>
  <c r="BB62"/>
  <c r="AX62"/>
  <c i="10" r="J36"/>
  <c i="1" r="AW65"/>
  <c r="AT65"/>
  <c i="11" r="J36"/>
  <c i="1" r="AW66"/>
  <c r="AT66"/>
  <c i="13" r="J36"/>
  <c i="1" r="AW68"/>
  <c r="AT68"/>
  <c i="15" r="F34"/>
  <c i="1" r="BA70"/>
  <c i="16" r="F34"/>
  <c i="1" r="BA71"/>
  <c i="20" r="F33"/>
  <c i="1" r="AZ75"/>
  <c i="24" r="J34"/>
  <c i="1" r="AW79"/>
  <c r="AT79"/>
  <c i="29" r="F34"/>
  <c i="1" r="BA84"/>
  <c i="30" r="J30"/>
  <c i="1" r="AG85"/>
  <c i="31" r="J34"/>
  <c i="1" r="AW86"/>
  <c r="AT86"/>
  <c i="34" r="J36"/>
  <c i="1" r="AW90"/>
  <c r="AT90"/>
  <c r="AZ88"/>
  <c r="AV88"/>
  <c r="BD88"/>
  <c i="34" r="J32"/>
  <c i="1" r="AG90"/>
  <c r="BB88"/>
  <c r="AX88"/>
  <c i="35" r="F36"/>
  <c i="1" r="BA91"/>
  <c i="5" r="F36"/>
  <c i="1" r="BA59"/>
  <c i="6" r="F36"/>
  <c i="1" r="BA60"/>
  <c i="8" r="J38"/>
  <c i="1" r="AW63"/>
  <c r="AT63"/>
  <c r="BD62"/>
  <c i="10" r="F36"/>
  <c i="1" r="BA65"/>
  <c i="12" r="F36"/>
  <c i="1" r="BA67"/>
  <c i="14" r="F34"/>
  <c i="1" r="BA69"/>
  <c i="16" r="J34"/>
  <c i="1" r="AW71"/>
  <c r="AT71"/>
  <c i="18" r="F34"/>
  <c i="1" r="BA73"/>
  <c i="21" r="J34"/>
  <c i="1" r="AW76"/>
  <c r="AT76"/>
  <c i="26" r="J34"/>
  <c i="1" r="AW81"/>
  <c r="AT81"/>
  <c i="33" r="J36"/>
  <c i="1" r="AW89"/>
  <c r="AT89"/>
  <c i="4" r="J36"/>
  <c i="1" r="AW58"/>
  <c r="AT58"/>
  <c i="31" r="F34"/>
  <c i="1" r="BA86"/>
  <c i="2" r="J34"/>
  <c i="1" r="AW55"/>
  <c r="AT55"/>
  <c i="25" r="F34"/>
  <c i="1" r="BA80"/>
  <c i="30" r="F34"/>
  <c i="1" r="BA85"/>
  <c i="2" r="F34"/>
  <c i="1" r="BA55"/>
  <c i="22" r="F33"/>
  <c i="1" r="AZ77"/>
  <c i="23" r="J33"/>
  <c i="1" r="AV78"/>
  <c r="AT78"/>
  <c i="25" r="J34"/>
  <c i="1" r="AW80"/>
  <c r="AT80"/>
  <c i="27" r="J34"/>
  <c i="1" r="AW82"/>
  <c r="AT82"/>
  <c i="28" r="J34"/>
  <c i="1" r="AW83"/>
  <c r="AT83"/>
  <c i="30" r="J34"/>
  <c i="1" r="AW85"/>
  <c r="AT85"/>
  <c i="32" r="F33"/>
  <c i="1" r="AZ87"/>
  <c r="BC88"/>
  <c r="AY88"/>
  <c i="3" r="J34"/>
  <c i="1" r="AW56"/>
  <c r="AT56"/>
  <c i="6" r="J36"/>
  <c i="1" r="AW60"/>
  <c r="AT60"/>
  <c i="9" r="F38"/>
  <c i="1" r="BA64"/>
  <c i="12" r="J36"/>
  <c i="1" r="AW67"/>
  <c r="AT67"/>
  <c i="14" r="J34"/>
  <c i="1" r="AW69"/>
  <c r="AT69"/>
  <c i="17" r="J34"/>
  <c i="1" r="AW72"/>
  <c r="AT72"/>
  <c i="17" r="J30"/>
  <c i="1" r="AG72"/>
  <c i="18" r="J34"/>
  <c i="1" r="AW73"/>
  <c r="AT73"/>
  <c i="19" r="F34"/>
  <c i="1" r="BA74"/>
  <c i="21" r="F34"/>
  <c i="1" r="BA76"/>
  <c i="26" r="F34"/>
  <c i="1" r="BA81"/>
  <c i="33" r="F36"/>
  <c i="1" r="BA89"/>
  <c i="36" r="F34"/>
  <c i="1" r="BA92"/>
  <c i="3" r="F34"/>
  <c i="1" r="BA56"/>
  <c i="7" r="J36"/>
  <c i="1" r="AW61"/>
  <c r="AT61"/>
  <c r="AZ62"/>
  <c r="AV62"/>
  <c r="BC62"/>
  <c r="AY62"/>
  <c i="9" r="J38"/>
  <c i="1" r="AW64"/>
  <c r="AT64"/>
  <c i="11" r="F36"/>
  <c i="1" r="BA66"/>
  <c i="13" r="F36"/>
  <c i="1" r="BA68"/>
  <c i="15" r="J34"/>
  <c i="1" r="AW70"/>
  <c r="AT70"/>
  <c i="17" r="F34"/>
  <c i="1" r="BA72"/>
  <c i="19" r="J34"/>
  <c i="1" r="AW74"/>
  <c r="AT74"/>
  <c i="20" r="J33"/>
  <c i="1" r="AV75"/>
  <c r="AT75"/>
  <c i="24" r="F34"/>
  <c i="1" r="BA79"/>
  <c i="29" r="J34"/>
  <c i="1" r="AW84"/>
  <c r="AT84"/>
  <c i="35" r="J36"/>
  <c i="1" r="AW91"/>
  <c r="AT91"/>
  <c i="23" r="F33"/>
  <c i="1" r="AZ78"/>
  <c i="28" r="F34"/>
  <c i="1" r="BA83"/>
  <c i="36" r="J34"/>
  <c i="1" r="AW92"/>
  <c r="AT92"/>
  <c i="4" r="F36"/>
  <c i="1" r="BA58"/>
  <c i="34" r="F36"/>
  <c i="1" r="BA90"/>
  <c i="37" r="F34"/>
  <c i="1" r="BA93"/>
  <c i="37" l="1" r="BK83"/>
  <c r="J83"/>
  <c r="J59"/>
  <c i="4" r="P133"/>
  <c i="1" r="AU58"/>
  <c i="16" r="R89"/>
  <c i="26" r="P89"/>
  <c i="1" r="AU81"/>
  <c i="6" r="P102"/>
  <c i="1" r="AU60"/>
  <c i="26" r="BK89"/>
  <c r="J89"/>
  <c r="J59"/>
  <c i="15" r="BK90"/>
  <c r="J90"/>
  <c i="5" r="BK87"/>
  <c r="J87"/>
  <c i="10" r="BK88"/>
  <c r="J88"/>
  <c r="J63"/>
  <c i="18" r="BK83"/>
  <c r="J83"/>
  <c r="J59"/>
  <c i="20" r="BK85"/>
  <c r="J85"/>
  <c i="22" r="BK85"/>
  <c r="J85"/>
  <c i="24" r="BK87"/>
  <c r="J87"/>
  <c i="29" r="BK83"/>
  <c r="J83"/>
  <c r="J59"/>
  <c i="9" r="BK96"/>
  <c r="J96"/>
  <c r="J67"/>
  <c i="12" r="BK89"/>
  <c r="J89"/>
  <c r="J63"/>
  <c i="25" r="BK87"/>
  <c r="J87"/>
  <c i="21" r="BK90"/>
  <c r="J90"/>
  <c i="19" r="BK83"/>
  <c r="J83"/>
  <c i="28" r="BK83"/>
  <c r="J83"/>
  <c i="31" r="BK84"/>
  <c r="J84"/>
  <c r="J59"/>
  <c i="37" r="J84"/>
  <c r="J60"/>
  <c i="2" r="BK83"/>
  <c r="J83"/>
  <c i="3" r="BK81"/>
  <c r="J81"/>
  <c i="16" r="BK89"/>
  <c r="J89"/>
  <c r="J59"/>
  <c i="6" r="BK102"/>
  <c r="J102"/>
  <c r="J63"/>
  <c i="7" r="BK92"/>
  <c r="J92"/>
  <c i="23" r="BK87"/>
  <c r="J87"/>
  <c i="32" r="J89"/>
  <c r="J60"/>
  <c i="27" r="BK83"/>
  <c r="J83"/>
  <c i="11" r="BK110"/>
  <c r="J110"/>
  <c i="4" r="BK133"/>
  <c r="J133"/>
  <c r="J63"/>
  <c i="14" r="BK91"/>
  <c r="J91"/>
  <c r="J59"/>
  <c i="13" r="BK92"/>
  <c r="J92"/>
  <c r="J63"/>
  <c i="33" r="BK90"/>
  <c r="J90"/>
  <c i="35" r="BK88"/>
  <c r="J88"/>
  <c r="J63"/>
  <c i="36" r="BK84"/>
  <c r="J84"/>
  <c r="J59"/>
  <c i="1" r="AN90"/>
  <c i="34" r="J41"/>
  <c i="1" r="AN85"/>
  <c i="30" r="J59"/>
  <c r="J39"/>
  <c i="1" r="AN72"/>
  <c i="17" r="J39"/>
  <c i="1" r="AU62"/>
  <c r="BB57"/>
  <c r="AX57"/>
  <c i="20" r="J30"/>
  <c i="1" r="AG75"/>
  <c i="3" r="J30"/>
  <c i="1" r="AG56"/>
  <c r="AZ57"/>
  <c r="AV57"/>
  <c i="32" r="J30"/>
  <c i="1" r="AG87"/>
  <c i="7" r="J32"/>
  <c i="1" r="AG61"/>
  <c i="21" r="J30"/>
  <c i="1" r="AG76"/>
  <c r="BA88"/>
  <c r="AW88"/>
  <c r="AT88"/>
  <c i="11" r="J32"/>
  <c i="1" r="AG66"/>
  <c i="25" r="J30"/>
  <c i="1" r="AG80"/>
  <c i="27" r="J30"/>
  <c i="1" r="AG82"/>
  <c i="22" r="J30"/>
  <c i="1" r="AG77"/>
  <c i="19" r="J30"/>
  <c i="1" r="AG74"/>
  <c i="5" r="J32"/>
  <c i="1" r="AG59"/>
  <c i="23" r="J30"/>
  <c i="1" r="AG78"/>
  <c r="AU88"/>
  <c i="28" r="J30"/>
  <c i="1" r="AG83"/>
  <c i="33" r="J32"/>
  <c i="1" r="AG89"/>
  <c i="2" r="J30"/>
  <c i="1" r="AG55"/>
  <c r="BC57"/>
  <c r="AY57"/>
  <c i="15" r="J30"/>
  <c i="1" r="AG70"/>
  <c i="8" r="J34"/>
  <c i="1" r="AG63"/>
  <c i="24" r="J30"/>
  <c i="1" r="AG79"/>
  <c r="BD57"/>
  <c r="BA62"/>
  <c r="AW62"/>
  <c r="AT62"/>
  <c i="19" l="1" r="J39"/>
  <c i="11" r="J41"/>
  <c i="28" r="J39"/>
  <c i="27" r="J39"/>
  <c i="24" r="J39"/>
  <c i="32" r="J39"/>
  <c i="2" r="J39"/>
  <c i="23" r="J39"/>
  <c i="21" r="J39"/>
  <c i="25" r="J39"/>
  <c i="22" r="J39"/>
  <c i="15" r="J39"/>
  <c i="8" r="J43"/>
  <c i="7" r="J41"/>
  <c i="33" r="J41"/>
  <c i="5" r="J41"/>
  <c i="3" r="J39"/>
  <c i="20" r="J39"/>
  <c r="J59"/>
  <c i="11" r="J63"/>
  <c i="5" r="J63"/>
  <c i="24" r="J59"/>
  <c i="19" r="J59"/>
  <c i="22" r="J59"/>
  <c i="21" r="J59"/>
  <c i="27" r="J59"/>
  <c i="3" r="J59"/>
  <c i="2" r="J59"/>
  <c i="33" r="J63"/>
  <c i="7" r="J63"/>
  <c i="23" r="J59"/>
  <c i="25" r="J59"/>
  <c i="28" r="J59"/>
  <c i="15" r="J59"/>
  <c i="1" r="AN55"/>
  <c r="AN77"/>
  <c r="AN87"/>
  <c r="AN78"/>
  <c r="AN80"/>
  <c r="AN82"/>
  <c r="AN83"/>
  <c r="AN56"/>
  <c r="AN59"/>
  <c r="AN66"/>
  <c r="AN79"/>
  <c r="AN61"/>
  <c r="AN63"/>
  <c r="AN70"/>
  <c r="AN74"/>
  <c r="AN75"/>
  <c r="AN76"/>
  <c r="AN89"/>
  <c i="10" r="J32"/>
  <c i="1" r="AG65"/>
  <c r="BC54"/>
  <c r="W32"/>
  <c i="14" r="J30"/>
  <c i="1" r="AG69"/>
  <c r="AN69"/>
  <c i="29" r="J30"/>
  <c i="1" r="AG84"/>
  <c i="13" r="J32"/>
  <c i="1" r="AG68"/>
  <c i="36" r="J30"/>
  <c i="1" r="AG92"/>
  <c r="BD54"/>
  <c r="W33"/>
  <c i="9" r="J34"/>
  <c i="1" r="AG64"/>
  <c r="AG62"/>
  <c i="6" r="J32"/>
  <c i="1" r="AG60"/>
  <c i="31" r="J30"/>
  <c i="1" r="AG86"/>
  <c i="37" r="J30"/>
  <c i="1" r="AG93"/>
  <c i="26" r="J30"/>
  <c i="1" r="AG81"/>
  <c r="AN81"/>
  <c i="35" r="J32"/>
  <c i="1" r="AG91"/>
  <c r="AG88"/>
  <c i="12" r="J32"/>
  <c i="1" r="AG67"/>
  <c i="16" r="J30"/>
  <c i="1" r="AG71"/>
  <c r="AN71"/>
  <c i="18" r="J30"/>
  <c i="1" r="AG73"/>
  <c r="BA57"/>
  <c r="AW57"/>
  <c r="AT57"/>
  <c r="BB54"/>
  <c r="W31"/>
  <c r="AU57"/>
  <c r="AU54"/>
  <c i="4" r="J32"/>
  <c i="1" r="AG58"/>
  <c r="AN58"/>
  <c r="AZ54"/>
  <c r="W29"/>
  <c i="16" l="1" r="J39"/>
  <c i="12" r="J41"/>
  <c i="29" r="J39"/>
  <c i="37" r="J39"/>
  <c i="36" r="J39"/>
  <c i="10" r="J41"/>
  <c i="6" r="J41"/>
  <c i="13" r="J41"/>
  <c i="18" r="J39"/>
  <c i="4" r="J41"/>
  <c i="9" r="J43"/>
  <c i="35" r="J41"/>
  <c i="14" r="J39"/>
  <c i="31" r="J39"/>
  <c i="26" r="J39"/>
  <c i="1" r="AN92"/>
  <c r="AN93"/>
  <c r="AN60"/>
  <c r="AN65"/>
  <c r="AN67"/>
  <c r="AN68"/>
  <c r="AN73"/>
  <c r="AN86"/>
  <c r="AN64"/>
  <c r="AN84"/>
  <c r="AN91"/>
  <c r="AN88"/>
  <c r="AN62"/>
  <c r="AY54"/>
  <c r="AX54"/>
  <c r="AV54"/>
  <c r="AK29"/>
  <c r="AG57"/>
  <c r="BA54"/>
  <c r="W30"/>
  <c l="1" r="AN57"/>
  <c r="AG54"/>
  <c r="AK26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<sst xmlns="http://schemas.openxmlformats.org/spreadsheetml/2006/main">
  <si>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</si>
  <si>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</si>
  <si>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</si>
  <si>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</si>
  <si>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</si>
  <si>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</si>
  <si>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</si>
  <si>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</si>
  <si>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</si>
  <si>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</si>
  <si>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</si>
  <si>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</si>
  <si>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</si>
  <si>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</si>
  <si>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</si>
  <si>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</si>
  <si>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</si>
  <si>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</si>
  <si>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</si>
  <si>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</si>
  <si>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</si>
  <si>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</si>
  <si>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</si>
  <si>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</si>
  <si>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</si>
  <si>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</si>
  <si>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</si>
  <si>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</si>
  <si>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</si>
  <si>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</si>
  <si>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</si>
  <si>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</si>
  <si>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</si>
  <si>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</si>
  <si>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</si>
  <si>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</si>
  <si>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</si>
  <si>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</si>
  <si>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</si>
  <si>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</si>
  <si>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</si>
  <si>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</si>
  <si>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</si>
  <si>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</si>
  <si>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</si>
  <si>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</si>
  <si>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</si>
  <si>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</si>
  <si>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</si>
  <si>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</si>
  <si>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</si>
  <si>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</si>
  <si>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</si>
  <si>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</si>
  <si>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</si>
  <si>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</si>
  <si>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</si>
  <si>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</si>
  <si>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</si>
  <si>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</si>
  <si>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</si>
  <si>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</si>
  <si>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</si>
  <si>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</si>
  <si>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</si>
  <si>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</si>
  <si>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</si>
  <si>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</si>
  <si>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</si>
  <si>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</si>
  <si>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</si>
  <si>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</si>
  <si>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</si>
  <si>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</si>
  <si>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</si>
  <si>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</si>
  <si>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</si>
  <si>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</si>
  <si>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</si>
  <si>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</si>
  <si>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</si>
  <si>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</si>
  <si>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</si>
  <si>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</si>
  <si>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</si>
  <si>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</si>
  <si>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</si>
  <si>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</si>
  <si>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</si>
  <si>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</si>
  <si>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</si>
  <si>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</si>
  <si>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</si>
  <si>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</si>
  <si>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</si>
  <si>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</si>
  <si>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</si>
  <si>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</si>
  <si>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</si>
  <si>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</si>
  <si>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</si>
  <si>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</si>
  <si>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</si>
  <si>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</si>
  <si>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</si>
  <si>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</si>
  <si>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</si>
  <si>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</si>
  <si>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</si>
  <si>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</si>
  <si>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</si>
  <si>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</si>
  <si>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</si>
  <si>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</si>
  <si>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</si>
  <si>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</si>
  <si>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</si>
  <si>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</si>
  <si>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</si>
  <si>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</si>
  <si>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</si>
  <si>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</si>
  <si>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</si>
  <si>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</si>
  <si>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</si>
  <si>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</si>
  <si>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</si>
  <si>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</si>
  <si>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</si>
  <si>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</si>
  <si>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</si>
  <si>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</si>
  <si>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</si>
  <si>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</si>
  <si>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</si>
  <si>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</si>
  <si>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</si>
  <si>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</si>
  <si>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</si>
  <si>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</si>
  <si>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</si>
  <si>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</si>
  <si>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</si>
  <si>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</si>
  <si>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</si>
  <si>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</si>
  <si>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</si>
  <si>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</si>
  <si>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</si>
  <si>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</si>
  <si>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</si>
  <si>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</si>
  <si>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</si>
  <si>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</si>
  <si>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</si>
  <si>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</si>
  <si>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</si>
  <si>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</si>
  <si>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</si>
  <si>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</si>
  <si>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</si>
  <si>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</si>
  <si>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</si>
  <si>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</si>
  <si>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</si>
  <si>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</si>
  <si>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</si>
  <si>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</si>
  <si>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</si>
  <si>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</si>
  <si>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</si>
  <si>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</si>
  <si>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</si>
  <si>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</si>
  <si>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</si>
  <si>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</si>
  <si>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</si>
  <si>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</si>
  <si>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</si>
  <si>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</si>
  <si>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</si>
  <si>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</si>
  <si>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</si>
  <si>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</si>
  <si>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</si>
  <si>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</si>
  <si>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</si>
  <si>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</si>
  <si>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</si>
  <si>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</si>
  <si>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</si>
  <si>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</si>
  <si>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</si>
  <si>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</si>
  <si>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</si>
  <si>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</si>
  <si>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</si>
  <si>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</si>
  <si>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</si>
  <si>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</si>
  <si>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</si>
  <si>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</si>
  <si>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</si>
  <si>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</si>
  <si>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</si>
  <si>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</si>
  <si>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</si>
  <si>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</si>
  <si>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</si>
  <si>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</si>
  <si>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</si>
  <si>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</si>
  <si>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</si>
  <si>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</si>
  <si>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</si>
  <si>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</si>
  <si>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</si>
  <si>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</si>
  <si>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</si>
  <si>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</si>
  <si>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</si>
  <si>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</si>
  <si>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</si>
  <si>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</si>
  <si>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</si>
  <si>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</si>
  <si>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</si>
  <si>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</si>
  <si>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</si>
  <si>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</si>
  <si>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</si>
  <si>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</si>
  <si>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</si>
  <si>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</si>
  <si>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</si>
  <si>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</si>
  <si>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</si>
  <si>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</si>
  <si>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</si>
  <si>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</si>
  <si>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</si>
  <si>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</si>
  <si>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</si>
  <si>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</si>
  <si>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</si>
  <si>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</si>
  <si>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</si>
  <si>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</si>
  <si>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</si>
  <si>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</si>
  <si>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</si>
  <si>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</si>
  <si>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</si>
  <si>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</si>
  <si>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</si>
  <si>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</si>
  <si>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</si>
  <si>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</si>
  <si>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</si>
  <si>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</si>
  <si>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</si>
  <si>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</si>
  <si>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</si>
  <si>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</si>
  <si>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</si>
  <si>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</si>
  <si>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</si>
  <si>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</si>
  <si>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</si>
  <si>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</si>
  <si>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</si>
  <si>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</si>
  <si>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</si>
  <si>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</si>
  <si>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</si>
  <si>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</si>
  <si>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</si>
  <si>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</si>
  <si>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</si>
  <si>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</si>
  <si>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</si>
  <si>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</si>
  <si>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</si>
  <si>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</si>
  <si>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</si>
  <si>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</si>
  <si>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</si>
  <si>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</si>
  <si>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</si>
  <si>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</si>
  <si>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</si>
  <si>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</si>
  <si>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</si>
  <si>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</si>
  <si>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</si>
  <si>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</si>
  <si>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</si>
  <si>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</si>
  <si>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</si>
  <si>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</si>
  <si>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</si>
  <si>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</si>
  <si>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</si>
  <si>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</si>
  <si>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</si>
  <si>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</si>
  <si>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</si>
  <si>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</si>
  <si>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</si>
  <si>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</si>
  <si>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</si>
  <si>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</si>
  <si>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</si>
  <si>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</si>
  <si>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</si>
  <si>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</si>
  <si>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</si>
  <si>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</si>
  <si>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</si>
  <si>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</si>
  <si>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</si>
  <si>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</si>
  <si>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</si>
  <si>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</si>
  <si>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</si>
  <si>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</si>
  <si>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</si>
  <si>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</si>
  <si>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</si>
  <si>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</si>
  <si>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</si>
  <si>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</si>
  <si>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</si>
  <si>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</si>
  <si>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</si>
  <si>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</si>
  <si>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</si>
  <si>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</si>
  <si>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</si>
  <si>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</si>
  <si>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</si>
  <si>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</si>
  <si>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</si>
  <si>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</si>
  <si>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</si>
  <si>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</si>
  <si>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</si>
  <si>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</si>
  <si>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</si>
  <si>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</si>
  <si>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</si>
  <si>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</si>
  <si>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</si>
  <si>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</si>
  <si>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</si>
  <si>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</si>
  <si>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</si>
  <si>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</si>
  <si>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</si>
  <si>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</si>
  <si>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</si>
  <si>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</si>
  <si>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</si>
  <si>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</si>
  <si>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</si>
  <si>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</si>
  <si>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</si>
  <si>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</si>
  <si>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</si>
  <si>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</si>
  <si>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</si>
  <si>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</si>
  <si>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</si>
  <si>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</si>
  <si>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</si>
  <si>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</si>
  <si>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</si>
  <si>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</si>
  <si>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</si>
  <si>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</si>
  <si>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</si>
  <si>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</si>
  <si>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</si>
  <si>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</si>
  <si>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</si>
  <si>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</si>
  <si>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</si>
  <si>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</si>
  <si>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</si>
  <si>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</si>
  <si>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</si>
  <si>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</si>
  <si>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</si>
  <si>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</si>
  <si>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</si>
  <si>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</si>
  <si>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</si>
  <si>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</si>
  <si>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</si>
  <si>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</si>
  <si>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</si>
  <si>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</si>
  <si>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</si>
  <si>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</si>
  <si>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</si>
  <si>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</si>
  <si>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</si>
  <si>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</si>
  <si>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</si>
  <si>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</si>
  <si>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</si>
  <si>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</si>
  <si>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</si>
  <si>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</si>
  <si>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</si>
  <si>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</si>
  <si>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</si>
  <si>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</si>
  <si>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</si>
  <si>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</si>
  <si>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</si>
  <si>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</si>
  <si>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</si>
  <si>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</si>
  <si>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</si>
  <si>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</si>
  <si>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</si>
  <si>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</si>
  <si>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</si>
  <si>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</si>
  <si>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</si>
  <si>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</si>
  <si>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</si>
  <si>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</si>
  <si>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</si>
  <si>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</si>
  <si>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</si>
  <si>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</si>
  <si>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</si>
  <si>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</si>
  <si>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</si>
  <si>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</si>
  <si>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</si>
  <si>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</si>
  <si>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</si>
  <si>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</si>
  <si>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</si>
  <si>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</si>
  <si>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</si>
  <si>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</si>
  <si>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</si>
  <si>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</si>
  <si>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</si>
  <si>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</si>
  <si>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</si>
  <si>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</si>
  <si>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</si>
  <si>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</si>
  <si>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</si>
  <si>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</si>
  <si>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</si>
  <si>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</si>
  <si>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</si>
  <si>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</si>
  <si>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</si>
  <si>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</si>
  <si>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</si>
  <si>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</si>
  <si>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</si>
  <si>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</si>
  <si>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</si>
  <si>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</si>
  <si>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</si>
  <si>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</si>
  <si>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</si>
  <si>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</si>
  <si>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</si>
  <si>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</si>
  <si>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</si>
  <si>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</si>
  <si>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</si>
  <si>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</si>
  <si>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</si>
  <si>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</si>
  <si>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</si>
  <si>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</si>
  <si>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</si>
  <si>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</si>
  <si>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</si>
  <si>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</si>
  <si>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</si>
  <si>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</si>
  <si>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</si>
  <si>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</si>
  <si>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</si>
  <si>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</si>
  <si>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</si>
  <si>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</si>
  <si>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</si>
  <si>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</si>
  <si>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</si>
  <si>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</si>
  <si>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</si>
  <si>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</si>
  <si>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</si>
  <si>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</si>
  <si>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</si>
  <si>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</si>
  <si>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</si>
  <si>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</si>
  <si>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</si>
  <si>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</si>
  <si>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</si>
  <si>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</si>
  <si>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</si>
  <si>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</si>
  <si>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</si>
  <si>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</si>
  <si>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</si>
  <si>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</si>
  <si>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</si>
  <si>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</si>
  <si>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</si>
  <si>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</si>
  <si>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</si>
  <si>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</si>
  <si>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</si>
  <si>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</si>
  <si>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</si>
  <si>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</si>
  <si>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</si>
  <si>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</si>
  <si>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</si>
  <si>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</si>
  <si>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</si>
  <si>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</si>
  <si>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</si>
  <si>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</si>
  <si>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</si>
  <si>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</si>
  <si>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</si>
  <si>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</si>
  <si>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</si>
  <si>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</si>
  <si>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</si>
  <si>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</si>
  <si>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</si>
  <si>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</si>
  <si>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</si>
  <si>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</si>
  <si>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</si>
  <si>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</si>
  <si>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</si>
  <si>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</si>
  <si>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</si>
  <si>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</si>
  <si>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</si>
  <si>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</si>
  <si>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</si>
  <si>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</si>
  <si>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</si>
  <si>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</si>
  <si>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</si>
  <si>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</si>
  <si>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</si>
  <si>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</si>
  <si>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</si>
  <si>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</si>
  <si>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</si>
  <si>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</si>
  <si>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</si>
  <si>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</si>
  <si>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</si>
  <si>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</si>
  <si>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</si>
  <si>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</si>
  <si>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</si>
  <si>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</si>
  <si>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</si>
  <si>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</si>
  <si>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</si>
  <si>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</si>
  <si>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</si>
  <si>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</si>
  <si>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</si>
  <si>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</si>
  <si>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</si>
  <si>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</si>
  <si>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</si>
  <si>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</si>
  <si>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</si>
  <si>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</si>
  <si>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</si>
  <si>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</si>
  <si>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</si>
  <si>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</si>
  <si>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</si>
  <si>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</si>
  <si>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</si>
  <si>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</si>
  <si>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</si>
  <si>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</si>
  <si>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</si>
  <si>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</si>
  <si>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</si>
  <si>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</si>
  <si>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</si>
  <si>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</si>
  <si>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</si>
  <si>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</si>
  <si>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</si>
  <si>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</si>
  <si>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</si>
  <si>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</si>
  <si>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</si>
  <si>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</si>
  <si>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</si>
  <si>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</si>
  <si>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</si>
  <si>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</si>
  <si>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</si>
  <si>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</si>
  <si>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</si>
  <si>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</si>
  <si>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</si>
  <si>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</si>
  <si>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</si>
  <si>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</si>
  <si>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</si>
  <si>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</si>
  <si>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</si>
  <si>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</si>
  <si>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</si>
  <si>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</si>
  <si>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</si>
  <si>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</si>
  <si>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</si>
  <si>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</si>
  <si>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</si>
  <si>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</si>
  <si>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</si>
  <si>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</si>
  <si>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</si>
  <si>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</si>
  <si>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</si>
  <si>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</si>
  <si>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</si>
  <si>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</si>
  <si>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</si>
  <si>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</si>
  <si>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</si>
  <si>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</si>
  <si>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</si>
  <si>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</si>
  <si>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</si>
  <si>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</si>
  <si>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</si>
  <si>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</si>
  <si>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</si>
  <si>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</si>
  <si>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</si>
  <si>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</si>
  <si>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</si>
  <si>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</si>
  <si>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</si>
  <si>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</si>
  <si>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</si>
  <si>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</si>
  <si>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</si>
  <si>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</si>
  <si>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</si>
  <si>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</si>
  <si>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</si>
  <si>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</si>
  <si>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</si>
  <si>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</si>
  <si>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</si>
  <si>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</si>
  <si>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</si>
  <si>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</si>
  <si>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</si>
  <si>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</si>
  <si>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</si>
  <si>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</si>
  <si>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</si>
  <si>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</si>
  <si>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</si>
  <si>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</si>
  <si>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</si>
  <si>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</si>
  <si>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</si>
  <si>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</si>
  <si>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</si>
  <si>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</si>
  <si>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</si>
  <si>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</si>
  <si>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</si>
  <si>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</si>
  <si>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</si>
  <si>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</si>
  <si>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</si>
  <si>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</si>
  <si>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</si>
  <si>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</si>
  <si>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</si>
  <si>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</si>
  <si>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</si>
  <si>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</si>
  <si>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</si>
  <si>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</si>
  <si>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</si>
  <si>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</si>
  <si>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</si>
  <si>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</si>
  <si>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</si>
  <si>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</si>
  <si>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</si>
  <si>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</si>
  <si>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</si>
  <si>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</si>
  <si>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</si>
  <si>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</si>
  <si>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</si>
  <si>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</si>
  <si>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</si>
  <si>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</si>
  <si>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</si>
  <si>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</si>
  <si>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</si>
  <si>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</si>
  <si>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</si>
  <si>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</si>
  <si>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</si>
  <si>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</si>
  <si>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</si>
  <si>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</si>
  <si>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</si>
  <si>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</si>
  <si>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</si>
  <si>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</si>
  <si>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</si>
  <si>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</si>
  <si>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</si>
  <si>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</si>
  <si>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</si>
  <si>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</si>
  <si>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</si>
  <si>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</si>
  <si>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</si>
  <si>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</si>
  <si>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</si>
  <si>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</si>
  <si>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</si>
  <si>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</si>
  <si>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</si>
  <si>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</si>
  <si>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</si>
  <si>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</si>
  <si>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</si>
  <si>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</si>
  <si>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</si>
  <si>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</si>
  <si>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</si>
  <si>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</si>
  <si>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</si>
  <si>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</si>
  <si>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</si>
  <si>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</si>
  <si>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</si>
  <si>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</si>
  <si>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</si>
  <si>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</si>
  <si>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</si>
  <si>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</si>
  <si>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</si>
  <si>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</si>
  <si>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</si>
  <si>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</si>
  <si>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</si>
  <si>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</si>
  <si>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</si>
  <si>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</si>
  <si>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</si>
  <si>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</si>
  <si>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</si>
  <si>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</si>
  <si>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</si>
  <si>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</si>
  <si>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</si>
  <si>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</si>
  <si>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</si>
  <si>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</si>
  <si>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</si>
  <si>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</si>
  <si>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</si>
  <si>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</si>
  <si>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</si>
  <si>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</si>
  <si>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</si>
  <si>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</si>
  <si>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</si>
  <si>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</si>
  <si>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</si>
  <si>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</si>
  <si>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</si>
  <si>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</si>
  <si>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</si>
  <si>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</si>
  <si>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</si>
  <si>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</si>
  <si>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</si>
  <si>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</si>
  <si>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</si>
  <si>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</si>
  <si>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</si>
  <si>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</si>
  <si>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</si>
  <si>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</si>
  <si>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</si>
  <si>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</si>
  <si>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</si>
  <si>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</si>
  <si>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</si>
  <si>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</si>
  <si>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</si>
  <si>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</si>
  <si>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</si>
  <si>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</si>
  <si>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</si>
  <si>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</si>
  <si>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</si>
  <si>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</si>
  <si>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</si>
  <si>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</si>
  <si>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</si>
  <si>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</si>
  <si>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</si>
  <si>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</si>
  <si>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</si>
  <si>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</si>
  <si>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</si>
  <si>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</si>
  <si>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</si>
  <si>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</si>
  <si>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</si>
  <si>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</si>
  <si>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</si>
  <si>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</si>
  <si>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</si>
  <si>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</si>
  <si>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</si>
  <si>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</si>
  <si>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</si>
  <si>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</si>
  <si>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</si>
  <si>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</si>
  <si>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</si>
  <si>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</si>
  <si>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</si>
  <si>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</si>
  <si>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</si>
  <si>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</si>
  <si>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</si>
  <si>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</si>
  <si>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</si>
  <si>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</si>
  <si>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</si>
  <si>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</si>
  <si>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</si>
  <si>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</si>
  <si>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</si>
  <si>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</si>
  <si>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</si>
  <si>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</si>
  <si>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</si>
  <si>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</si>
  <si>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</si>
  <si>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</si>
  <si>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</si>
  <si>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</si>
  <si>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</si>
  <si>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</si>
  <si>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</si>
  <si>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</si>
  <si>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</si>
  <si>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</si>
  <si>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</si>
  <si>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</si>
  <si>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</si>
  <si>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</si>
  <si>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</si>
  <si>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</si>
  <si>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</si>
  <si>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</si>
  <si>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</si>
  <si>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</si>
  <si>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</si>
  <si>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</si>
  <si>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</si>
  <si>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</si>
  <si>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</si>
  <si>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</si>
  <si>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</si>
  <si>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</si>
  <si>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</si>
  <si>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</si>
  <si>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</si>
  <si>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</si>
  <si>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</si>
  <si>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</si>
  <si>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</si>
  <si>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</si>
  <si>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</si>
  <si>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</si>
  <si>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</si>
  <si>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</si>
  <si>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</si>
  <si>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</si>
  <si>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</si>
  <si>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</si>
  <si>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</si>
  <si>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</si>
  <si>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</si>
  <si>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</si>
  <si>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</si>
  <si>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</si>
  <si>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</si>
  <si>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</si>
  <si>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</si>
  <si>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</si>
  <si>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</si>
  <si>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</si>
  <si>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</si>
  <si>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</si>
  <si>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</si>
  <si>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</si>
  <si>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</si>
  <si>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</si>
  <si>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</si>
  <si>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</si>
  <si>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</si>
  <si>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</si>
  <si>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</si>
  <si>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</si>
  <si>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</si>
  <si>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</si>
  <si>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</si>
  <si>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</si>
  <si>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</si>
  <si>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</si>
  <si>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</si>
  <si>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</si>
  <si>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</si>
  <si>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</si>
  <si>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</si>
  <si>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</si>
  <si>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</si>
  <si>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</si>
  <si>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</si>
  <si>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</si>
  <si>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</si>
  <si>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</si>
  <si>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</si>
  <si>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</si>
  <si>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</si>
  <si>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</si>
  <si>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</si>
  <si>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</si>
  <si>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</si>
  <si>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</si>
  <si>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</si>
  <si>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</si>
  <si>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</si>
  <si>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</si>
  <si>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</si>
  <si>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</si>
  <si>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</si>
  <si>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</si>
  <si>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</si>
  <si>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</si>
  <si>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</si>
  <si>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</si>
  <si>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</si>
  <si>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</si>
  <si>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</si>
  <si>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</si>
  <si>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</si>
  <si>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</si>
  <si>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</si>
  <si>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</si>
  <si>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</si>
  <si>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</si>
  <si>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</si>
  <si>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</si>
  <si>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</si>
  <si>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</si>
  <si>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</si>
  <si>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</si>
  <si>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</si>
  <si>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</si>
  <si>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</si>
  <si>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</si>
  <si>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</si>
  <si>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</si>
  <si>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</si>
  <si>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</si>
  <si>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</si>
  <si>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</si>
  <si>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</si>
  <si>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</si>
  <si>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</si>
  <si>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</si>
  <si>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</si>
  <si>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</si>
  <si>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</si>
  <si>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</si>
  <si>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</si>
  <si>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</si>
  <si>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</si>
  <si>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</si>
  <si>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</si>
  <si>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</si>
  <si>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</si>
  <si>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</si>
  <si>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</si>
  <si>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</si>
  <si>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</si>
  <si>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</si>
  <si>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</si>
  <si>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</si>
  <si>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</si>
  <si>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</si>
  <si>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</si>
  <si>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</si>
  <si>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</si>
  <si>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</si>
  <si>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</si>
  <si>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</si>
  <si>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</si>
  <si>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</si>
  <si>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</si>
  <si>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</si>
  <si>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</si>
  <si>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</si>
  <si>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</si>
  <si>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</si>
  <si>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</si>
  <si>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</si>
  <si>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</si>
  <si>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</si>
  <si>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</si>
  <si>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</si>
  <si>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</si>
  <si>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</si>
  <si>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</si>
  <si>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</si>
  <si>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</si>
  <si>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</si>
  <si>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</si>
  <si>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</si>
  <si>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</si>
  <si>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</si>
  <si>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</si>
  <si>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</si>
  <si>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</si>
  <si>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</si>
  <si>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</si>
  <si>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</si>
  <si>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</si>
  <si>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</si>
  <si>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</si>
  <si>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</si>
  <si>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</si>
  <si>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</si>
  <si>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</si>
  <si>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</si>
  <si>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</si>
  <si>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</si>
  <si>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</si>
  <si>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</si>
  <si>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</si>
  <si>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</si>
  <si>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</si>
  <si>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</si>
  <si>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</si>
  <si>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</si>
  <si>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</si>
  <si>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</si>
  <si>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</si>
  <si>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</si>
  <si>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</si>
  <si>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</si>
  <si>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</si>
  <si>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</si>
  <si>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</si>
  <si>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</si>
  <si>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</si>
  <si>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</si>
  <si>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</si>
  <si>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</si>
  <si>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</si>
  <si>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</si>
  <si>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</si>
  <si>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</si>
  <si>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</si>
  <si>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</si>
  <si>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</si>
  <si>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</si>
  <si>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</si>
  <si>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</si>
  <si>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</si>
  <si>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</si>
  <si>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</si>
  <si>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</si>
  <si>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</si>
  <si>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</si>
  <si>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</si>
  <si>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</si>
  <si>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</si>
  <si>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</si>
  <si>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</si>
  <si>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</si>
  <si>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</si>
  <si>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</si>
  <si>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</si>
  <si>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</si>
  <si>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</si>
  <si>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</si>
  <si>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</si>
  <si>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</si>
  <si>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</si>
  <si>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</si>
  <si>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</si>
  <si>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</si>
  <si>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</si>
  <si>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</si>
  <si>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</si>
  <si>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</si>
  <si>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</si>
  <si>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</si>
  <si>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</si>
  <si>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</si>
  <si>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</si>
  <si>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</si>
  <si>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</si>
  <si>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</si>
  <si>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</si>
  <si>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</si>
  <si>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</si>
  <si>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</si>
  <si>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</si>
  <si>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</si>
  <si>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</si>
  <si>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</si>
  <si>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</si>
  <si>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</si>
  <si>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</si>
  <si>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</si>
  <si>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</si>
  <si>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</si>
  <si>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</si>
  <si>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</si>
  <si>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</si>
  <si>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</si>
  <si>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</si>
  <si>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</si>
  <si>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</si>
  <si>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</si>
  <si>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</si>
  <si>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</si>
  <si>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</si>
  <si>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</si>
  <si>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</si>
  <si>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</si>
  <si>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</si>
  <si>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</si>
  <si>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</si>
  <si>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</si>
  <si>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</si>
  <si>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</si>
  <si>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</si>
  <si>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</si>
  <si>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</si>
  <si>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</si>
  <si>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</si>
  <si>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</si>
  <si>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</si>
  <si>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</si>
  <si>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</si>
  <si>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</si>
  <si>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</si>
  <si>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</si>
  <si>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</si>
  <si>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</si>
  <si>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</si>
  <si>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</si>
  <si>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</si>
  <si>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</si>
  <si>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</si>
  <si>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</si>
  <si>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</si>
  <si>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</si>
  <si>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</si>
  <si>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</si>
  <si>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</si>
  <si>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</si>
  <si>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</si>
  <si>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</si>
  <si>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</si>
  <si>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</si>
  <si>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</si>
  <si>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</si>
  <si>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</si>
  <si>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</si>
  <si>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</si>
  <si>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</si>
  <si>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</si>
  <si>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</si>
  <si>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</si>
  <si>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</si>
  <si>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</si>
  <si>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</si>
  <si>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</si>
  <si>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</si>
  <si>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</si>
  <si>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</si>
  <si>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</si>
  <si>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</si>
  <si>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</si>
  <si>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</si>
  <si>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</si>
  <si>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</si>
  <si>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</si>
  <si>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</si>
  <si>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</si>
  <si>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</si>
  <si>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</si>
  <si>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</si>
  <si>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</si>
  <si>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</si>
  <si>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</si>
  <si>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</si>
  <si>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</si>
  <si>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</si>
  <si>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</si>
  <si>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</si>
  <si>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</si>
  <si>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</si>
  <si>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</si>
  <si>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</si>
  <si>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</si>
  <si>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</si>
  <si>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</si>
  <si>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</si>
  <si>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</si>
  <si>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</si>
  <si>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</si>
  <si>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</si>
  <si>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</si>
  <si>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</si>
  <si>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</si>
  <si>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</si>
  <si>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</si>
  <si>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</si>
  <si>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</si>
  <si>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</si>
  <si>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</si>
  <si>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</si>
  <si>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</si>
  <si>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</si>
  <si>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</si>
  <si>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</si>
  <si>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</si>
  <si>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</si>
  <si>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</si>
  <si>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</si>
  <si>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</si>
  <si>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</si>
  <si>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</si>
  <si>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</si>
  <si>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</si>
  <si>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</si>
  <si>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</si>
  <si>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</si>
  <si>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</si>
  <si>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</si>
  <si>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</si>
  <si>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</si>
  <si>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</si>
  <si>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</si>
  <si>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</si>
  <si>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</si>
  <si>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</si>
  <si>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</si>
  <si>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</si>
  <si>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</si>
  <si>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</si>
  <si>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</si>
  <si>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</si>
  <si>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</si>
  <si>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</si>
  <si>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</si>
  <si>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</si>
  <si>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</si>
  <si>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</si>
  <si>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</si>
  <si>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</si>
  <si>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</si>
  <si>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</si>
  <si>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</si>
  <si>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</si>
  <si>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</si>
  <si>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</si>
  <si>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</si>
  <si>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</si>
  <si>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</si>
  <si>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</si>
  <si>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</si>
  <si>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</si>
  <si>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</si>
  <si>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</si>
  <si>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</si>
  <si>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</si>
  <si>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</si>
  <si>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</si>
  <si>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</si>
  <si>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</si>
  <si>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</si>
  <si>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</si>
  <si>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</si>
  <si>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</si>
  <si>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</si>
  <si>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</si>
  <si>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</si>
  <si>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</si>
  <si>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</si>
  <si>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</si>
  <si>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</si>
  <si>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</si>
  <si>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</si>
  <si>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</si>
  <si>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</si>
  <si>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</si>
  <si>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</si>
  <si>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</si>
  <si>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</si>
  <si>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</si>
  <si>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</si>
  <si>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</si>
  <si>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</si>
  <si>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</si>
  <si>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</si>
  <si>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</si>
  <si>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</si>
  <si>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</si>
  <si>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</si>
  <si>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</si>
  <si>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</si>
  <si>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</si>
  <si>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</si>
  <si>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</si>
  <si>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</si>
  <si>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</si>
  <si>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</si>
  <si>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</si>
  <si>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</si>
  <si>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</si>
  <si>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</si>
  <si>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</si>
  <si>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</si>
  <si>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</si>
  <si>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</si>
  <si>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</si>
  <si>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</si>
  <si>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</si>
  <si>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</si>
  <si>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</si>
  <si>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</si>
  <si>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</si>
  <si>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</si>
  <si>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</si>
  <si>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</si>
  <si>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</si>
  <si>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</si>
  <si>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</si>
  <si>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</si>
  <si>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</si>
  <si>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</si>
  <si>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</si>
  <si>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</si>
  <si>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</si>
  <si>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</si>
  <si>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</si>
  <si>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</si>
  <si>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</si>
  <si>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</si>
  <si>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</si>
  <si>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</si>
  <si>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</si>
  <si>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</si>
  <si>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</si>
  <si>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</si>
  <si>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</si>
  <si>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</si>
  <si>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</si>
  <si>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</si>
  <si>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</si>
  <si>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</si>
  <si>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</si>
  <si>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</si>
  <si>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</si>
  <si>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</si>
  <si>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</si>
  <si>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</si>
  <si>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</si>
  <si>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</si>
  <si>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</si>
  <si>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</si>
  <si>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</si>
  <si>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</si>
  <si>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</si>
  <si>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</si>
  <si>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</si>
  <si>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</si>
  <si>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</si>
  <si>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</si>
  <si>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</si>
  <si>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</si>
  <si>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</si>
  <si>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</si>
  <si>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</si>
  <si>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</si>
  <si>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</si>
  <si>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</si>
  <si>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</si>
  <si>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</si>
  <si>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</si>
  <si>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</si>
  <si>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</si>
  <si>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</si>
  <si>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</si>
  <si>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</si>
  <si>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</si>
  <si>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</si>
  <si>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</si>
  <si>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</si>
  <si>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</si>
  <si>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</si>
  <si>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</si>
  <si>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</si>
  <si>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</si>
  <si>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</si>
  <si>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</si>
  <si>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</si>
  <si>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</si>
  <si>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</si>
  <si>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</si>
  <si>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</si>
  <si>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</si>
  <si>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</si>
  <si>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</si>
  <si>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</si>
  <si>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</si>
  <si>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</si>
  <si>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</si>
  <si>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</si>
  <si>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</si>
  <si>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</si>
  <si>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</si>
  <si>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</si>
  <si>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</si>
  <si>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</si>
  <si>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</si>
  <si>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</si>
  <si>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</si>
  <si>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</si>
  <si>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</si>
  <si>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</si>
  <si>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</si>
  <si>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</si>
  <si>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</si>
  <si>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</si>
  <si>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</si>
  <si>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</si>
  <si>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</si>
  <si>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</si>
  <si>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</si>
  <si>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</si>
  <si>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</si>
  <si>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</si>
  <si>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</si>
  <si>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</si>
  <si>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</si>
  <si>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</si>
  <si>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</si>
  <si>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</si>
  <si>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</si>
  <si>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</si>
  <si>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</si>
  <si>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</si>
  <si>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</si>
  <si>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</si>
  <si>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</si>
  <si>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</si>
  <si>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</si>
  <si>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</si>
  <si>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</si>
  <si>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</si>
  <si>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</si>
  <si>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</si>
  <si>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</si>
  <si>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</si>
  <si>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</si>
  <si>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</si>
  <si>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</si>
  <si>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</si>
  <si>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</si>
  <si>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</si>
  <si>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</si>
  <si>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</si>
  <si>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</si>
  <si>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</si>
  <si>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</si>
  <si>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</si>
  <si>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</si>
  <si>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</si>
  <si>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</si>
  <si>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</si>
  <si>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</si>
  <si>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</si>
  <si>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</si>
  <si>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</si>
  <si>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</si>
  <si>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</si>
  <si>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</si>
  <si>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</si>
  <si>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</si>
  <si>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</si>
  <si>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</si>
  <si>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</si>
  <si>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</si>
  <si>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</si>
  <si>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</si>
  <si>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</si>
  <si>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</si>
  <si>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</si>
  <si>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</si>
  <si>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</si>
  <si>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</si>
  <si>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</si>
  <si>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</si>
  <si>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</si>
  <si>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</si>
  <si>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</si>
  <si>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</si>
  <si>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</si>
  <si>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</si>
  <si>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</si>
  <si>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</si>
  <si>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</si>
  <si>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</si>
  <si>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</si>
  <si>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</si>
  <si>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</si>
  <si>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</si>
  <si>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</si>
  <si>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</si>
  <si>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</si>
  <si>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</si>
  <si>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</si>
  <si>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</si>
  <si>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</si>
  <si>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</si>
  <si>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</si>
  <si>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</si>
  <si>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</si>
  <si>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</si>
  <si>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</si>
  <si>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</si>
  <si>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</si>
  <si>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</si>
  <si>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</si>
  <si>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</si>
  <si>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</si>
  <si>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</si>
  <si>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</si>
  <si>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</si>
  <si>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</si>
  <si>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</si>
  <si>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</si>
  <si>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</si>
  <si>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</si>
  <si>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</si>
  <si>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</si>
  <si>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</si>
  <si>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</si>
  <si>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</si>
  <si>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</si>
  <si>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</si>
  <si>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</si>
  <si>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</si>
  <si>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</si>
  <si>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</si>
  <si>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</si>
  <si>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</si>
  <si>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</si>
  <si>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</si>
  <si>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</si>
  <si>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</si>
  <si>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</si>
  <si>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</si>
  <si>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</si>
  <si>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</si>
  <si>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</si>
  <si>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</si>
  <si>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</si>
  <si>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</si>
  <si>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</si>
  <si>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</si>
  <si>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</si>
  <si>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</si>
  <si>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</si>
  <si>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</si>
  <si>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</si>
  <si>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</si>
  <si>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</si>
  <si>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</si>
  <si>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</si>
  <si>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</si>
  <si>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</si>
  <si>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</si>
  <si>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</si>
  <si>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</si>
  <si>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</si>
  <si>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</si>
  <si>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</si>
  <si>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</si>
  <si>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</si>
  <si>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</si>
  <si>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</si>
  <si>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</si>
  <si>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</si>
  <si>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</si>
  <si>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</si>
  <si>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</si>
  <si>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</si>
  <si>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</si>
  <si>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</si>
  <si>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</si>
  <si>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</si>
  <si>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</si>
  <si>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</si>
  <si>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</si>
  <si>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</si>
  <si>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</si>
  <si>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</si>
  <si>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</si>
  <si>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</si>
  <si>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</si>
  <si>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</si>
  <si>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</si>
  <si>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</si>
  <si>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</si>
  <si>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</si>
  <si>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</si>
  <si>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</si>
  <si>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</si>
  <si>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</si>
  <si>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</si>
  <si>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</si>
  <si>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</si>
  <si>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</si>
  <si>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</si>
  <si>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</si>
  <si>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</si>
  <si>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</si>
  <si>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</si>
  <si>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</si>
  <si>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</si>
  <si>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</si>
  <si>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</si>
  <si>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</si>
  <si>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</si>
  <si>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</si>
  <si>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</si>
  <si>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</si>
  <si>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</si>
  <si>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</si>
  <si>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</si>
  <si>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</si>
  <si>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</si>
  <si>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</si>
  <si>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</si>
  <si>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</si>
  <si>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</si>
  <si>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</si>
  <si>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</si>
  <si>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</si>
  <si>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</si>
  <si>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</si>
  <si>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</si>
  <si>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</si>
  <si>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</si>
  <si>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</si>
  <si>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</si>
  <si>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</si>
  <si>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</si>
  <si>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</si>
  <si>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</si>
  <si>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</si>
  <si>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</si>
  <si>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</si>
  <si>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</si>
  <si>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</si>
  <si>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</si>
  <si>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</si>
  <si>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</si>
  <si>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</si>
  <si>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</si>
  <si>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</si>
  <si>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</si>
  <si>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</si>
  <si>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</si>
  <si>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</si>
  <si>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</si>
  <si>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</si>
  <si>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</si>
  <si>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</si>
  <si>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</si>
  <si>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</si>
  <si>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</si>
  <si>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</si>
  <si>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</si>
  <si>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</si>
  <si>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</si>
  <si>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</si>
  <si>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</si>
  <si>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</si>
  <si>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</si>
  <si>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</si>
  <si>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</si>
  <si>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</si>
  <si>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</si>
  <si>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</si>
  <si>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</si>
  <si>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</si>
  <si>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</si>
  <si>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</si>
  <si>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</si>
  <si>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</si>
  <si>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</si>
  <si>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</si>
  <si>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</si>
  <si>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</si>
  <si>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</si>
  <si>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</si>
  <si>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</si>
  <si>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</si>
  <si>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</si>
  <si>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</si>
  <si>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</si>
  <si>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</si>
  <si>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</si>
  <si>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</si>
  <si>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</si>
  <si>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</si>
  <si>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</si>
  <si>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</si>
  <si>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</si>
  <si>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</si>
  <si>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</si>
  <si>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</si>
  <si>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</si>
  <si>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</si>
  <si>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</si>
  <si>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</si>
  <si>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</si>
  <si>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</si>
  <si>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</si>
  <si>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</si>
  <si>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</si>
  <si>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</si>
  <si>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</si>
  <si>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</si>
  <si>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</si>
  <si>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</si>
  <si>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</si>
  <si>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</si>
  <si>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</si>
  <si>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</si>
  <si>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</si>
  <si>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</si>
  <si>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</si>
  <si>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</si>
  <si>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</si>
  <si>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</si>
  <si>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</si>
  <si>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</si>
  <si>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</si>
  <si>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</si>
  <si>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</si>
  <si>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</si>
  <si>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</si>
  <si>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</si>
  <si>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</si>
  <si>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</si>
  <si>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</si>
  <si>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</si>
  <si>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</si>
  <si>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</si>
  <si>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</si>
  <si>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</si>
  <si>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</si>
  <si>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</si>
  <si>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</si>
  <si>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</si>
  <si>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</si>
  <si>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</si>
  <si>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</si>
  <si>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</si>
  <si>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</si>
  <si>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</si>
  <si>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</si>
  <si>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</si>
  <si>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</si>
  <si>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</si>
  <si>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</si>
  <si>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</si>
  <si>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</si>
  <si>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</si>
  <si>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</si>
  <si>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</si>
  <si>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</si>
  <si>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</si>
  <si>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</si>
  <si>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</si>
  <si>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</si>
  <si>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</si>
  <si>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</si>
  <si>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</si>
  <si>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</si>
  <si>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</si>
  <si>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</si>
  <si>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</si>
  <si>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</si>
  <si>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</si>
  <si>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</si>
  <si>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</si>
  <si>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</si>
  <si>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</si>
  <si>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</si>
  <si>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</si>
  <si>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</si>
  <si>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</si>
  <si>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</si>
  <si>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</si>
  <si>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</si>
  <si>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</si>
  <si>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</si>
  <si>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</si>
  <si>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</si>
  <si>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</si>
  <si>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</si>
  <si>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</si>
  <si>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</si>
  <si>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</si>
  <si>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</si>
  <si>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</si>
  <si>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</si>
  <si>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</si>
  <si>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</si>
  <si>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</si>
  <si>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</si>
  <si>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</si>
  <si>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</si>
  <si>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</si>
  <si>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</si>
  <si>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</si>
  <si>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</si>
  <si>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</si>
  <si>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</si>
  <si>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</si>
  <si>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</si>
  <si>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</si>
  <si>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</si>
  <si>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</si>
  <si>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</si>
  <si>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</si>
  <si>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</si>
  <si>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</si>
  <si>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</si>
  <si>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</si>
  <si>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</si>
  <si>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</si>
  <si>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</si>
  <si>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</si>
  <si>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</si>
  <si>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</si>
  <si>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</si>
  <si>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</si>
  <si>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</si>
  <si>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</si>
  <si>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</si>
  <si>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</si>
  <si>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</si>
  <si>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</si>
  <si>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</si>
  <si>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</si>
  <si>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</si>
  <si>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</si>
  <si>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</si>
  <si>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</si>
  <si>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</si>
  <si>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</si>
  <si>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</si>
  <si>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</si>
  <si>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</si>
  <si>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</si>
  <si>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</si>
  <si>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</si>
  <si>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</si>
  <si>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</si>
  <si>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</si>
  <si>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</si>
  <si>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</si>
  <si>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</si>
  <si>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</si>
  <si>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</si>
  <si>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</si>
  <si>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</si>
  <si>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</si>
  <si>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</si>
  <si>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</si>
  <si>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</si>
  <si>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</si>
  <si>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</si>
  <si>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</si>
  <si>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</si>
  <si>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</si>
  <si>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</si>
  <si>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</si>
  <si>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</si>
  <si>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</si>
  <si>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</si>
  <si>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</si>
  <si>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</si>
  <si>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</si>
  <si>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</si>
  <si>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</si>
  <si>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</si>
  <si>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</si>
  <si>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</si>
  <si>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</si>
  <si>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</si>
  <si>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</si>
  <si>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</si>
  <si>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</si>
  <si>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</si>
  <si>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</si>
  <si>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</si>
  <si>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</si>
  <si>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</si>
  <si>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</si>
  <si>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</si>
  <si>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</si>
  <si>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</si>
  <si>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</si>
  <si>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</si>
  <si>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</si>
  <si>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</si>
  <si>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</si>
  <si>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</si>
  <si>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</si>
  <si>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</si>
  <si>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</si>
  <si>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</si>
  <si>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</si>
  <si>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</si>
  <si>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</si>
  <si>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</si>
  <si>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</si>
  <si>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</si>
  <si>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</si>
  <si>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</si>
  <si>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</si>
  <si>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</si>
  <si>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</si>
  <si>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</si>
  <si>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</si>
  <si>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</si>
  <si>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</si>
  <si>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</si>
  <si>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</si>
  <si>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</si>
  <si>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</si>
  <si>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</si>
  <si>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</si>
  <si>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</si>
  <si>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</si>
  <si>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</si>
  <si>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</si>
  <si>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</si>
  <si>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</si>
  <si>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</si>
  <si>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</si>
  <si>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</si>
  <si>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</si>
  <si>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</si>
  <si>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</si>
  <si>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</si>
  <si>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</si>
  <si>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</si>
  <si>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</si>
  <si>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</si>
  <si>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</si>
  <si>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</si>
  <si>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</si>
  <si>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</si>
  <si>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</si>
  <si>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</si>
  <si>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</si>
  <si>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</si>
  <si>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</si>
  <si>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</si>
  <si>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</si>
  <si>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</si>
  <si>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</si>
  <si>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</si>
  <si>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</si>
  <si>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</si>
  <si>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</si>
  <si>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</si>
  <si>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</si>
  <si>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</si>
  <si>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</si>
  <si>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</si>
  <si>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</si>
  <si>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</si>
  <si>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</si>
  <si>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</si>
  <si>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</si>
  <si>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</si>
  <si>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</si>
  <si>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</si>
  <si>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</si>
  <si>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</si>
  <si>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</si>
  <si>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</si>
  <si>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</si>
  <si>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</si>
  <si>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</si>
  <si>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</si>
  <si>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</si>
  <si>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</si>
  <si>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</si>
  <si>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</si>
  <si>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</si>
  <si>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</si>
  <si>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</si>
  <si>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</si>
  <si>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</si>
  <si>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</si>
  <si>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</si>
  <si>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</si>
  <si>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</si>
  <si>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</si>
  <si>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</si>
  <si>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</si>
  <si>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</si>
  <si>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</si>
  <si>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</si>
  <si>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</si>
  <si>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</si>
  <si>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</si>
  <si>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</si>
  <si>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</si>
  <si>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</si>
  <si>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</si>
  <si>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</si>
  <si>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</si>
  <si>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</si>
  <si>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</si>
  <si>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</si>
  <si>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</si>
  <si>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</si>
  <si>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</si>
  <si>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</si>
  <si>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</si>
  <si>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</si>
  <si>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</si>
  <si>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</si>
  <si>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</si>
  <si>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</si>
  <si>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</si>
  <si>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</si>
  <si>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</si>
  <si>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</si>
  <si>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</si>
  <si>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</si>
  <si>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</si>
  <si>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</si>
  <si>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</si>
  <si>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</si>
  <si>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</si>
  <si>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</si>
  <si>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</si>
  <si>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</si>
  <si>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</si>
  <si>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</si>
  <si>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</si>
  <si>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</si>
  <si>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</si>
  <si>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</si>
  <si>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</si>
  <si>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</si>
  <si>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</si>
  <si>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</si>
  <si>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</si>
  <si>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</si>
  <si>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</si>
  <si>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</si>
  <si>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</si>
  <si>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</si>
  <si>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</si>
  <si>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</si>
  <si>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</si>
  <si>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</si>
  <si>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</si>
  <si>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</si>
  <si>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</si>
  <si>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</si>
  <si>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</si>
  <si>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</si>
  <si>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</si>
  <si>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</si>
  <si>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</si>
  <si>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</si>
  <si>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</si>
  <si>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</si>
  <si>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</si>
  <si>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</si>
  <si>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</si>
  <si>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</si>
  <si>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</si>
  <si>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</si>
  <si>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</si>
  <si>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</si>
  <si>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</si>
  <si>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</si>
  <si>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</si>
  <si>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</si>
  <si>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</si>
  <si>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</si>
  <si>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</si>
  <si>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</si>
  <si>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</si>
  <si>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</si>
  <si>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</si>
  <si>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</si>
  <si>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</si>
  <si>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</si>
  <si>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</si>
  <si>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</si>
  <si>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</si>
  <si>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</si>
  <si>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</si>
  <si>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</si>
  <si>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</si>
  <si>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</si>
  <si>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</si>
  <si>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</si>
  <si>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</si>
  <si>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</si>
  <si>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</si>
  <si>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</si>
  <si>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</si>
  <si>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</si>
  <si>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</si>
  <si>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</si>
  <si>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</si>
  <si>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</si>
  <si>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</si>
  <si>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</si>
  <si>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</si>
  <si>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</si>
  <si>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</si>
  <si>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</si>
  <si>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</si>
  <si>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</si>
  <si>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</si>
  <si>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</si>
  <si>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</si>
  <si>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</si>
  <si>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</si>
  <si>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</si>
  <si>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</si>
  <si>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</si>
  <si>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</si>
  <si>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</si>
  <si>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</si>
  <si>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</si>
  <si>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</si>
  <si>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</si>
  <si>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</si>
  <si>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</si>
  <si>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</si>
  <si>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</si>
  <si>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</si>
  <si>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</si>
  <si>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</si>
  <si>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</si>
  <si>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</si>
  <si>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</si>
  <si>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</si>
  <si>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</si>
  <si>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</si>
  <si>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</si>
  <si>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</si>
  <si>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</si>
  <si>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</si>
  <si>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</si>
  <si>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</si>
  <si>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</si>
  <si>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</si>
  <si>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</si>
  <si>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</si>
  <si>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</si>
  <si>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</si>
  <si>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</si>
  <si>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</si>
  <si>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</si>
  <si>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</si>
  <si>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</si>
  <si>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</si>
  <si>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</si>
  <si>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</si>
  <si>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</si>
  <si>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</si>
  <si>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</si>
  <si>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</si>
  <si>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</si>
  <si>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</si>
  <si>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</si>
  <si>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</si>
  <si>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</si>
  <si>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</si>
  <si>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</si>
  <si>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</si>
  <si>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</si>
  <si>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</si>
  <si>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</si>
  <si>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</si>
  <si>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</si>
  <si>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</si>
  <si>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</si>
  <si>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</si>
  <si>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</si>
  <si>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</si>
  <si>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</si>
  <si>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</si>
  <si>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</si>
  <si>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</si>
  <si>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</si>
  <si>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</si>
  <si>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</si>
  <si>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</si>
  <si>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</si>
  <si>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</si>
  <si>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</si>
  <si>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</si>
  <si>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</si>
  <si>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</si>
  <si>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</si>
  <si>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</si>
  <si>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</si>
  <si>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</si>
  <si>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</si>
  <si>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</si>
  <si>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</si>
  <si>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</si>
  <si>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</si>
  <si>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</si>
  <si>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</si>
  <si>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</si>
  <si>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</si>
  <si>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</si>
  <si>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</si>
  <si>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</si>
  <si>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</si>
  <si>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</si>
  <si>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</si>
  <si>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</si>
  <si>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</si>
  <si>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</si>
  <si>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</si>
  <si>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</si>
  <si>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</si>
  <si>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</si>
  <si>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</si>
  <si>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</si>
  <si>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</si>
  <si>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</si>
  <si>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</si>
  <si>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</si>
  <si>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</si>
  <si>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</si>
  <si>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</si>
  <si>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</si>
  <si>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</si>
  <si>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</si>
  <si>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</si>
  <si>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</si>
  <si>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</si>
  <si>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</si>
  <si>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</si>
  <si>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</si>
  <si>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</si>
  <si>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</si>
  <si>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</si>
  <si>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</si>
  <si>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</si>
  <si>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</si>
  <si>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</si>
  <si>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</si>
  <si>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</si>
  <si>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</si>
  <si>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</si>
  <si>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</si>
  <si>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</si>
  <si>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</si>
  <si>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</si>
  <si>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</si>
  <si>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</si>
  <si>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</si>
  <si>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</si>
  <si>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</si>
  <si>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</si>
  <si>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</si>
  <si>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</si>
  <si>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</si>
  <si>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</si>
  <si>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</si>
  <si>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</si>
  <si>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</si>
  <si>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</si>
  <si>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</si>
  <si>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</si>
  <si>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</si>
  <si>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</si>
  <si>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</si>
  <si>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</si>
  <si>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</si>
  <si>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</si>
  <si>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</si>
  <si>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</si>
  <si>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</si>
  <si>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</si>
  <si>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</si>
  <si>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</si>
  <si>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</si>
  <si>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</si>
  <si>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</si>
  <si>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</si>
  <si>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</si>
  <si>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</si>
  <si>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</si>
  <si>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</si>
  <si>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</si>
  <si>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</si>
  <si>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</si>
  <si>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</si>
  <si>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</si>
  <si>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</si>
  <si>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</si>
  <si>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</si>
  <si>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</si>
  <si>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</si>
  <si>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</si>
  <si>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</si>
  <si>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</si>
  <si>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</si>
  <si>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</si>
  <si>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</si>
  <si>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</si>
  <si>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</si>
  <si>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</si>
  <si>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</si>
  <si>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</si>
  <si>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</si>
  <si>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</si>
  <si>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</si>
  <si>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</si>
  <si>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</si>
  <si>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</si>
  <si>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</si>
  <si>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</si>
  <si>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</si>
  <si>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</si>
  <si>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</si>
  <si>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</si>
  <si>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</si>
  <si>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</si>
  <si>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</si>
  <si>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</si>
  <si>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</si>
  <si>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</si>
  <si>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</si>
  <si>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</si>
  <si>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</si>
  <si>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</si>
  <si>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</si>
  <si>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</si>
  <si>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</si>
  <si>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</si>
  <si>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</si>
  <si>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</si>
  <si>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</si>
  <si>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</si>
  <si>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</si>
  <si>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</si>
  <si>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</si>
  <si>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</si>
  <si>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</si>
  <si>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</si>
  <si>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</si>
  <si>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</si>
  <si>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</si>
  <si>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</si>
  <si>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</si>
  <si>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</si>
  <si>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</si>
  <si>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</si>
  <si>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</si>
  <si>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</si>
  <si>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</si>
  <si>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</si>
  <si>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</si>
  <si>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</si>
  <si>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</si>
  <si>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</si>
  <si>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</si>
  <si>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</si>
  <si>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</si>
  <si>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</si>
  <si>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</si>
  <si>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</si>
  <si>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</si>
  <si>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</si>
  <si>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</si>
  <si>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</si>
  <si>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</si>
  <si>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</si>
  <si>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</si>
  <si>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</si>
  <si>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</si>
  <si>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</si>
  <si>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</si>
  <si>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</si>
  <si>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</si>
  <si>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</si>
  <si>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</si>
  <si>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</si>
  <si>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</si>
  <si>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</si>
  <si>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</si>
  <si>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</si>
  <si>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</si>
  <si>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</si>
  <si>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</si>
  <si>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</si>
  <si>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</si>
  <si>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</si>
  <si>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</si>
  <si>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</si>
  <si>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</si>
  <si>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</si>
  <si>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</si>
  <si>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</si>
  <si>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</si>
  <si>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</si>
  <si>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</si>
  <si>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</si>
  <si>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</si>
  <si>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</si>
  <si>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</si>
  <si>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</si>
  <si>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</si>
  <si>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</si>
  <si>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</si>
  <si>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</si>
  <si>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</si>
  <si>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</si>
  <si>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</si>
  <si>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</si>
  <si>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</si>
  <si>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</si>
  <si>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</si>
  <si>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</si>
  <si>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</si>
  <si>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</si>
  <si>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</si>
  <si>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</si>
  <si>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</si>
  <si>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</si>
  <si>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</si>
  <si>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</si>
  <si>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</si>
  <si>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</si>
  <si>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</si>
  <si>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</si>
  <si>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</si>
  <si>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</si>
  <si>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</si>
  <si>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</si>
  <si>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</si>
  <si>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</si>
  <si>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</si>
  <si>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</si>
  <si>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</si>
  <si>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</si>
  <si>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</si>
  <si>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</si>
  <si>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</si>
  <si>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</si>
  <si>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</si>
  <si>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</si>
  <si>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</si>
  <si>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</si>
  <si>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</si>
  <si>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</si>
  <si>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</si>
  <si>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</si>
  <si>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</si>
  <si>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</si>
  <si>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</si>
  <si>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</si>
  <si>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</si>
  <si>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</si>
  <si>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</si>
  <si>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</si>
  <si>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</si>
  <si>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</si>
  <si>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</si>
  <si>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</si>
  <si>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</si>
  <si>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</si>
  <si>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</si>
  <si>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</si>
  <si>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</si>
  <si>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</si>
  <si>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</si>
  <si>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</si>
  <si>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</si>
  <si>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</si>
  <si>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</si>
  <si>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</si>
  <si>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</si>
  <si>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</si>
  <si>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</si>
  <si>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</si>
  <si>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</si>
  <si>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</si>
  <si>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</si>
  <si>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</si>
  <si>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</si>
  <si>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</si>
  <si>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</si>
  <si>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</si>
  <si>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</si>
  <si>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</si>
  <si>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</si>
  <si>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</si>
  <si>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</si>
  <si>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</si>
  <si>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</si>
  <si>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</si>
  <si>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</si>
  <si>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</si>
  <si>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</si>
  <si>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</si>
  <si>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</si>
  <si>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</si>
  <si>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</si>
  <si>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</si>
  <si>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</si>
  <si>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</si>
  <si>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</si>
  <si>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</si>
  <si>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</si>
  <si>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</si>
  <si>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</si>
  <si>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</si>
  <si>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</si>
  <si>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</si>
  <si>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</si>
  <si>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</si>
  <si>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</si>
  <si>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</si>
  <si>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</si>
  <si>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</si>
  <si>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</si>
  <si>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</si>
  <si>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</si>
  <si>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</si>
  <si>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</si>
  <si>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</si>
  <si>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</si>
  <si>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</si>
  <si>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</si>
  <si>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</si>
  <si>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</si>
  <si>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</si>
  <si>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</si>
  <si>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</si>
  <si>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</si>
  <si>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</si>
  <si>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</si>
  <si>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</si>
  <si>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</si>
  <si>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</si>
  <si>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</si>
  <si>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</si>
  <si>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</si>
  <si>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</si>
  <si>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</si>
  <si>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</si>
  <si>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</si>
  <si>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</si>
  <si>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</si>
  <si>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</si>
  <si>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</si>
  <si>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</si>
  <si>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</si>
  <si>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</si>
  <si>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</si>
  <si>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</si>
  <si>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</si>
  <si>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</si>
  <si>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</si>
  <si>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</si>
  <si>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</si>
  <si>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</si>
  <si>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</si>
  <si>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</si>
  <si>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</si>
  <si>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</si>
  <si>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</si>
  <si>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</si>
  <si>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</si>
  <si>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</si>
  <si>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</si>
  <si>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</si>
  <si>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</si>
  <si>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</si>
  <si>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</si>
  <si>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</si>
  <si>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</si>
  <si>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</si>
  <si>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</si>
  <si>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</si>
  <si>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</si>
  <si>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</si>
  <si>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</si>
  <si>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</si>
  <si>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</si>
  <si>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</si>
  <si>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</si>
  <si>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</si>
  <si>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</si>
  <si>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</si>
  <si>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</si>
  <si>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</si>
  <si>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</si>
  <si>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</si>
  <si>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</si>
  <si>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</si>
  <si>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</si>
  <si>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</si>
  <si>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</si>
  <si>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</si>
  <si>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</si>
  <si>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</si>
  <si>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</si>
  <si>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</si>
  <si>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</si>
  <si>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</si>
  <si>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</si>
  <si>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</si>
  <si>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</si>
  <si>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</si>
  <si>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</si>
  <si>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</si>
  <si>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</si>
  <si>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</si>
  <si>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</si>
  <si>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</si>
  <si>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</si>
  <si>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</si>
  <si>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</si>
  <si>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</si>
  <si>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</si>
  <si>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</si>
  <si>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</si>
  <si>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</si>
  <si>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</si>
  <si>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</si>
  <si>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</si>
  <si>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</si>
  <si>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</si>
  <si>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</si>
  <si>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</si>
  <si>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</si>
  <si>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</si>
  <si>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</si>
  <si>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</si>
  <si>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</si>
  <si>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</si>
  <si>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</si>
  <si>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</si>
  <si>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</si>
  <si>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</si>
  <si>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</si>
  <si>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</si>
  <si>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</si>
  <si>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</si>
  <si>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</si>
  <si>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</si>
  <si>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</si>
  <si>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</si>
  <si>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</si>
  <si>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</si>
  <si>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</si>
  <si>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</si>
  <si>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</si>
  <si>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</si>
  <si>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</si>
  <si>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</si>
  <si>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</si>
  <si>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</si>
  <si>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</si>
  <si>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</si>
  <si>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</si>
  <si>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</si>
  <si>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</si>
  <si>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</si>
  <si>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</si>
  <si>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</si>
  <si>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</si>
  <si>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</si>
  <si>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</si>
  <si>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</si>
  <si>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</si>
  <si>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</si>
  <si>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</si>
  <si>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</si>
  <si>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</si>
  <si>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</si>
  <si>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</si>
  <si>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</si>
  <si>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</si>
  <si>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</si>
  <si>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</si>
  <si>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</si>
  <si>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</si>
  <si>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</si>
  <si>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</si>
  <si>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</si>
  <si>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</si>
  <si>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</si>
  <si>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</si>
  <si>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</si>
  <si>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</si>
  <si>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</si>
  <si>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</si>
  <si>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</si>
  <si>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</si>
  <si>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</si>
  <si>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</si>
  <si>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</si>
  <si>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</si>
  <si>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</si>
  <si>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</si>
  <si>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</si>
  <si>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</si>
  <si>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</si>
  <si>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</si>
  <si>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</si>
  <si>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</si>
  <si>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</si>
  <si>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</si>
  <si>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</si>
  <si>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</si>
  <si>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</si>
  <si>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</si>
  <si>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</si>
  <si>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</si>
  <si>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</si>
  <si>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</si>
  <si>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</si>
  <si>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</si>
  <si>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</si>
  <si>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</si>
  <si>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</si>
  <si>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</si>
  <si>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</si>
  <si>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</si>
  <si>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</si>
  <si>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</si>
  <si>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</si>
  <si>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</si>
  <si>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</si>
  <si>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</si>
  <si>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</si>
  <si>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</si>
  <si>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</si>
  <si>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</si>
  <si>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</si>
  <si>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</si>
  <si>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</si>
  <si>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</si>
  <si>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</si>
  <si>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</si>
  <si>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</si>
  <si>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</si>
  <si>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</si>
  <si>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</si>
  <si>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</si>
  <si>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</si>
  <si>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</si>
  <si>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</si>
  <si>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</si>
  <si>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</si>
  <si>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</si>
  <si>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</si>
  <si>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</si>
  <si>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</si>
  <si>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</si>
  <si>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</si>
  <si>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</si>
  <si>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</si>
  <si>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</si>
  <si>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</si>
  <si>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</si>
  <si>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</si>
  <si>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</si>
  <si>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</si>
  <si>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</si>
  <si>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</si>
  <si>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</si>
  <si>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</si>
  <si>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</si>
  <si>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</si>
  <si>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</si>
  <si>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</si>
  <si>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</si>
  <si>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</si>
  <si>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</si>
  <si>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</si>
  <si>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</si>
  <si>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</si>
  <si>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</si>
  <si>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</si>
  <si>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</si>
  <si>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</si>
  <si>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</si>
  <si>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</si>
  <si>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</si>
  <si>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</si>
  <si>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</si>
  <si>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</si>
  <si>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</si>
  <si>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</si>
  <si>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</si>
  <si>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</si>
  <si>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</si>
  <si>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</si>
  <si>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</si>
  <si>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</si>
  <si>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</si>
  <si>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</si>
  <si>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</si>
  <si>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</si>
  <si>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</si>
  <si>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</si>
  <si>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</si>
  <si>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</si>
  <si>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</si>
  <si>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</si>
  <si>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</si>
  <si>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</si>
  <si>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</si>
  <si>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</si>
  <si>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</si>
  <si>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</si>
  <si>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</si>
  <si>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</si>
  <si>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</si>
  <si>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</si>
  <si>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</si>
  <si>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</si>
  <si>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</si>
  <si>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</si>
  <si>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</si>
  <si>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</si>
  <si>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</si>
  <si>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</si>
  <si>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</si>
  <si>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</si>
  <si>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</si>
  <si>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</si>
  <si>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</si>
  <si>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</si>
  <si>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</si>
  <si>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</si>
  <si>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</si>
  <si>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</si>
  <si>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</si>
  <si>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</si>
  <si>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</si>
  <si>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</si>
  <si>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</si>
  <si>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</si>
  <si>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</si>
  <si>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</si>
  <si>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</si>
  <si>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</si>
  <si>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</si>
  <si>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</si>
  <si>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</si>
  <si>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</si>
  <si>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</si>
  <si>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</si>
  <si>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</si>
  <si>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</si>
  <si>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</si>
  <si>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</si>
  <si>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</si>
  <si>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</si>
  <si>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</si>
  <si>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</si>
  <si>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</si>
  <si>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</si>
  <si>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</si>
  <si>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</si>
  <si>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</si>
  <si>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</si>
  <si>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</si>
  <si>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</si>
  <si>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</si>
  <si>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</si>
  <si>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</si>
  <si>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</si>
  <si>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</si>
  <si>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</si>
  <si>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</si>
  <si>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</si>
  <si>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</si>
  <si>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</si>
  <si>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</si>
  <si>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</si>
  <si>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</si>
  <si>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</si>
  <si>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</si>
  <si>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</si>
  <si>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</si>
  <si>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</si>
  <si>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</si>
  <si>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</si>
  <si>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</si>
  <si>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</si>
  <si>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</si>
  <si>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</si>
  <si>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</si>
  <si>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</si>
  <si>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</si>
  <si>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</si>
  <si>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</si>
  <si>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</si>
  <si>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</si>
  <si>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</si>
  <si>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</si>
  <si>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</si>
  <si>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</si>
  <si>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</si>
  <si>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</si>
  <si>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</si>
  <si>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</si>
  <si>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</si>
  <si>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</si>
  <si>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</si>
  <si>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</si>
  <si>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</si>
  <si>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</si>
  <si>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</si>
  <si>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</si>
  <si>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</si>
  <si>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</si>
  <si>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</si>
  <si>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</si>
  <si>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</si>
  <si>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</si>
  <si>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</si>
  <si>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</si>
  <si>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</si>
  <si>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</si>
  <si>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</si>
  <si>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</si>
  <si>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</si>
  <si>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</si>
  <si>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</si>
  <si>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</si>
  <si>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</si>
  <si>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</si>
  <si>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</si>
  <si>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</si>
  <si>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</si>
  <si>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</si>
  <si>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</si>
  <si>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</si>
  <si>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</si>
  <si>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</si>
  <si>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</si>
  <si>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</si>
  <si>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</si>
  <si>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</si>
  <si>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</si>
  <si>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</si>
  <si>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</si>
  <si>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</si>
  <si>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</si>
  <si>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</si>
  <si>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</si>
  <si>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</si>
  <si>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</si>
  <si>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</si>
  <si>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</si>
  <si>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</si>
  <si>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</si>
  <si>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</si>
  <si>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</si>
  <si>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</si>
  <si>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</si>
  <si>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</si>
  <si>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</si>
  <si>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</si>
  <si>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</si>
  <si>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</si>
  <si>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</si>
  <si>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</si>
  <si>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</si>
  <si>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</si>
  <si>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</si>
  <si>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</si>
  <si>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</si>
  <si>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</si>
  <si>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</si>
  <si>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</si>
  <si>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</si>
  <si>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</si>
  <si>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</si>
  <si>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</si>
  <si>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</si>
  <si>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</si>
  <si>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</si>
  <si>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</si>
  <si>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</si>
  <si>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</si>
  <si>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</si>
  <si>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</si>
  <si>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</si>
  <si>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</si>
  <si>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</si>
  <si>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</si>
  <si>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</si>
  <si>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</si>
  <si>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</si>
  <si>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</si>
  <si>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</si>
  <si>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</si>
  <si>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</si>
  <si>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</si>
  <si>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</si>
  <si>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</si>
  <si>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</si>
  <si>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</si>
  <si>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</si>
  <si>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</si>
  <si>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</si>
  <si>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</si>
  <si>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</si>
  <si>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</si>
  <si>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</si>
  <si>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</si>
  <si>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</si>
  <si>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</si>
  <si>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</si>
  <si>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</si>
  <si>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</si>
  <si>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</si>
  <si>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</si>
  <si>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</si>
  <si>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</si>
  <si>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</si>
  <si>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</si>
  <si>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</si>
  <si>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</si>
  <si>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</si>
  <si>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</si>
  <si>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</si>
  <si>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</si>
  <si>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</si>
  <si>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</si>
  <si>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</si>
  <si>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</si>
  <si>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</si>
  <si>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</si>
  <si>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</si>
  <si>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</si>
  <si>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</si>
  <si>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</si>
  <si>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</si>
  <si>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</si>
  <si>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</si>
  <si>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</si>
  <si>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</si>
  <si>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</si>
  <si>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</si>
  <si>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</si>
  <si>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</si>
  <si>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</si>
  <si>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</si>
  <si>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</si>
  <si>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</si>
  <si>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</si>
  <si>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</si>
  <si>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</si>
  <si>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</si>
  <si>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</si>
  <si>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</si>
  <si>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</si>
  <si>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</si>
  <si>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</si>
  <si>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</si>
  <si>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</si>
  <si>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</si>
  <si>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</si>
  <si>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</si>
  <si>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</si>
  <si>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</si>
  <si>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</si>
  <si>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</si>
  <si>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</si>
  <si>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</si>
  <si>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</si>
  <si>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</si>
  <si>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</si>
  <si>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</si>
  <si>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</si>
  <si>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</si>
  <si>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</si>
  <si>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</si>
  <si>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</si>
  <si>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</si>
  <si>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</si>
  <si>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</si>
  <si>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</si>
  <si>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</si>
  <si>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</si>
  <si>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</si>
  <si>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</si>
  <si>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</si>
  <si>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</si>
  <si>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</si>
  <si>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</si>
  <si>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</si>
  <si>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</si>
  <si>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</si>
  <si>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</si>
  <si>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</si>
  <si>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</si>
  <si>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</si>
  <si>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</si>
  <si>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</si>
  <si>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</si>
  <si>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</si>
  <si>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</si>
  <si>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</si>
  <si>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</si>
  <si>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</si>
  <si>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</si>
  <si>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</si>
  <si>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</si>
  <si>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</si>
  <si>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</si>
  <si>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</si>
  <si>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</si>
  <si>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</si>
  <si>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</si>
  <si>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</si>
  <si>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</si>
  <si>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</si>
  <si>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</si>
  <si>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</si>
  <si>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</si>
  <si>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</si>
  <si>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</si>
  <si>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</si>
  <si>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</si>
  <si>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</si>
  <si>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</si>
  <si>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</si>
  <si>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</si>
  <si>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</si>
  <si>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</si>
  <si>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</si>
  <si>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</si>
  <si>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</si>
  <si>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</si>
  <si>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</si>
  <si>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</si>
  <si>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</si>
  <si>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</si>
  <si>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</si>
  <si>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</si>
  <si>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</si>
  <si>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</si>
  <si>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</si>
  <si>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</si>
  <si>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</si>
  <si>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</si>
  <si>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</si>
  <si>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</si>
  <si>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</si>
  <si>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</si>
  <si>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</si>
  <si>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</si>
  <si>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</si>
  <si>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</si>
  <si>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</si>
  <si>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</si>
  <si>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</si>
  <si>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</si>
  <si>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</si>
  <si>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</si>
  <si>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</si>
  <si>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</si>
  <si>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</si>
  <si>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</si>
  <si>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</si>
  <si>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</si>
  <si>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</si>
  <si>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</si>
  <si>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</si>
  <si>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</si>
  <si>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</si>
  <si>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</si>
  <si>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</si>
  <si>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</si>
  <si>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</si>
  <si>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</si>
  <si>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</si>
  <si>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</si>
  <si>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</si>
  <si>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</si>
  <si>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</si>
  <si>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</si>
  <si>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</si>
  <si>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</si>
  <si>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</si>
  <si>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</si>
  <si>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</si>
  <si>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</si>
  <si>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</si>
  <si>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</si>
  <si>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</si>
  <si>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</si>
  <si>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</si>
  <si>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</si>
  <si>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</si>
  <si>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</si>
  <si>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</si>
  <si>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</si>
  <si>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</si>
  <si>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</si>
  <si>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</si>
  <si>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</si>
  <si>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</si>
  <si>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</si>
  <si>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</si>
  <si>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</si>
  <si>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</si>
  <si>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</si>
  <si>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</si>
  <si>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</si>
  <si>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</si>
  <si>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</si>
  <si>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</si>
  <si>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</si>
  <si>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</si>
  <si>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</si>
  <si>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</si>
  <si>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</si>
  <si>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</si>
  <si>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</si>
  <si>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</si>
  <si>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</si>
  <si>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</si>
  <si>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</si>
  <si>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</si>
  <si>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</si>
  <si>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</si>
  <si>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</si>
  <si>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</si>
  <si>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</si>
  <si>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</si>
  <si>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</si>
  <si>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</si>
  <si>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</si>
  <si>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</si>
  <si>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</si>
  <si>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</si>
  <si>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</si>
  <si>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</si>
  <si>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</si>
  <si>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</si>
  <si>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</si>
  <si>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</si>
  <si>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</si>
  <si>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</si>
  <si>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</si>
  <si>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</si>
  <si>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</si>
  <si>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</si>
  <si>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</si>
  <si>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</si>
  <si>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</si>
  <si>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</si>
  <si>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</si>
  <si>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</si>
  <si>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</si>
  <si>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</si>
  <si>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</si>
  <si>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</si>
  <si>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</si>
  <si>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</si>
  <si>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</si>
  <si>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</si>
  <si>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</si>
  <si>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</si>
  <si>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</si>
  <si>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</si>
  <si>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</si>
  <si>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</si>
  <si>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</si>
  <si>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</si>
  <si>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</si>
  <si>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</si>
  <si>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</si>
  <si>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</si>
  <si>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</si>
  <si>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</si>
  <si>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</si>
  <si>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</si>
  <si>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</si>
  <si>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</si>
  <si>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</si>
  <si>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</si>
  <si>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</si>
  <si>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</si>
  <si>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</si>
  <si>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</si>
  <si>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</si>
  <si>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</si>
  <si>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</si>
  <si>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</si>
  <si>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</si>
  <si>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</si>
  <si>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</si>
  <si>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</si>
  <si>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</si>
  <si>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</si>
  <si>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</si>
  <si>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</si>
  <si>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</si>
  <si>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</si>
  <si>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</si>
  <si>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</si>
  <si>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</si>
  <si>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</si>
  <si>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</si>
  <si>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</si>
  <si>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</si>
  <si>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</si>
  <si>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</si>
  <si>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</si>
  <si>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</si>
  <si>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</si>
  <si>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</si>
  <si>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</si>
  <si>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</si>
  <si>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</si>
  <si>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</si>
  <si>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</si>
  <si>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</si>
  <si>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</si>
  <si>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</si>
  <si>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</si>
  <si>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</si>
  <si>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</si>
  <si>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</si>
  <si>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</si>
  <si>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</si>
  <si>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</si>
  <si>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</si>
  <si>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</si>
  <si>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</si>
  <si>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</si>
  <si>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</si>
  <si>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</si>
  <si>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</si>
  <si>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</si>
  <si>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</si>
  <si>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</si>
  <si>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</si>
  <si>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</si>
  <si>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</si>
  <si>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</si>
  <si>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</si>
  <si>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</si>
  <si>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</si>
  <si>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</si>
  <si>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</si>
  <si>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</si>
  <si>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</si>
  <si>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</si>
  <si>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</si>
  <si>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</si>
  <si>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</si>
  <si>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</si>
  <si>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</si>
  <si>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</si>
  <si>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</si>
  <si>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</si>
  <si>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</si>
  <si>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</si>
  <si>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</si>
  <si>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</si>
  <si>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</si>
  <si>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</si>
  <si>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</si>
  <si>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</si>
  <si>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</si>
  <si>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</si>
  <si>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</si>
  <si>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</si>
  <si>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</si>
  <si>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</si>
  <si>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</si>
  <si>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</si>
  <si>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</si>
  <si>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</si>
  <si>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</si>
  <si>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</si>
  <si>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</si>
  <si>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</si>
  <si>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</si>
  <si>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</si>
  <si>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</si>
  <si>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</si>
  <si>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</si>
  <si>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</si>
  <si>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</si>
  <si>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</si>
  <si>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</si>
  <si>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</si>
  <si>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</si>
  <si>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</si>
  <si>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</si>
  <si>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</si>
  <si>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</si>
  <si>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</si>
  <si>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</si>
  <si>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</si>
  <si>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</si>
  <si>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</si>
  <si>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</si>
  <si>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</si>
  <si>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</si>
  <si>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</si>
  <si>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</si>
  <si>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</si>
  <si>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</si>
  <si>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</si>
  <si>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</si>
  <si>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</si>
  <si>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</si>
  <si>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</si>
  <si>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</si>
  <si>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</si>
  <si>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</si>
  <si>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</si>
  <si>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</si>
  <si>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</si>
  <si>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</si>
  <si>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</si>
  <si>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</si>
  <si>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</si>
  <si>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</si>
  <si>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</si>
  <si>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</si>
  <si>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</si>
  <si>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</si>
  <si>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</si>
  <si>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</si>
  <si>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</si>
  <si>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</si>
  <si>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</si>
  <si>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</si>
  <si>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</si>
  <si>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</si>
  <si>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</si>
  <si>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</si>
  <si>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</si>
  <si>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</si>
  <si>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</si>
  <si>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</si>
  <si>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</si>
  <si>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</si>
  <si>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</si>
  <si>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</si>
  <si>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</si>
  <si>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</si>
  <si>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</si>
  <si>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</si>
  <si>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</si>
  <si>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</si>
  <si>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</si>
  <si>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</si>
  <si>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</si>
  <si>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</si>
  <si>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</si>
  <si>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</si>
  <si>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</si>
  <si>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</si>
  <si>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</si>
  <si>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</si>
  <si>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</si>
  <si>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</si>
  <si>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</si>
  <si>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</si>
  <si>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</si>
  <si>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</si>
  <si>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</si>
  <si>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</si>
  <si>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</si>
  <si>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</si>
  <si>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</si>
  <si>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</si>
  <si>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</si>
  <si>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</si>
  <si>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</si>
  <si>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</si>
  <si>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</si>
  <si>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</si>
  <si>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</si>
  <si>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</si>
  <si>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</si>
  <si>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</si>
  <si>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</si>
  <si>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</si>
  <si>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</si>
  <si>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</si>
  <si>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</si>
  <si>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</si>
  <si>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</si>
  <si>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</si>
  <si>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</si>
  <si>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</si>
  <si>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</si>
  <si>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</si>
  <si>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</si>
  <si>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</si>
  <si>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</si>
  <si>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</si>
  <si>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</si>
  <si>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</si>
  <si>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</si>
  <si>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</si>
  <si>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</si>
  <si>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</si>
  <si>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</si>
  <si>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</si>
  <si>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</si>
  <si>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</si>
  <si>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</si>
  <si>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</si>
  <si>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</si>
  <si>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</si>
  <si>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</si>
  <si>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</si>
  <si>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</si>
  <si>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</si>
  <si>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</si>
  <si>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</si>
  <si>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</si>
  <si>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</si>
  <si>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</si>
  <si>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</si>
  <si>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</si>
  <si>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</si>
  <si>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</si>
  <si>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</si>
  <si>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</si>
  <si>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</si>
  <si>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</si>
  <si>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</si>
  <si>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</si>
  <si>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</si>
  <si>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</si>
  <si>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</si>
  <si>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</si>
  <si>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</si>
  <si>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</si>
  <si>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</si>
  <si>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</si>
  <si>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</si>
  <si>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</si>
  <si>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</si>
  <si>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</si>
  <si>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</si>
  <si>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</si>
  <si>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</si>
  <si>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</si>
  <si>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</si>
  <si>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</si>
  <si>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</si>
  <si>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</si>
  <si>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</si>
  <si>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</si>
  <si>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</si>
  <si>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</si>
  <si>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</si>
  <si>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</si>
  <si>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</si>
  <si>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</si>
  <si>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</si>
  <si>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</si>
  <si>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</si>
  <si>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</si>
  <si>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</si>
  <si>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</si>
  <si>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</si>
  <si>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</si>
  <si>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</si>
  <si>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</si>
  <si>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</si>
  <si>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</si>
  <si>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</si>
  <si>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</si>
  <si>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</si>
  <si>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</si>
  <si>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</si>
  <si>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</si>
  <si>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</si>
  <si>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</si>
  <si>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</si>
  <si>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</si>
  <si>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</si>
  <si>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</si>
  <si>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</si>
  <si>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</si>
  <si>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</si>
  <si>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</si>
  <si>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</si>
  <si>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</si>
  <si>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</si>
  <si>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</si>
  <si>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</si>
  <si>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</si>
  <si>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</si>
  <si>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</si>
  <si>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</si>
  <si>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</si>
  <si>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</si>
  <si>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</si>
  <si>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</si>
  <si>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</si>
  <si>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</si>
  <si>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</si>
  <si>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</si>
  <si>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</si>
  <si>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</si>
  <si>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</si>
  <si>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</si>
  <si>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</si>
  <si>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</si>
  <si>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</si>
  <si>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</si>
  <si>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</si>
  <si>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</si>
  <si>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</si>
  <si>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</si>
  <si>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</si>
  <si>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</si>
  <si>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</si>
  <si>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</si>
  <si>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</si>
  <si>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</si>
  <si>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</si>
  <si>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</si>
  <si>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</si>
  <si>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</si>
  <si>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</si>
  <si>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</si>
  <si>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</si>
  <si>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</si>
  <si>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</si>
  <si>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</si>
  <si>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</si>
  <si>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</si>
  <si>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</si>
  <si>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</si>
  <si>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</si>
  <si>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</si>
  <si>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</si>
  <si>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</si>
  <si>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</si>
  <si>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</si>
  <si>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</si>
  <si>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</si>
  <si>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</si>
  <si>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</si>
  <si>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</si>
  <si>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</si>
  <si>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</si>
  <si>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</si>
  <si>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</si>
  <si>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</si>
  <si>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</si>
  <si>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</si>
  <si>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</si>
  <si>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</si>
  <si>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</si>
  <si>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</si>
  <si>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</si>
  <si>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</si>
  <si>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</si>
  <si>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</si>
  <si>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27dB,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</si>
  <si>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</si>
  <si>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</si>
  <si>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</si>
  <si>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</si>
  <si>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</si>
  <si>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</si>
  <si>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</si>
  <si>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</si>
  <si>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</si>
  <si>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</si>
  <si>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</si>
  <si>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</si>
  <si>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</si>
  <si>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</si>
  <si>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</si>
  <si>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</si>
  <si>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</si>
  <si>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</si>
  <si>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</si>
  <si>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</si>
  <si>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</si>
  <si>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</si>
  <si>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</si>
  <si>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</si>
  <si>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</si>
  <si>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</si>
  <si>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</si>
  <si>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</si>
  <si>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</si>
  <si>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</si>
  <si>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</si>
  <si>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</si>
  <si>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</si>
  <si>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</si>
  <si>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</si>
  <si>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</si>
  <si>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</si>
  <si>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</si>
  <si>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</si>
  <si>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</si>
  <si>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</si>
  <si>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</si>
  <si>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</si>
  <si>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</si>
  <si>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</si>
  <si>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</si>
  <si>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</si>
  <si>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42dB,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</si>
  <si>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</si>
  <si>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</si>
  <si>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</si>
  <si>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42dB,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</si>
  <si>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</si>
  <si>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</si>
  <si>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</si>
  <si>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42dB,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</si>
  <si>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</si>
  <si>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</si>
  <si>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</si>
  <si>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42dB,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</si>
  <si>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</si>
  <si>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</si>
  <si>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</si>
  <si>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42dB,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</si>
  <si>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</si>
  <si>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</si>
  <si>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</si>
  <si>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42dB,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</si>
  <si>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</si>
  <si>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</si>
  <si>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</si>
  <si>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42dB,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</si>
  <si>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</si>
  <si>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</si>
  <si>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</si>
  <si>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42dB,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</si>
  <si>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</si>
  <si>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</si>
  <si>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</si>
  <si>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42dB,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</si>
  <si>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</si>
  <si>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</si>
  <si>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</si>
  <si>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</si>
  <si>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</si>
  <si>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</si>
  <si>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</si>
  <si>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</si>
  <si>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</si>
  <si>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</si>
  <si>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</si>
  <si>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</si>
  <si>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</si>
  <si>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</si>
  <si>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</si>
  <si>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</si>
  <si>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</si>
  <si>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</si>
  <si>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</si>
  <si>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</si>
  <si>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</si>
  <si>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</si>
  <si>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</si>
  <si>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</si>
  <si>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</si>
  <si>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</si>
  <si>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</si>
  <si>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</si>
  <si>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</si>
  <si>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</si>
  <si>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</si>
  <si>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</si>
  <si>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</si>
  <si>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</si>
  <si>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</si>
  <si>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</si>
  <si>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</si>
  <si>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</si>
  <si>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</si>
  <si>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</si>
  <si>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</si>
  <si>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</si>
  <si>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</si>
  <si>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</si>
  <si>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</si>
  <si>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</si>
  <si>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</si>
  <si>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</si>
  <si>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</si>
  <si>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</si>
  <si>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</si>
  <si>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</si>
  <si>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</si>
  <si>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</si>
  <si>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</si>
  <si>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</si>
  <si>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</si>
  <si>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</si>
  <si>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</si>
  <si>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</si>
  <si>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</si>
  <si>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</si>
  <si>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</si>
  <si>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</si>
  <si>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</si>
  <si>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</si>
  <si>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</si>
  <si>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</si>
  <si>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</si>
  <si>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</si>
  <si>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</si>
  <si>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</si>
  <si>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</si>
  <si>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</si>
  <si>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</si>
  <si>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</si>
  <si>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</si>
  <si>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</si>
  <si>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</si>
  <si>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</si>
  <si>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</si>
  <si>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</si>
  <si>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</si>
  <si>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</si>
  <si>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</si>
  <si>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</si>
  <si>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</si>
  <si>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</si>
  <si>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</si>
  <si>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</si>
  <si>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</si>
  <si>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</si>
  <si>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</si>
  <si>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</si>
  <si>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</si>
  <si>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</si>
  <si>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</si>
  <si>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</si>
  <si>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</si>
  <si>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</si>
  <si>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</si>
  <si>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</si>
  <si>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</si>
  <si>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</si>
  <si>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</si>
  <si>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</si>
  <si>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</si>
  <si>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</si>
  <si>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</si>
  <si>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</si>
  <si>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</si>
  <si>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</si>
  <si>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</si>
  <si>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</si>
  <si>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</si>
  <si>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</si>
  <si>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</si>
  <si>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</si>
  <si>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</si>
  <si>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</si>
  <si>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</si>
  <si>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</si>
  <si>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</si>
  <si>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</si>
  <si>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</si>
  <si>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</si>
  <si>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</si>
  <si>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</si>
  <si>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</si>
  <si>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</si>
  <si>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</si>
  <si>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</si>
  <si>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</si>
  <si>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</si>
  <si>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</si>
  <si>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</si>
  <si>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</si>
  <si>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</si>
  <si>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</si>
  <si>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</si>
  <si>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</si>
  <si>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</si>
  <si>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</si>
  <si>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</si>
  <si>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</si>
  <si>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</si>
  <si>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</si>
  <si>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</si>
  <si>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</si>
  <si>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</si>
  <si>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</si>
  <si>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</si>
  <si>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</si>
  <si>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</si>
  <si>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</si>
  <si>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</si>
  <si>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</si>
  <si>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</si>
  <si>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</si>
  <si>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</si>
  <si>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</si>
  <si>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</si>
  <si>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</si>
  <si>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</si>
  <si>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</si>
  <si>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</si>
  <si>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</si>
  <si>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</si>
  <si>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</si>
  <si>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</si>
  <si>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</si>
  <si>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</si>
  <si>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</si>
  <si>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</si>
  <si>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</si>
  <si>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</si>
  <si>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</si>
  <si>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</si>
  <si>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</si>
  <si>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</si>
  <si>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</si>
  <si>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</si>
  <si>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</si>
  <si>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</si>
  <si>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</si>
  <si>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</si>
  <si>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</si>
  <si>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</si>
  <si>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</si>
  <si>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</si>
  <si>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</si>
  <si>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</si>
  <si>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</si>
  <si>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</si>
  <si>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</si>
  <si>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</si>
  <si>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</si>
  <si>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</si>
  <si>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</si>
  <si>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</si>
  <si>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</si>
  <si>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</si>
  <si>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</si>
  <si>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</si>
  <si>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</si>
  <si>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</si>
  <si>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</si>
  <si>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</si>
  <si>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</si>
  <si>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</si>
  <si>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</si>
  <si>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</si>
  <si>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</si>
  <si>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</si>
  <si>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</si>
  <si>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</si>
  <si>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</si>
  <si>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</si>
  <si>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</si>
  <si>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</si>
  <si>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</si>
  <si>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</si>
  <si>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</si>
  <si>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</si>
  <si>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</si>
  <si>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</si>
  <si>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</si>
  <si>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</si>
  <si>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</si>
  <si>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</si>
  <si>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</si>
  <si>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</si>
  <si>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</si>
  <si>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</si>
  <si>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</si>
  <si>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</si>
  <si>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</si>
  <si>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</si>
  <si>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</si>
  <si>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</si>
  <si>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</si>
  <si>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</si>
  <si>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</si>
  <si>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</si>
  <si>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</si>
  <si>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</si>
  <si>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</si>
  <si>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</si>
  <si>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</si>
  <si>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</si>
  <si>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</si>
  <si>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</si>
  <si>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</si>
  <si>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</si>
  <si>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</si>
  <si>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</si>
  <si>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</si>
  <si>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</si>
  <si>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</si>
  <si>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</si>
  <si>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</si>
  <si>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</si>
  <si>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</si>
  <si>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</si>
  <si>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</si>
  <si>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</si>
  <si>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</si>
  <si>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</si>
  <si>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</si>
  <si>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</si>
  <si>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</si>
  <si>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</si>
  <si>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</si>
  <si>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</si>
  <si>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</si>
  <si>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</si>
  <si>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</si>
  <si>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</si>
  <si>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</si>
  <si>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</si>
  <si>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</si>
  <si>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</si>
  <si>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</si>
  <si>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</si>
  <si>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</si>
  <si>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</si>
  <si>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</si>
  <si>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</si>
  <si>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</si>
  <si>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</si>
  <si>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</si>
  <si>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</si>
  <si>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</si>
  <si>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</si>
  <si>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</si>
  <si>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</si>
  <si>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</si>
  <si>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</si>
  <si>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</si>
  <si>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</si>
  <si>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</si>
  <si>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</si>
  <si>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</si>
  <si>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</si>
  <si>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</si>
  <si>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</si>
  <si>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</si>
  <si>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</si>
  <si>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</si>
  <si>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</si>
  <si>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</si>
  <si>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</si>
  <si>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</si>
  <si>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</si>
  <si>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</si>
  <si>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</si>
  <si>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</si>
  <si>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</si>
  <si>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</si>
  <si>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</si>
  <si>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</si>
  <si>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</si>
  <si>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</si>
  <si>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</si>
  <si>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</si>
  <si>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</si>
  <si>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</si>
  <si>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</si>
  <si>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</si>
  <si>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</si>
  <si>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</si>
  <si>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</si>
  <si>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</si>
  <si>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</si>
  <si>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</si>
  <si>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</si>
  <si>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</si>
  <si>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</si>
  <si>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</si>
  <si>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</si>
  <si>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</si>
  <si>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</si>
  <si>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</si>
  <si>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</si>
  <si>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</si>
  <si>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</si>
  <si>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</si>
  <si>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</si>
  <si>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</si>
  <si>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</si>
  <si>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</si>
  <si>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</si>
  <si>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</si>
  <si>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</si>
  <si>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</si>
  <si>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</si>
  <si>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</si>
  <si>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</si>
  <si>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</si>
  <si>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</si>
  <si>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</si>
  <si>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</si>
  <si>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</si>
  <si>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</si>
  <si>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</si>
  <si>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</si>
  <si>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</si>
  <si>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</si>
  <si>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</si>
  <si>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</si>
  <si>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</si>
  <si>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</si>
  <si>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</si>
  <si>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</si>
  <si>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</si>
  <si>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</si>
  <si>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</si>
  <si>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</si>
  <si>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</si>
  <si>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</si>
  <si>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</si>
  <si>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</si>
  <si>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</si>
  <si>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</si>
  <si>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</si>
  <si>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</si>
  <si>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</si>
  <si>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</si>
  <si>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</si>
  <si>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</si>
  <si>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</si>
  <si>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</si>
  <si>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</si>
  <si>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</si>
  <si>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</si>
  <si>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</si>
  <si>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</si>
  <si>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</si>
  <si>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</si>
  <si>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</si>
  <si>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</si>
  <si>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</si>
  <si>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</si>
  <si>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</si>
  <si>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</si>
  <si>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</si>
  <si>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</si>
  <si>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</si>
  <si>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</si>
  <si>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</si>
  <si>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</si>
  <si>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</si>
  <si>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</si>
  <si>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</si>
  <si>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</si>
  <si>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</si>
  <si>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</si>
  <si>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</si>
  <si>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</si>
  <si>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</si>
  <si>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</si>
  <si>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</si>
  <si>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</si>
  <si>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</si>
  <si>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</si>
  <si>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</si>
  <si>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</si>
  <si>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</si>
  <si>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</si>
  <si>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</si>
  <si>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</si>
  <si>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</si>
  <si>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</si>
  <si>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</si>
  <si>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</si>
  <si>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</si>
  <si>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</si>
  <si>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</si>
  <si>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</si>
  <si>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</si>
  <si>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</si>
  <si>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</si>
  <si>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</si>
  <si>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</si>
  <si>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</si>
  <si>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</si>
  <si>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</si>
  <si>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</si>
  <si>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</si>
  <si>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</si>
  <si>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</si>
  <si>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</si>
  <si>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</si>
  <si>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</si>
  <si>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</si>
  <si>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</si>
  <si>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</si>
  <si>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</si>
  <si>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</si>
  <si>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</si>
  <si>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</si>
  <si>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</si>
  <si>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</si>
  <si>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</si>
  <si>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</si>
  <si>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</si>
  <si>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</si>
  <si>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</si>
  <si>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</si>
  <si>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</si>
  <si>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</si>
  <si>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</si>
  <si>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</si>
  <si>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</si>
  <si>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</si>
  <si>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</si>
  <si>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</si>
  <si>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</si>
  <si>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</si>
  <si>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</si>
  <si>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</si>
  <si>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</si>
  <si>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</si>
  <si>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</si>
  <si>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</si>
  <si>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</si>
  <si>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</si>
  <si>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</si>
  <si>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</si>
  <si>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</si>
  <si>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</si>
  <si>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</si>
  <si>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</si>
  <si>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</si>
  <si>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</si>
  <si>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</si>
  <si>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</si>
  <si>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</si>
  <si>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</si>
  <si>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</si>
  <si>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</si>
  <si>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</si>
  <si>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</si>
  <si>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</si>
  <si>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</si>
  <si>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</si>
  <si>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</si>
  <si>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</si>
  <si>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</si>
  <si>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</si>
  <si>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</si>
  <si>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</si>
  <si>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</si>
  <si>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</si>
  <si>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</si>
  <si>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</si>
  <si>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</si>
  <si>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</si>
  <si>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</si>
  <si>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</si>
  <si>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</si>
  <si>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</si>
  <si>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</si>
  <si>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</si>
  <si>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</si>
  <si>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</si>
  <si>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</si>
  <si>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</si>
  <si>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</si>
  <si>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</si>
  <si>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</si>
  <si>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</si>
  <si>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</si>
  <si>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</si>
  <si>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</si>
  <si>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</si>
  <si>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</si>
  <si>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</si>
  <si>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</si>
  <si>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</si>
  <si>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</si>
  <si>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</si>
  <si>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</si>
  <si>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</si>
  <si>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</si>
  <si>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</si>
  <si>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</si>
  <si>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</si>
  <si>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</si>
  <si>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</si>
  <si>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</si>
  <si>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</si>
  <si>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</si>
  <si>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</si>
  <si>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</si>
  <si>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</si>
  <si>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</si>
  <si>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</si>
  <si>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</si>
  <si>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</si>
  <si>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</si>
  <si>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</si>
  <si>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</si>
  <si>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</si>
  <si>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</si>
  <si>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</si>
  <si>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</si>
  <si>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</si>
  <si>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</si>
  <si>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</si>
  <si>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</si>
  <si>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</si>
  <si>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</si>
  <si>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</si>
  <si>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</si>
  <si>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</si>
  <si>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</si>
  <si>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</si>
  <si>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</si>
  <si>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</si>
  <si>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</si>
  <si>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</si>
  <si>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</si>
  <si>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</si>
  <si>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</si>
  <si>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</si>
  <si>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</si>
  <si>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</si>
  <si>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</si>
  <si>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</si>
  <si>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</si>
  <si>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</si>
  <si>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</si>
  <si>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</si>
  <si>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</si>
  <si>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</si>
  <si>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</si>
  <si>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</si>
  <si>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</si>
  <si>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</si>
  <si>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</si>
  <si>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</si>
  <si>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</si>
  <si>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</si>
  <si>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</si>
  <si>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</si>
  <si>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</si>
  <si>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</si>
  <si>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</si>
  <si>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</si>
  <si>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</si>
  <si>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</si>
  <si>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</si>
  <si>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</si>
  <si>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</si>
  <si>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</si>
  <si>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</si>
  <si>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</si>
  <si>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</si>
  <si>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</si>
  <si>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</si>
  <si>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</si>
  <si>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</si>
  <si>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</si>
  <si>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</si>
  <si>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</si>
  <si>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</si>
  <si>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</si>
  <si>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</si>
  <si>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</si>
  <si>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</si>
  <si>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</si>
  <si>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</si>
  <si>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</si>
  <si>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</si>
  <si>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</si>
  <si>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</si>
  <si>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</si>
  <si>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</si>
  <si>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</si>
  <si>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</si>
  <si>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</si>
  <si>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</si>
  <si>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</si>
  <si>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</si>
  <si>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</si>
  <si>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</si>
  <si>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</si>
  <si>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</si>
  <si>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</si>
  <si>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</si>
  <si>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</si>
  <si>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</si>
  <si>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</si>
  <si>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</si>
  <si>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</si>
  <si>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</si>
  <si>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</si>
  <si>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</si>
  <si>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</si>
  <si>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</si>
  <si>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</si>
  <si>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</si>
  <si>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</si>
  <si>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</si>
  <si>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</si>
  <si>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</si>
  <si>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</si>
  <si>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</si>
  <si>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</si>
  <si>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</si>
  <si>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</si>
  <si>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</si>
  <si>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</si>
  <si>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</si>
  <si>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</si>
  <si>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</si>
  <si>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</si>
  <si>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</si>
  <si>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</si>
  <si>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</si>
  <si>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</si>
  <si>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</si>
  <si>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</si>
  <si>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</si>
  <si>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</si>
  <si>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</si>
  <si>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</si>
  <si>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</si>
  <si>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</si>
  <si>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</si>
  <si>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</si>
  <si>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</si>
  <si>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</si>
  <si>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</si>
  <si>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</si>
  <si>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</si>
  <si>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</si>
  <si>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</si>
  <si>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</si>
  <si>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</si>
  <si>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</si>
  <si>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</si>
  <si>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</si>
  <si>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</si>
  <si>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</si>
  <si>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</si>
  <si>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</si>
  <si>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</si>
  <si>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</si>
  <si>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</si>
  <si>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</si>
  <si>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</si>
  <si>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</si>
  <si>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</si>
  <si>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</si>
  <si>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</si>
  <si>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</si>
  <si>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</si>
  <si>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</si>
  <si>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</si>
  <si>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</si>
  <si>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</si>
  <si>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</si>
  <si>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</si>
  <si>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</si>
  <si>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</si>
  <si>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</si>
  <si>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</si>
  <si>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</si>
  <si>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</si>
  <si>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</si>
  <si>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</si>
  <si>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</si>
  <si>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</si>
  <si>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</si>
  <si>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</si>
  <si>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</si>
  <si>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</si>
  <si>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</si>
  <si>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</si>
  <si>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</si>
  <si>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</si>
  <si>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</si>
  <si>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</si>
  <si>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</si>
  <si>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</si>
  <si>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</si>
  <si>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</si>
  <si>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</si>
  <si>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</si>
  <si>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</si>
  <si>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</si>
  <si>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</si>
  <si>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</si>
  <si>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</si>
  <si>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</si>
  <si>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</si>
  <si>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</si>
  <si>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</si>
  <si>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</si>
  <si>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</si>
  <si>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</si>
  <si>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</si>
  <si>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</si>
  <si>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</si>
  <si>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</si>
  <si>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</si>
  <si>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</si>
  <si>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</si>
  <si>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</si>
  <si>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</si>
  <si>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</si>
  <si>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</si>
  <si>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</si>
  <si>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</si>
  <si>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</si>
  <si>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</si>
  <si>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</si>
  <si>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</si>
  <si>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</si>
  <si>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</si>
  <si>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</si>
  <si>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</si>
  <si>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</si>
  <si>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</si>
  <si>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</si>
  <si>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</si>
  <si>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</si>
  <si>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</si>
  <si>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</si>
  <si>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</si>
  <si>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</si>
  <si>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</si>
  <si>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</si>
  <si>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</si>
  <si>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</si>
  <si>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</si>
  <si>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</si>
  <si>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</si>
  <si>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</si>
  <si>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</si>
  <si>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</si>
  <si>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</si>
  <si>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</si>
  <si>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</si>
  <si>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</si>
  <si>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</si>
  <si>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</si>
  <si>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</si>
  <si>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</si>
  <si>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</si>
  <si>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</si>
  <si>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</si>
  <si>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</si>
  <si>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</si>
  <si>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</si>
  <si>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</si>
  <si>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</si>
  <si>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</si>
  <si>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</si>
  <si>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</si>
  <si>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</si>
  <si>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</si>
  <si>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</si>
  <si>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</si>
  <si>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</si>
  <si>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</si>
  <si>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</si>
  <si>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</si>
  <si>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</si>
  <si>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</si>
  <si>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</si>
  <si>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</si>
  <si>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</si>
  <si>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</si>
  <si>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</si>
  <si>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</si>
  <si>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</si>
  <si>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</si>
  <si>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</si>
  <si>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</si>
  <si>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</si>
  <si>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</si>
  <si>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</si>
  <si>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</si>
  <si>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</si>
  <si>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</si>
  <si>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</si>
  <si>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</si>
  <si>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</si>
  <si>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</si>
  <si>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</si>
  <si>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</si>
  <si>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</si>
  <si>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</si>
  <si>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</si>
  <si>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</si>
  <si>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</si>
  <si>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</si>
  <si>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</si>
  <si>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</si>
  <si>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</si>
  <si>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</si>
  <si>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</si>
  <si>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</si>
  <si>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</si>
  <si>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</si>
  <si>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</si>
  <si>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</si>
  <si>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</si>
  <si>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</si>
  <si>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</si>
  <si>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</si>
  <si>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</si>
  <si>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</si>
  <si>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</si>
  <si>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</si>
  <si>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</si>
  <si>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</si>
  <si>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</si>
  <si>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</si>
  <si>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</si>
  <si>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</si>
  <si>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</si>
  <si>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</si>
  <si>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</si>
  <si>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</si>
  <si>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</si>
  <si>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</si>
  <si>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</si>
  <si>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</si>
  <si>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</si>
  <si>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</si>
  <si>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</si>
  <si>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</si>
  <si>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</si>
  <si>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</si>
  <si>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</si>
  <si>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</si>
  <si>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</si>
  <si>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</si>
  <si>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</si>
  <si>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</si>
  <si>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</si>
  <si>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</si>
  <si>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</si>
  <si>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</si>
  <si>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</si>
  <si>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</si>
  <si>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</si>
  <si>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</si>
  <si>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</si>
  <si>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</si>
  <si>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</si>
  <si>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</si>
  <si>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</si>
  <si>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</si>
  <si>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</si>
  <si>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</si>
  <si>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</si>
  <si>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</si>
  <si>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</si>
  <si>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</si>
  <si>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</si>
  <si>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</si>
  <si>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</si>
  <si>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</si>
  <si>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</si>
  <si>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</si>
  <si>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</si>
  <si>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</si>
  <si>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</si>
  <si>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</si>
  <si>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</si>
  <si>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</si>
  <si>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</si>
  <si>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</si>
  <si>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</si>
  <si>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</si>
  <si>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</si>
  <si>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</si>
  <si>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</si>
  <si>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</si>
  <si>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</si>
  <si>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</si>
  <si>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</si>
  <si>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</si>
  <si>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</si>
  <si>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</si>
  <si>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</si>
  <si>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</si>
  <si>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</si>
  <si>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</si>
  <si>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</si>
  <si>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</si>
  <si>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</si>
  <si>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</si>
  <si>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</si>
  <si>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</si>
  <si>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</si>
  <si>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</si>
  <si>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</si>
  <si>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</si>
  <si>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</si>
  <si>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</si>
  <si>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</si>
  <si>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</si>
  <si>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</si>
  <si>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</si>
  <si>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</si>
  <si>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</si>
  <si>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</si>
  <si>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</si>
  <si>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</si>
  <si>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</si>
  <si>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</si>
  <si>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</si>
  <si>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</si>
  <si>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</si>
  <si>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</si>
  <si>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</si>
  <si>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</si>
  <si>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</si>
  <si>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</si>
  <si>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</si>
  <si>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</si>
  <si>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</si>
  <si>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</si>
  <si>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</si>
  <si>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</si>
  <si>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</si>
  <si>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</si>
  <si>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</si>
  <si>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</si>
  <si>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</si>
  <si>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</si>
  <si>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</si>
  <si>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</si>
  <si>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</si>
  <si>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</si>
  <si>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</si>
  <si>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</si>
  <si>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</si>
  <si>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</si>
  <si>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</si>
  <si>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</si>
  <si>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</si>
  <si>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</si>
  <si>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</si>
  <si>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</si>
  <si>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</si>
  <si>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</si>
  <si>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</si>
  <si>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</si>
  <si>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</si>
  <si>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</si>
  <si>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</si>
  <si>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</si>
  <si>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</si>
  <si>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</si>
  <si>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</si>
  <si>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</si>
  <si>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</si>
  <si>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</si>
  <si>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</si>
  <si>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</si>
  <si>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</si>
  <si>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</si>
  <si>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</si>
  <si>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</si>
  <si>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</si>
  <si>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</si>
  <si>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</si>
  <si>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</si>
  <si>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</si>
  <si>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</si>
  <si>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</si>
  <si>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</si>
  <si>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</si>
  <si>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</si>
  <si>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</si>
  <si>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</si>
  <si>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</si>
  <si>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</si>
  <si>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</si>
  <si>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</si>
  <si>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</si>
  <si>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</si>
  <si>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</si>
  <si>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</si>
  <si>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</si>
  <si>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</si>
  <si>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</si>
  <si>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</si>
  <si>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</si>
  <si>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</si>
  <si>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</si>
  <si>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</si>
  <si>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</si>
  <si>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</si>
  <si>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</si>
  <si>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</si>
  <si>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</si>
  <si>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</si>
  <si>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</si>
  <si>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</si>
  <si>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</si>
  <si>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</si>
  <si>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</si>
  <si>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</si>
  <si>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</si>
  <si>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</si>
  <si>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</si>
  <si>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</si>
  <si>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</si>
  <si>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</si>
  <si>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</si>
  <si>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</si>
  <si>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</si>
  <si>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</si>
  <si>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</si>
  <si>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</si>
  <si>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</si>
  <si>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</si>
  <si>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</si>
  <si>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</si>
  <si>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</si>
  <si>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</si>
  <si>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</si>
  <si>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</si>
  <si>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</si>
  <si>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</si>
  <si>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</si>
  <si>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</si>
  <si>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</si>
  <si>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</si>
  <si>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</si>
  <si>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</si>
  <si>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</si>
  <si>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</si>
  <si>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</si>
  <si>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</si>
  <si>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</si>
  <si>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</si>
  <si>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</si>
  <si>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</si>
  <si>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</si>
  <si>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</si>
  <si>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</si>
  <si>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</si>
  <si>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</si>
  <si>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</si>
  <si>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</si>
  <si>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</si>
  <si>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</si>
  <si>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</si>
  <si>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</si>
  <si>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</si>
  <si>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</si>
  <si>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</si>
  <si>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</si>
  <si>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</si>
  <si>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</si>
  <si>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</si>
  <si>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</si>
  <si>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</si>
  <si>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</si>
  <si>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</si>
  <si>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</si>
  <si>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</si>
  <si>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</si>
  <si>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</si>
  <si>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</si>
  <si>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</si>
  <si>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</si>
  <si>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</si>
  <si>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</si>
  <si>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</si>
  <si>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</si>
  <si>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</si>
  <si>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</si>
  <si>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</si>
  <si>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</si>
  <si>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</si>
  <si>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</si>
  <si>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</si>
  <si>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</si>
  <si>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</si>
  <si>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</si>
  <si>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</si>
  <si>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</si>
  <si>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</si>
  <si>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</si>
  <si>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</si>
  <si>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</si>
  <si>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</si>
  <si>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</si>
  <si>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</si>
  <si>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</si>
  <si>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</si>
  <si>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</si>
  <si>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</si>
  <si>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</si>
  <si>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</si>
  <si>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</si>
  <si>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</si>
  <si>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</si>
  <si>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</si>
  <si>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</si>
  <si>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</si>
  <si>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</si>
  <si>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</si>
  <si>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</si>
  <si>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</si>
  <si>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</si>
  <si>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</si>
  <si>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</si>
  <si>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</si>
  <si>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</si>
  <si>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</si>
  <si>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</si>
  <si>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</si>
  <si>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</si>
  <si>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</si>
  <si>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</si>
  <si>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</si>
  <si>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</si>
  <si>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</si>
  <si>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</si>
  <si>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</si>
  <si>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</si>
  <si>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</si>
  <si>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</si>
  <si>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</si>
  <si>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</si>
  <si>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</si>
  <si>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</si>
  <si>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</si>
  <si>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</si>
  <si>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</si>
  <si>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</si>
  <si>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</si>
  <si>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</si>
  <si>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</si>
  <si>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</si>
  <si>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</si>
  <si>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</si>
  <si>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</si>
  <si>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</si>
  <si>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</si>
  <si>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</si>
  <si>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</si>
  <si>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</si>
  <si>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</si>
  <si>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</si>
  <si>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</si>
  <si>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</si>
  <si>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</si>
  <si>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</si>
  <si>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</si>
  <si>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</si>
  <si>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</si>
  <si>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</si>
  <si>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</si>
  <si>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</si>
  <si>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</si>
  <si>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</si>
  <si>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</si>
  <si>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</si>
  <si>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</si>
  <si>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</si>
  <si>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</si>
  <si>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</si>
  <si>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</si>
  <si>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</si>
  <si>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</si>
  <si>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</si>
  <si>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</si>
  <si>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</si>
  <si>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</si>
  <si>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</si>
  <si>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</si>
  <si>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</si>
  <si>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</si>
  <si>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</si>
  <si>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</si>
  <si>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</si>
  <si>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</si>
  <si>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</si>
  <si>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</si>
  <si>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</si>
  <si>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</si>
  <si>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</si>
  <si>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</si>
  <si>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</si>
  <si>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</si>
  <si>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</si>
  <si>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</si>
  <si>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</si>
  <si>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</si>
  <si>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</si>
  <si>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</si>
  <si>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</si>
  <si>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</si>
  <si>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</si>
  <si>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</si>
  <si>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</si>
  <si>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</si>
  <si>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</si>
  <si>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</si>
  <si>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</si>
  <si>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</si>
  <si>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</si>
  <si>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</si>
  <si>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</si>
  <si>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</si>
  <si>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</si>
  <si>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</si>
  <si>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</si>
  <si>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</si>
  <si>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</si>
  <si>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</si>
  <si>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</si>
  <si>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</si>
  <si>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</si>
  <si>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</si>
  <si>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</si>
  <si>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</si>
  <si>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</si>
  <si>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</si>
  <si>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</si>
  <si>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</si>
  <si>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</si>
  <si>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</si>
  <si>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</si>
  <si>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</si>
  <si>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</si>
  <si>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</si>
  <si>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</si>
  <si>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</si>
  <si>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</si>
  <si>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</si>
  <si>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</si>
  <si>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</si>
  <si>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</si>
  <si>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</si>
  <si>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</si>
  <si>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</si>
  <si>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</si>
  <si>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</si>
  <si>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</si>
  <si>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</si>
  <si>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</si>
  <si>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</si>
  <si>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</si>
  <si>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</si>
  <si>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</si>
  <si>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</si>
  <si>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</si>
  <si>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</si>
  <si>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</si>
  <si>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</si>
  <si>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</si>
  <si>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</si>
  <si>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</si>
  <si>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</si>
  <si>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</si>
  <si>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</si>
  <si>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</si>
  <si>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</si>
  <si>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</si>
  <si>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</si>
  <si>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</si>
  <si>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</si>
  <si>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</si>
  <si>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</si>
  <si>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</si>
  <si>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</si>
  <si>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</si>
  <si>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</si>
  <si>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</si>
  <si>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</si>
  <si>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</si>
  <si>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</si>
  <si>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</si>
  <si>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</si>
  <si>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</si>
  <si>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</si>
  <si>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</si>
  <si>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</si>
  <si>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</si>
  <si>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</si>
  <si>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</si>
  <si>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</si>
  <si>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</si>
  <si>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</si>
  <si>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</si>
  <si>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</si>
  <si>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</si>
  <si>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</si>
  <si>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</si>
  <si>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</si>
  <si>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</si>
  <si>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</si>
  <si>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</si>
  <si>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</si>
  <si>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</si>
  <si>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</si>
  <si>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</si>
  <si>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</si>
  <si>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</si>
  <si>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</si>
  <si>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</si>
  <si>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</si>
  <si>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</si>
  <si>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</si>
  <si>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</si>
  <si>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</si>
  <si>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</si>
  <si>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</si>
  <si>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</si>
  <si>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</si>
  <si>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</si>
  <si>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</si>
  <si>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</si>
  <si>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</si>
  <si>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</si>
  <si>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</si>
  <si>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</si>
  <si>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</si>
  <si>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</si>
  <si>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</si>
  <si>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</si>
  <si>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</si>
  <si>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</si>
  <si>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</si>
  <si>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</si>
  <si>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</si>
  <si>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</si>
  <si>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</si>
  <si>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</si>
  <si>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</si>
  <si>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</si>
  <si>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</si>
  <si>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</si>
  <si>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</si>
  <si>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</si>
  <si>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</si>
  <si>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</si>
  <si>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</si>
  <si>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</si>
  <si>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</si>
  <si>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</si>
  <si>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</si>
  <si>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</si>
  <si>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</si>
  <si>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</si>
  <si>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</si>
  <si>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</si>
  <si>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</si>
  <si>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</si>
  <si>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</si>
  <si>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</si>
  <si>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</si>
  <si>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</si>
  <si>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</si>
  <si>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</si>
  <si>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</si>
  <si>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</si>
  <si>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</si>
  <si>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</si>
  <si>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</si>
  <si>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</si>
  <si>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</si>
  <si>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</si>
  <si>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</si>
  <si>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</si>
  <si>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</si>
  <si>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</si>
  <si>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</si>
  <si>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</si>
  <si>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</si>
  <si>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</si>
  <si>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</si>
  <si>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</si>
  <si>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</si>
  <si>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</si>
  <si>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</si>
  <si>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</si>
  <si>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</si>
  <si>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</si>
  <si>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</si>
  <si>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</si>
  <si>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</si>
  <si>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</si>
  <si>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</si>
  <si>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</si>
  <si>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</si>
  <si>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</si>
  <si>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</si>
  <si>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</si>
  <si>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</si>
  <si>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</si>
  <si>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</si>
  <si>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</si>
  <si>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</si>
  <si>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</si>
  <si>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</si>
  <si>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</si>
  <si>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</si>
  <si>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</si>
  <si>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</si>
  <si>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</si>
  <si>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</si>
  <si>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</si>
  <si>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</si>
  <si>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</si>
  <si>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</si>
  <si>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</si>
  <si>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</si>
  <si>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</si>
  <si>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</si>
  <si>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</si>
  <si>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</si>
  <si>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</si>
  <si>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</si>
  <si>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</si>
  <si>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</si>
  <si>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</si>
  <si>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</si>
  <si>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</si>
  <si>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</si>
  <si>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</si>
  <si>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</si>
  <si>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</si>
  <si>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</si>
  <si>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</si>
  <si>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</si>
  <si>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</si>
  <si>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</si>
  <si>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</si>
  <si>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</si>
  <si>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</si>
  <si>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</si>
  <si>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</si>
  <si>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</si>
  <si>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</si>
  <si>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</si>
  <si>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</si>
  <si>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</si>
  <si>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</si>
  <si>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</si>
  <si>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</si>
  <si>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</si>
  <si>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</si>
  <si>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</si>
  <si>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</si>
  <si>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</si>
  <si>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</si>
  <si>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</si>
  <si>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</si>
  <si>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</si>
  <si>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</si>
  <si>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</si>
  <si>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</si>
  <si>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</si>
  <si>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</si>
  <si>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</si>
  <si>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</si>
  <si>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</si>
  <si>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</si>
  <si>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</si>
  <si>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</si>
  <si>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</si>
  <si>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</si>
  <si>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</si>
  <si>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</si>
  <si>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</si>
  <si>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</si>
  <si>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</si>
  <si>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</si>
  <si>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</si>
  <si>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</si>
  <si>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</si>
  <si>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</si>
  <si>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</si>
  <si>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</si>
  <si>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</si>
  <si>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</si>
  <si>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</si>
  <si>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</si>
  <si>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</si>
  <si>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</si>
  <si>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</si>
  <si>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</si>
  <si>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</si>
  <si>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</si>
  <si>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</si>
  <si>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</si>
  <si>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</si>
  <si>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</si>
  <si>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</si>
  <si>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</si>
  <si>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</si>
  <si>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</si>
  <si>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</si>
  <si>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</si>
  <si>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</si>
  <si>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</si>
  <si>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</si>
  <si>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</si>
  <si>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</si>
  <si>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</si>
  <si>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</si>
  <si>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</si>
  <si>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</si>
  <si>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</si>
  <si>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</si>
  <si>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</si>
  <si>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</si>
  <si>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</si>
  <si>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</si>
  <si>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</si>
  <si>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</si>
  <si>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</si>
  <si>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</si>
  <si>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</si>
  <si>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</si>
  <si>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</si>
  <si>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</si>
  <si>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</si>
  <si>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</si>
  <si>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</si>
  <si>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</si>
  <si>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</si>
  <si>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</si>
  <si>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</si>
  <si>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</si>
  <si>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</si>
  <si>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</si>
  <si>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</si>
  <si>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</si>
  <si>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</si>
  <si>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</si>
  <si>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</si>
  <si>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</si>
  <si>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</si>
  <si>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</si>
  <si>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</si>
  <si>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</si>
  <si>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</si>
  <si>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</si>
  <si>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</si>
  <si>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</si>
  <si>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</si>
  <si>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</si>
  <si>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</si>
  <si>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</si>
  <si>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</si>
  <si>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</si>
  <si>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</si>
  <si>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</si>
  <si>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</si>
  <si>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</si>
  <si>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</si>
  <si>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</si>
  <si>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</si>
  <si>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</si>
  <si>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</si>
  <si>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</si>
  <si>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</si>
  <si>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</si>
  <si>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</si>
  <si>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</si>
  <si>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</si>
  <si>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</si>
  <si>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</si>
  <si>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</si>
  <si>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</si>
  <si>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</si>
  <si>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</si>
  <si>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</si>
  <si>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</si>
  <si>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</si>
  <si>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</si>
  <si>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</si>
  <si>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</si>
  <si>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</si>
  <si>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</si>
  <si>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</si>
  <si>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</si>
  <si>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</si>
  <si>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</si>
  <si>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</si>
  <si>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</si>
  <si>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</si>
  <si>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</si>
  <si>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</si>
  <si>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</si>
  <si>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</si>
  <si>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</si>
  <si>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</si>
  <si>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</si>
  <si>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</si>
  <si>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</si>
  <si>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</si>
  <si>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</si>
  <si>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</si>
  <si>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</si>
  <si>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</si>
  <si>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</si>
  <si>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</si>
  <si>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</si>
  <si>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</si>
  <si>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</si>
  <si>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</si>
  <si>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</si>
  <si>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</si>
  <si>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</si>
  <si>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</si>
  <si>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</si>
  <si>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</si>
  <si>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</si>
  <si>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</si>
  <si>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</si>
  <si>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</si>
  <si>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</si>
  <si>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</si>
  <si>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</si>
  <si>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</si>
  <si>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</si>
  <si>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</si>
  <si>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</si>
  <si>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</si>
  <si>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</si>
  <si>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</si>
  <si>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</si>
  <si>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</si>
  <si>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</si>
  <si>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</si>
  <si>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</si>
  <si>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</si>
  <si>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</si>
  <si>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</si>
  <si>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</si>
  <si>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</si>
  <si>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</si>
  <si>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</si>
  <si>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</si>
  <si>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</si>
  <si>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</si>
  <si>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</si>
  <si>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</si>
  <si>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</si>
  <si>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</si>
  <si>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</si>
  <si>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</si>
  <si>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</si>
  <si>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</si>
  <si>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</si>
  <si>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</si>
  <si>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</si>
  <si>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</si>
  <si>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</si>
  <si>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</si>
  <si>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</si>
  <si>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</si>
  <si>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</si>
  <si>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</si>
  <si>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</si>
  <si>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</si>
  <si>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</si>
  <si>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</si>
  <si>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</si>
  <si>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</si>
  <si>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</si>
  <si>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</si>
  <si>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</si>
  <si>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</si>
  <si>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</si>
  <si>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</si>
  <si>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</si>
  <si>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</si>
  <si>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</si>
  <si>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</si>
  <si>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</si>
  <si>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</si>
  <si>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</si>
  <si>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</si>
  <si>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</si>
  <si>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</si>
  <si>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</si>
  <si>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</si>
  <si>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</si>
  <si>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</si>
  <si>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</si>
  <si>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</si>
  <si>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</si>
  <si>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</si>
  <si>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</si>
  <si>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</si>
  <si>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</si>
  <si>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</si>
  <si>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</si>
  <si>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</si>
  <si>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</si>
  <si>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</si>
  <si>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</si>
  <si>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</si>
  <si>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</si>
  <si>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</si>
  <si>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</si>
  <si>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</si>
  <si>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</si>
  <si>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</si>
  <si>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</si>
  <si>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</si>
  <si>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</si>
  <si>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</si>
  <si>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</si>
  <si>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</si>
  <si>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</si>
  <si>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</si>
  <si>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</si>
  <si>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</si>
  <si>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</si>
  <si>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</si>
  <si>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</si>
  <si>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</si>
  <si>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</si>
  <si>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</si>
  <si>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</si>
  <si>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</si>
  <si>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</si>
  <si>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</si>
  <si>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</si>
  <si>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</si>
  <si>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</si>
  <si>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</si>
  <si>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</si>
  <si>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</si>
  <si>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</si>
  <si>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</si>
  <si>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</si>
  <si>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</si>
  <si>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</si>
  <si>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</si>
  <si>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</si>
  <si>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</si>
  <si>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</si>
  <si>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</si>
  <si>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</si>
  <si>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</si>
  <si>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</si>
  <si>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</si>
  <si>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</si>
  <si>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</si>
  <si>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</si>
  <si>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</si>
  <si>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</si>
  <si>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</si>
  <si>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</si>
  <si>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</si>
  <si>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</si>
  <si>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</si>
  <si>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</si>
  <si>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</si>
  <si>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</si>
  <si>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</si>
  <si>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</si>
  <si>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</si>
  <si>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</si>
  <si>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</si>
  <si>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</si>
  <si>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</si>
  <si>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</si>
  <si>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</si>
  <si>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</si>
  <si>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</si>
  <si>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</si>
  <si>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</si>
  <si>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</si>
  <si>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</si>
  <si>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</si>
  <si>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</si>
  <si>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</si>
  <si>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</si>
  <si>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</si>
  <si>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</si>
  <si>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</si>
  <si>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</si>
  <si>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</si>
  <si>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</si>
  <si>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</si>
  <si>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</si>
  <si>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</si>
  <si>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</si>
  <si>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</si>
  <si>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</si>
  <si>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</si>
  <si>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</si>
  <si>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</si>
  <si>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</si>
  <si>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</si>
  <si>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</si>
  <si>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</si>
  <si>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</si>
  <si>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</si>
  <si>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</si>
  <si>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</si>
  <si>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</si>
  <si>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</si>
  <si>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</si>
  <si>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</si>
  <si>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</si>
  <si>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</si>
  <si>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</si>
  <si>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</si>
  <si>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</si>
  <si>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</si>
  <si>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</si>
  <si>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</si>
  <si>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</si>
  <si>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</si>
  <si>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</si>
  <si>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</si>
  <si>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</si>
  <si>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</si>
  <si>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</si>
  <si>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</si>
  <si>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</si>
  <si>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</si>
  <si>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</si>
  <si>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</si>
  <si>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</si>
  <si>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</si>
  <si>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</si>
  <si>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</si>
  <si>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</si>
  <si>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</si>
  <si>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</si>
  <si>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</si>
  <si>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</si>
  <si>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</si>
  <si>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</si>
  <si>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</si>
  <si>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</si>
  <si>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</si>
  <si>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</si>
  <si>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</si>
  <si>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</si>
  <si>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</si>
  <si>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</si>
  <si>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</si>
  <si>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</si>
  <si>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</si>
  <si>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</si>
  <si>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</si>
  <si>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</si>
  <si>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</si>
  <si>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</si>
  <si>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</si>
  <si>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</si>
  <si>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</si>
  <si>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</si>
  <si>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</si>
  <si>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</si>
  <si>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</si>
  <si>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</si>
  <si>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</si>
  <si>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</si>
  <si>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</si>
  <si>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</si>
  <si>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</si>
  <si>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</si>
  <si>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</si>
  <si>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</si>
  <si>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</si>
  <si>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</si>
  <si>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</si>
  <si>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</si>
  <si>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</si>
  <si>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</si>
  <si>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</si>
  <si>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</si>
  <si>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</si>
  <si>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</si>
  <si>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</si>
  <si>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</si>
  <si>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</si>
  <si>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</si>
  <si>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</si>
  <si>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</si>
  <si>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</si>
  <si>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</si>
  <si>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</si>
  <si>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</si>
  <si>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</si>
  <si>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</si>
  <si>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</si>
  <si>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</si>
  <si>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</si>
  <si>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</si>
  <si>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</si>
  <si>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</si>
  <si>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</si>
  <si>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</si>
  <si>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</si>
  <si>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</si>
  <si>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</si>
  <si>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</si>
  <si>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</si>
  <si>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</si>
  <si>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</si>
  <si>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</si>
  <si>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</si>
  <si>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</si>
  <si>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</si>
  <si>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</si>
  <si>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</si>
  <si>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</si>
  <si>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</si>
  <si>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</si>
  <si>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</si>
  <si>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</si>
  <si>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Tlačítko signalizace WC-sprcha</t>
  </si>
  <si>
    <t>972803564</t>
  </si>
  <si>
    <t>Zvuková signalizace imobil</t>
  </si>
  <si>
    <t>-521106361</t>
  </si>
  <si>
    <t>ČIPY/KARTY pro hlavní vstup</t>
  </si>
  <si>
    <t>-711858073</t>
  </si>
  <si>
    <t>ČIPY/KARTY pro odlehčovací službu</t>
  </si>
  <si>
    <t>-417123642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</si>
  <si>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</si>
  <si>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</si>
  <si>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</si>
  <si>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</si>
  <si>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</si>
  <si>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</si>
  <si>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</si>
  <si>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</si>
  <si>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</si>
  <si>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</si>
  <si>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</si>
  <si>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</si>
  <si>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</si>
  <si>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</si>
  <si>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</si>
  <si>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</si>
  <si>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</si>
  <si>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</si>
  <si>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</si>
  <si>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</si>
  <si>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</si>
  <si>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</si>
  <si>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</si>
  <si>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</si>
  <si>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</si>
  <si>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</si>
  <si>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</si>
  <si>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</si>
  <si>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</si>
  <si>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</si>
  <si>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</si>
  <si>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</si>
  <si>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</si>
  <si>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</si>
  <si>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</si>
  <si>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</si>
  <si>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</si>
  <si>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</si>
  <si>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</si>
  <si>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</si>
  <si>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</si>
  <si>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</si>
  <si>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</si>
  <si>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</si>
  <si>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</si>
  <si>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</si>
  <si>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</si>
  <si>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</si>
  <si>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</si>
  <si>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</si>
  <si>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</si>
  <si>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</si>
  <si>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</si>
  <si>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</si>
  <si>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</si>
  <si>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</si>
  <si>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</si>
  <si>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</si>
  <si>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</si>
  <si>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</si>
  <si>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</si>
  <si>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</si>
  <si>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</si>
  <si>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</si>
  <si>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</si>
  <si>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</si>
  <si>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</si>
  <si>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</si>
  <si>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</si>
  <si>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</si>
  <si>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</si>
  <si>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</si>
  <si>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</si>
  <si>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</si>
  <si>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</si>
  <si>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2x2x0,8 mm PS30-120, B2ca,s1,d1,a1</t>
  </si>
  <si>
    <t xml:space="preserve">KTPO Praflaguard 4x2x0,8 </t>
  </si>
  <si>
    <t>-1456180081</t>
  </si>
  <si>
    <t>Kabelové příchytky (rozteč kotvicích bodů max. 600 mm)</t>
  </si>
  <si>
    <t>5775*2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</si>
  <si>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</si>
  <si>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</si>
  <si>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</si>
  <si>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</si>
  <si>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</si>
  <si>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</si>
  <si>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</si>
  <si>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</si>
  <si>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</si>
  <si>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</si>
  <si>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</si>
  <si>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</si>
  <si>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</si>
  <si>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</si>
  <si>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</si>
  <si>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</si>
  <si>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</si>
  <si>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</si>
  <si>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</si>
  <si>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</si>
  <si>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</si>
  <si>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</si>
  <si>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</si>
  <si>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</si>
  <si>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</si>
  <si>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</si>
  <si>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</si>
  <si>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 xml:space="preserve">Nerezový požární klíčový trezor s přípravou pro cylindrickou vložku, varianta 24 V </t>
  </si>
  <si>
    <t>-2009680498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</si>
  <si>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</si>
  <si>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</si>
  <si>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</si>
  <si>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</si>
  <si>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</si>
  <si>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</si>
  <si>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</si>
  <si>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</si>
  <si>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</si>
  <si>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</si>
  <si>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</si>
  <si>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</si>
  <si>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</si>
  <si>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</si>
  <si>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</si>
  <si>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</si>
  <si>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</si>
  <si>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</si>
  <si>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</si>
  <si>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</si>
  <si>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</si>
  <si>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</si>
  <si>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</si>
  <si>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</si>
  <si>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</si>
  <si>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</si>
  <si>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</si>
  <si>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</si>
  <si>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</si>
  <si>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</si>
  <si>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</si>
  <si>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</si>
  <si>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</si>
  <si>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</si>
  <si>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</si>
  <si>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</si>
  <si>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</si>
  <si>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</si>
  <si>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</si>
  <si>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</si>
  <si>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</si>
  <si>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</si>
  <si>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</si>
  <si>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</si>
  <si>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</si>
  <si>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</si>
  <si>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</si>
  <si>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</si>
  <si>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</si>
  <si>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10295,95+167,5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</si>
  <si>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</si>
  <si>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</si>
  <si>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</si>
  <si>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</si>
  <si>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</si>
  <si>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</si>
  <si>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</si>
  <si>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</si>
  <si>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</si>
  <si>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</si>
  <si>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</si>
  <si>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</si>
  <si>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</si>
  <si>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</si>
  <si>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</si>
  <si>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</si>
  <si>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</si>
  <si>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</si>
  <si>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</si>
  <si>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</si>
  <si>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</si>
  <si>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</si>
  <si>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</si>
  <si>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</si>
  <si>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</si>
  <si>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</si>
  <si>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</si>
  <si>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</si>
  <si>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</si>
  <si>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</si>
  <si>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</si>
  <si>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</si>
  <si>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</si>
  <si>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</si>
  <si>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</si>
  <si>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</si>
  <si>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</si>
  <si>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</si>
  <si>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</si>
  <si>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</si>
  <si>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</si>
  <si>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</si>
  <si>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</si>
  <si>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</si>
  <si>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</si>
  <si>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</si>
  <si>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</si>
  <si>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</si>
  <si>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</si>
  <si>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</si>
  <si>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</si>
  <si>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</si>
  <si>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</si>
  <si>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</si>
  <si>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</si>
  <si>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</si>
  <si>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</si>
  <si>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</si>
  <si>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</si>
  <si>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</si>
  <si>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</si>
  <si>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</si>
  <si>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</si>
  <si>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</si>
  <si>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</si>
  <si>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</si>
  <si>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</si>
  <si>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</si>
  <si>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</si>
  <si>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</si>
  <si>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</si>
  <si>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</si>
  <si>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</si>
  <si>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</si>
  <si>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</si>
  <si>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</si>
  <si>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</si>
  <si>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</si>
  <si>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</si>
  <si>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</si>
  <si>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</si>
  <si>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</si>
  <si>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</si>
  <si>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</si>
  <si>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</si>
  <si>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</si>
  <si>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</si>
  <si>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</si>
  <si>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</si>
  <si>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</si>
  <si>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</si>
  <si>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</si>
  <si>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</si>
  <si>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</si>
  <si>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</si>
  <si>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</si>
  <si>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</si>
  <si>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</si>
  <si>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>702.1</t>
  </si>
  <si>
    <t>Jistič 1p, 6kA, In=6 A, typ B</t>
  </si>
  <si>
    <t>1017109817</t>
  </si>
  <si>
    <t>702.2</t>
  </si>
  <si>
    <t xml:space="preserve">Modulový zvonek na DIN lištu </t>
  </si>
  <si>
    <t>-659134942</t>
  </si>
  <si>
    <t xml:space="preserve">Rozvádeč 1KK Invalid+Balkon  - RB-214_314_414</t>
  </si>
  <si>
    <t>-1524870094</t>
  </si>
  <si>
    <t>1982047887</t>
  </si>
  <si>
    <t>-302900852</t>
  </si>
  <si>
    <t>Rozvádeč 2KK+Balkon - RB-201-2_215-18_220-21_301-2_315-18_320-21_401-2_415-18_420-21_507</t>
  </si>
  <si>
    <t>134370609</t>
  </si>
  <si>
    <t>2122504254</t>
  </si>
  <si>
    <t>-2001607203</t>
  </si>
  <si>
    <t xml:space="preserve">Rozvádeč  2KK  Invalid+Balkon - RB-203_219_303_319_403_419_506</t>
  </si>
  <si>
    <t>-1763362028</t>
  </si>
  <si>
    <t>1246440495</t>
  </si>
  <si>
    <t>-1878813010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</si>
  <si>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</si>
  <si>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</si>
  <si>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</si>
  <si>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</si>
  <si>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</si>
  <si>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</si>
  <si>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</si>
  <si>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</si>
  <si>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</si>
  <si>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</si>
  <si>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</si>
  <si>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</si>
  <si>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</si>
  <si>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</si>
  <si>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</si>
  <si>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</si>
  <si>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</si>
  <si>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</si>
  <si>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</si>
  <si>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</si>
  <si>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</si>
  <si>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</si>
  <si>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</si>
  <si>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</si>
  <si>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</si>
  <si>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</si>
  <si>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</si>
  <si>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</si>
  <si>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</si>
  <si>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</si>
  <si>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</si>
  <si>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</si>
  <si>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</si>
  <si>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</si>
  <si>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</si>
  <si>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</si>
  <si>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</si>
  <si>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</si>
  <si>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</si>
  <si>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</si>
  <si>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</si>
  <si>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</si>
  <si>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</si>
  <si>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</si>
  <si>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</si>
  <si>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</si>
  <si>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</si>
  <si>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</si>
  <si>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</si>
  <si>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</si>
  <si>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</si>
  <si>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</si>
  <si>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</si>
  <si>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</si>
  <si>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</si>
  <si>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</si>
  <si>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</si>
  <si>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</si>
  <si>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</si>
  <si>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</si>
  <si>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</si>
  <si>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</si>
  <si>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</si>
  <si>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</si>
  <si>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</si>
  <si>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</si>
  <si>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</si>
  <si>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</si>
  <si>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</si>
  <si>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</si>
  <si>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</si>
  <si>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</si>
  <si>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</si>
  <si>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</si>
  <si>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</si>
  <si>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</si>
  <si>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</si>
  <si>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</si>
  <si>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</si>
  <si>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</si>
  <si>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</si>
  <si>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</si>
  <si>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</si>
  <si>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</si>
  <si>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</si>
  <si>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</si>
  <si>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</si>
  <si>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</si>
  <si>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</si>
  <si>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</si>
  <si>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</si>
  <si>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</si>
  <si>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</si>
  <si>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</si>
  <si>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</si>
  <si>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</si>
  <si>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</si>
  <si>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</si>
  <si>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</si>
  <si>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</si>
  <si>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</si>
  <si>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</si>
  <si>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</si>
  <si>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</si>
  <si>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</si>
  <si>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</si>
  <si>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</si>
  <si>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</si>
  <si>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</si>
  <si>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</si>
  <si>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</si>
  <si>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</si>
  <si>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</si>
  <si>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</si>
  <si>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</si>
  <si>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</si>
  <si>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</si>
  <si>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</si>
  <si>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</si>
  <si>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</si>
  <si>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</si>
  <si>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</si>
  <si>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</si>
  <si>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</si>
  <si>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</si>
  <si>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</si>
  <si>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</si>
  <si>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</si>
  <si>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</si>
  <si>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</si>
  <si>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</si>
  <si>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</si>
  <si>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</si>
  <si>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</si>
  <si>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</si>
  <si>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</si>
  <si>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</si>
  <si>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</si>
  <si>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</si>
  <si>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</si>
  <si>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</si>
  <si>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</si>
  <si>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</si>
  <si>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</si>
  <si>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</si>
  <si>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</si>
  <si>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</si>
  <si>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</si>
  <si>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</si>
  <si>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</si>
  <si>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</si>
  <si>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</si>
  <si>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</si>
  <si>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</si>
  <si>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</si>
  <si>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</si>
  <si>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</si>
  <si>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</si>
  <si>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</si>
  <si>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</si>
  <si>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</si>
  <si>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</si>
  <si>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</si>
  <si>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</si>
  <si>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</si>
  <si>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</si>
  <si>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</si>
  <si>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</si>
  <si>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</si>
  <si>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</si>
  <si>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</si>
  <si>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</si>
  <si>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</si>
  <si>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</si>
  <si>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</si>
  <si>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</si>
  <si>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</si>
  <si>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</si>
  <si>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</si>
  <si>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</si>
  <si>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</si>
  <si>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</si>
  <si>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</si>
  <si>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</si>
  <si>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</si>
  <si>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</si>
  <si>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</si>
  <si>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</si>
  <si>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</si>
  <si>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</si>
  <si>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</si>
  <si>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</si>
  <si>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</si>
  <si>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</si>
  <si>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</si>
  <si>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</si>
  <si>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</si>
  <si>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</si>
  <si>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</si>
  <si>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</si>
  <si>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</si>
  <si>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</si>
  <si>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</si>
  <si>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</si>
  <si>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</si>
  <si>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</si>
  <si>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</si>
  <si>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</si>
  <si>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</si>
  <si>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</si>
  <si>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</si>
  <si>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</si>
  <si>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</si>
  <si>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</si>
  <si>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</si>
  <si>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</si>
  <si>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</si>
  <si>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</si>
  <si>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</si>
  <si>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</si>
  <si>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</si>
  <si>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</si>
  <si>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</si>
  <si>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</si>
  <si>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</si>
  <si>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</si>
  <si>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</si>
  <si>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</si>
  <si>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</si>
  <si>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</si>
  <si>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</si>
  <si>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</si>
  <si>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</si>
  <si>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</si>
  <si>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</si>
  <si>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</si>
  <si>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</si>
  <si>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</si>
  <si>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</si>
  <si>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</si>
  <si>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</si>
  <si>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</si>
  <si>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</si>
  <si>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</si>
  <si>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</si>
  <si>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</si>
  <si>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</si>
  <si>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</si>
  <si>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</si>
  <si>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</si>
  <si>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</si>
  <si>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</si>
  <si>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</si>
  <si>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</si>
  <si>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</si>
  <si>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</si>
  <si>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</si>
  <si>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</si>
  <si>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</si>
  <si>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</si>
  <si>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</si>
  <si>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</si>
  <si>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</si>
  <si>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</si>
  <si>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</si>
  <si>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</si>
  <si>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</si>
  <si>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</si>
  <si>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</si>
  <si>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</si>
  <si>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</si>
  <si>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</si>
  <si>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</si>
  <si>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</si>
  <si>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</si>
  <si>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</si>
  <si>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</si>
  <si>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</si>
  <si>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</si>
  <si>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</si>
  <si>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</si>
  <si>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</si>
  <si>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</si>
  <si>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</si>
  <si>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</si>
  <si>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</si>
  <si>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</si>
  <si>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</si>
  <si>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</si>
  <si>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</si>
  <si>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</si>
  <si>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</si>
  <si>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</si>
  <si>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</si>
  <si>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</si>
  <si>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</si>
  <si>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</si>
  <si>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</si>
  <si>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</si>
  <si>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</si>
  <si>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</si>
  <si>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</si>
  <si>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</si>
  <si>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</si>
  <si>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</si>
  <si>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</si>
  <si>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</si>
  <si>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</si>
  <si>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</si>
  <si>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</si>
  <si>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</si>
  <si>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</si>
  <si>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</si>
  <si>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</si>
  <si>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</si>
  <si>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</si>
  <si>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</si>
  <si>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</si>
  <si>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</si>
  <si>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</si>
  <si>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</si>
  <si>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</si>
  <si>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</si>
  <si>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</si>
  <si>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</si>
  <si>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</si>
  <si>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</si>
  <si>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</si>
  <si>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</si>
  <si>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</si>
  <si>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</si>
  <si>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</si>
  <si>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</si>
  <si>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</si>
  <si>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</si>
  <si>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</si>
  <si>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</si>
  <si>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</si>
  <si>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</si>
  <si>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</si>
  <si>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</si>
  <si>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</si>
  <si>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</si>
  <si>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</si>
  <si>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</si>
  <si>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</si>
  <si>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</si>
  <si>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</si>
  <si>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</si>
  <si>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</si>
  <si>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</si>
  <si>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</si>
  <si>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</si>
  <si>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</si>
  <si>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</si>
  <si>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</si>
  <si>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</si>
  <si>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</si>
  <si>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</si>
  <si>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</si>
  <si>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</si>
  <si>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</si>
  <si>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</si>
  <si>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</si>
  <si>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</si>
  <si>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</si>
  <si>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</si>
  <si>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</si>
  <si>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</si>
  <si>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</si>
  <si>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</si>
  <si>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</si>
  <si>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</si>
  <si>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</si>
  <si>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</si>
  <si>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</si>
  <si>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</si>
  <si>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</si>
  <si>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</si>
  <si>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</si>
  <si>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</si>
  <si>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</si>
  <si>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</si>
  <si>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</si>
  <si>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</si>
  <si>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</si>
  <si>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</si>
  <si>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</si>
  <si>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</si>
  <si>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</si>
  <si>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</si>
  <si>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</si>
  <si>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</si>
  <si>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</si>
  <si>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</si>
  <si>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</si>
  <si>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</si>
  <si>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</si>
  <si>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</si>
  <si>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</si>
  <si>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</si>
  <si>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</si>
  <si>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</si>
  <si>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</si>
  <si>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</si>
  <si>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</si>
  <si>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</si>
  <si>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</si>
  <si>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</si>
  <si>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</si>
  <si>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</si>
  <si>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</si>
  <si>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</si>
  <si>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</si>
  <si>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</si>
  <si>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</si>
  <si>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</si>
  <si>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</si>
  <si>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</si>
  <si>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</si>
  <si>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</si>
  <si>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</si>
  <si>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</si>
  <si>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</si>
  <si>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</si>
  <si>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</si>
  <si>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</si>
  <si>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</si>
  <si>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</si>
  <si>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</si>
  <si>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</si>
  <si>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</si>
  <si>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</si>
  <si>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</si>
  <si>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</si>
  <si>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</si>
  <si>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</si>
  <si>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</si>
  <si>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</si>
  <si>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</si>
  <si>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</si>
  <si>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</si>
  <si>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</si>
  <si>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</si>
  <si>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</si>
  <si>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</si>
  <si>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</si>
  <si>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</si>
  <si>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</si>
  <si>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</si>
  <si>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</si>
  <si>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</si>
  <si>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</si>
  <si>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</si>
  <si>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</si>
  <si>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</si>
  <si>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</si>
  <si>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</si>
  <si>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</si>
  <si>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</si>
  <si>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</si>
  <si>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</si>
  <si>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</si>
  <si>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</si>
  <si>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</si>
  <si>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</si>
  <si>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</si>
  <si>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</si>
  <si>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</si>
  <si>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</si>
  <si>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</si>
  <si>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</si>
  <si>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</si>
  <si>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</si>
  <si>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</si>
  <si>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</si>
  <si>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</si>
  <si>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</si>
  <si>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</si>
  <si>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</si>
  <si>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</si>
  <si>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</si>
  <si>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</si>
  <si>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</si>
  <si>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</si>
  <si>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</si>
  <si>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</si>
  <si>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</si>
  <si>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</si>
  <si>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</si>
  <si>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</si>
  <si>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</si>
  <si>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</si>
  <si>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</si>
  <si>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</si>
  <si>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</si>
  <si>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</si>
  <si>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</si>
  <si>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</si>
  <si>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</si>
  <si>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</si>
  <si>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</si>
  <si>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</si>
  <si>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</si>
  <si>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</si>
  <si>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</si>
  <si>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</si>
  <si>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</si>
  <si>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</si>
  <si>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</si>
  <si>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</si>
  <si>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</si>
  <si>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</si>
  <si>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</si>
  <si>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</si>
  <si>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</si>
  <si>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</si>
  <si>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</si>
  <si>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</si>
  <si>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</si>
  <si>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</si>
  <si>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</si>
  <si>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</si>
  <si>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</si>
  <si>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</si>
  <si>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</si>
  <si>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</si>
  <si>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</si>
  <si>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</si>
  <si>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</si>
  <si>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</si>
  <si>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</si>
  <si>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</si>
  <si>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</si>
  <si>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</si>
  <si>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</si>
  <si>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</si>
  <si>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</si>
  <si>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</si>
  <si>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</si>
  <si>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</si>
  <si>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</si>
  <si>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</si>
  <si>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</si>
  <si>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</si>
  <si>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</si>
  <si>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</si>
  <si>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</si>
  <si>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</si>
  <si>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</si>
  <si>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</si>
  <si>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</si>
  <si>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</si>
  <si>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</si>
  <si>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</si>
  <si>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</si>
  <si>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</si>
  <si>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</si>
  <si>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</si>
  <si>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</si>
  <si>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</si>
  <si>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</si>
  <si>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</si>
  <si>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</si>
  <si>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</si>
  <si>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</si>
  <si>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</si>
  <si>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</si>
  <si>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</si>
  <si>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</si>
  <si>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</si>
  <si>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</si>
  <si>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</si>
  <si>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</si>
  <si>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</si>
  <si>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</si>
  <si>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</si>
  <si>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</si>
  <si>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</si>
  <si>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</si>
  <si>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</si>
  <si>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</si>
  <si>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</si>
  <si>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</si>
  <si>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</si>
  <si>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</si>
  <si>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</si>
  <si>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</si>
  <si>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</si>
  <si>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</si>
  <si>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</si>
  <si>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</si>
  <si>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</si>
  <si>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</si>
  <si>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</si>
  <si>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</si>
  <si>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</si>
  <si>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</si>
  <si>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</si>
  <si>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</si>
  <si>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</si>
  <si>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</si>
  <si>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</si>
  <si>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</si>
  <si>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</si>
  <si>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</si>
  <si>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</si>
  <si>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</si>
  <si>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</si>
  <si>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</si>
  <si>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</si>
  <si>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</si>
  <si>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</si>
  <si>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</si>
  <si>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</si>
  <si>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</si>
  <si>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</si>
  <si>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</si>
  <si>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</si>
  <si>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</si>
  <si>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</si>
  <si>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</si>
  <si>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</si>
  <si>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</si>
  <si>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</si>
  <si>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</si>
  <si>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</si>
  <si>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</si>
  <si>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</si>
  <si>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</si>
  <si>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</si>
  <si>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</si>
  <si>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</si>
  <si>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</si>
  <si>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</si>
  <si>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</si>
  <si>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</si>
  <si>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</si>
  <si>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</si>
  <si>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</si>
  <si>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</si>
  <si>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</si>
  <si>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</si>
  <si>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</si>
  <si>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</si>
  <si>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</si>
  <si>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</si>
  <si>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</si>
  <si>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</si>
  <si>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</si>
  <si>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</si>
  <si>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</si>
  <si>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</si>
  <si>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</si>
  <si>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</si>
  <si>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</si>
  <si>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</si>
  <si>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</si>
  <si>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</si>
  <si>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</si>
  <si>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</si>
  <si>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</si>
  <si>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</si>
  <si>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</si>
  <si>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</si>
  <si>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</si>
  <si>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</si>
  <si>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</si>
  <si>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</si>
  <si>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</si>
  <si>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</si>
  <si>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</si>
  <si>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</si>
  <si>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</si>
  <si>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</si>
  <si>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</si>
  <si>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</si>
  <si>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</si>
  <si>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</si>
  <si>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</si>
  <si>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</si>
  <si>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</si>
  <si>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</si>
  <si>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</si>
  <si>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</si>
  <si>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</si>
  <si>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</si>
  <si>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</si>
  <si>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</si>
  <si>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</si>
  <si>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</si>
  <si>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</si>
  <si>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</si>
  <si>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</si>
  <si>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</si>
  <si>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</si>
  <si>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</si>
  <si>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</si>
  <si>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</si>
  <si>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</si>
  <si>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</si>
  <si>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</si>
  <si>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</si>
  <si>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</si>
  <si>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</si>
  <si>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</si>
  <si>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</si>
  <si>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</si>
  <si>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</si>
  <si>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</si>
  <si>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</si>
  <si>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</si>
  <si>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</si>
  <si>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</si>
  <si>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</si>
  <si>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</si>
  <si>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</si>
  <si>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</si>
  <si>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</si>
  <si>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</si>
  <si>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</si>
  <si>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</si>
  <si>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</si>
  <si>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</si>
  <si>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</si>
  <si>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</si>
  <si>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</si>
  <si>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</si>
  <si>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</si>
  <si>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</si>
  <si>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</si>
  <si>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</si>
  <si>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</si>
  <si>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</si>
  <si>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</si>
  <si>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</si>
  <si>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</si>
  <si>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</si>
  <si>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</si>
  <si>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</si>
  <si>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</si>
  <si>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</si>
  <si>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</si>
  <si>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</si>
  <si>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</si>
  <si>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</si>
  <si>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</si>
  <si>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</si>
  <si>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</si>
  <si>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</si>
  <si>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</si>
  <si>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</si>
  <si>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</si>
  <si>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</si>
  <si>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</si>
  <si>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</si>
  <si>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</si>
  <si>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</si>
  <si>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</si>
  <si>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</si>
  <si>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</si>
  <si>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</si>
  <si>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</si>
  <si>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</si>
  <si>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</si>
  <si>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</si>
  <si>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</si>
  <si>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</si>
  <si>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</si>
  <si>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</si>
  <si>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</si>
  <si>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</si>
  <si>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</si>
  <si>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</si>
  <si>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</si>
  <si>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</si>
  <si>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</si>
  <si>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</si>
  <si>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</si>
  <si>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</si>
  <si>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</si>
  <si>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</si>
  <si>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</si>
  <si>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</si>
  <si>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</si>
  <si>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</si>
  <si>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</si>
  <si>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</si>
  <si>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</si>
  <si>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</si>
  <si>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</si>
  <si>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</si>
  <si>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</si>
  <si>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</si>
  <si>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</si>
  <si>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</si>
  <si>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</si>
  <si>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</si>
  <si>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</si>
  <si>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</si>
  <si>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</si>
  <si>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</si>
  <si>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</si>
  <si>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</si>
  <si>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</si>
  <si>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</si>
  <si>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</si>
  <si>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</si>
  <si>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</si>
  <si>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</si>
  <si>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</si>
  <si>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</si>
  <si>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</si>
  <si>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</si>
  <si>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</si>
  <si>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</si>
  <si>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</si>
  <si>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</si>
  <si>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</si>
  <si>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</si>
  <si>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</si>
  <si>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</si>
  <si>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</si>
  <si>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</si>
  <si>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</si>
  <si>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</si>
  <si>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</si>
  <si>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</si>
  <si>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</si>
  <si>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</si>
  <si>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</si>
  <si>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</si>
  <si>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</si>
  <si>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</si>
  <si>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</si>
  <si>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</si>
  <si>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</si>
  <si>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</si>
  <si>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</si>
  <si>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</si>
  <si>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</si>
  <si>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</si>
  <si>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</si>
  <si>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</si>
  <si>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</si>
  <si>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</si>
  <si>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</si>
  <si>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</si>
  <si>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</si>
  <si>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</si>
  <si>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</si>
  <si>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</si>
  <si>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</si>
  <si>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</si>
  <si>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</si>
  <si>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</si>
  <si>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</si>
  <si>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</si>
  <si>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</si>
  <si>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</si>
  <si>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</si>
  <si>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</si>
  <si>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</si>
  <si>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</si>
  <si>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</si>
  <si>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</si>
  <si>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</si>
  <si>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</si>
  <si>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</si>
  <si>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</si>
  <si>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</si>
  <si>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</si>
  <si>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</si>
  <si>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</si>
  <si>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</si>
  <si>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</si>
  <si>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</si>
  <si>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</si>
  <si>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</si>
  <si>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</si>
  <si>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</si>
  <si>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</si>
  <si>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</si>
  <si>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</si>
  <si>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</si>
  <si>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</si>
  <si>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</si>
  <si>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</si>
  <si>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</si>
  <si>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</si>
  <si>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</si>
  <si>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</si>
  <si>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</si>
  <si>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</si>
  <si>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</si>
  <si>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</si>
  <si>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</si>
  <si>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</si>
  <si>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</si>
  <si>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</si>
  <si>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</si>
  <si>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</si>
  <si>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</si>
  <si>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</si>
  <si>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</si>
  <si>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</si>
  <si>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</si>
  <si>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</si>
  <si>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</si>
  <si>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</si>
  <si>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</si>
  <si>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</si>
  <si>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</si>
  <si>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</si>
  <si>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</si>
  <si>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</si>
  <si>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</si>
  <si>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</si>
  <si>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</si>
  <si>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</si>
  <si>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</si>
  <si>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</si>
  <si>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</si>
  <si>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</si>
  <si>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</si>
  <si>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</si>
  <si>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</si>
  <si>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</si>
  <si>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</si>
  <si>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</si>
  <si>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</si>
  <si>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</si>
  <si>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</si>
  <si>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</si>
  <si>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</si>
  <si>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</si>
  <si>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</si>
  <si>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</si>
  <si>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</si>
  <si>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</si>
  <si>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</si>
  <si>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</si>
  <si>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</si>
  <si>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</si>
  <si>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</si>
  <si>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</si>
  <si>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</si>
  <si>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</si>
  <si>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</si>
  <si>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</si>
  <si>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</si>
  <si>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</si>
  <si>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</si>
  <si>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</si>
  <si>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</si>
  <si>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</si>
  <si>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</si>
  <si>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</si>
  <si>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</si>
  <si>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</si>
  <si>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</si>
  <si>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</si>
  <si>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</si>
  <si>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</si>
  <si>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</si>
  <si>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</si>
  <si>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</si>
  <si>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</si>
  <si>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</si>
  <si>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</si>
  <si>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</si>
  <si>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</si>
  <si>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</si>
  <si>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</si>
  <si>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</si>
  <si>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</si>
  <si>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</si>
  <si>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</si>
  <si>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</si>
  <si>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</si>
  <si>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</si>
  <si>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</si>
  <si>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</si>
  <si>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</si>
  <si>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</si>
  <si>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</si>
  <si>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</si>
  <si>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</si>
  <si>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</si>
  <si>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</si>
  <si>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</si>
  <si>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</si>
  <si>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</si>
  <si>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</si>
  <si>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</si>
  <si>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</si>
  <si>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</si>
  <si>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</si>
  <si>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</si>
  <si>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</si>
  <si>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</si>
  <si>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</si>
  <si>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</si>
  <si>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</si>
  <si>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</si>
  <si>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</si>
  <si>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</si>
  <si>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</si>
  <si>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</si>
  <si>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</si>
  <si>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</si>
  <si>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</si>
  <si>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</si>
  <si>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</si>
  <si>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</si>
  <si>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</si>
  <si>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</si>
  <si>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</si>
  <si>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</si>
  <si>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</si>
  <si>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</si>
  <si>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</si>
  <si>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</si>
  <si>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</si>
  <si>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</si>
  <si>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</si>
  <si>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</si>
  <si>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</si>
  <si>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</si>
  <si>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</si>
  <si>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</si>
  <si>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</si>
  <si>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</si>
  <si>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</si>
  <si>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</si>
  <si>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</si>
  <si>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</si>
  <si>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</si>
  <si>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</si>
  <si>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</si>
  <si>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</si>
  <si>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</si>
  <si>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</si>
  <si>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</si>
  <si>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</si>
  <si>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</si>
  <si>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</si>
  <si>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</si>
  <si>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</si>
  <si>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</si>
  <si>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</si>
  <si>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</si>
  <si>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</si>
  <si>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</si>
  <si>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</si>
  <si>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</si>
  <si>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</si>
  <si>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</si>
  <si>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</si>
  <si>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</si>
  <si>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</si>
  <si>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</si>
  <si>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</si>
  <si>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</si>
  <si>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</si>
  <si>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</si>
  <si>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</si>
  <si>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</si>
  <si>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</si>
  <si>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</si>
  <si>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</si>
  <si>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</si>
  <si>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</si>
  <si>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</si>
  <si>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</si>
  <si>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</si>
  <si>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</si>
  <si>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</si>
  <si>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</si>
  <si>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</si>
  <si>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</si>
  <si>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</si>
  <si>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</si>
  <si>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</si>
  <si>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</si>
  <si>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</si>
  <si>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</si>
  <si>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</si>
  <si>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</si>
  <si>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</si>
  <si>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</si>
  <si>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</si>
  <si>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</si>
  <si>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</si>
  <si>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</si>
  <si>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</si>
  <si>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</si>
  <si>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</si>
  <si>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</si>
  <si>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</si>
  <si>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</si>
  <si>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</si>
  <si>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</si>
  <si>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</si>
  <si>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</si>
  <si>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</si>
  <si>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</si>
  <si>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</si>
  <si>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</si>
  <si>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</si>
  <si>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</si>
  <si>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</si>
  <si>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</si>
  <si>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</si>
  <si>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</si>
  <si>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</si>
  <si>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</si>
  <si>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</si>
  <si>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</si>
  <si>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</si>
  <si>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</si>
  <si>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</si>
  <si>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</si>
  <si>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115101201</t>
  </si>
  <si>
    <t>Čerpání vody na dopravní výšku do 10 m s uvažovaným průměrným přítokem do 500 l/min</t>
  </si>
  <si>
    <t>-1675259495</t>
  </si>
  <si>
    <t>https://podminky.urs.cz/item/CS_URS_2024_01/115101201</t>
  </si>
  <si>
    <t>2 měsíce po 10hod</t>
  </si>
  <si>
    <t>61*10</t>
  </si>
  <si>
    <t>115101301</t>
  </si>
  <si>
    <t>Pohotovost záložní čerpací soupravy pro dopravní výšku do 10 m s uvažovaným průměrným přítokem do 500 l/min</t>
  </si>
  <si>
    <t>den</t>
  </si>
  <si>
    <t>-25586785</t>
  </si>
  <si>
    <t>https://podminky.urs.cz/item/CS_URS_2024_01/115101301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</si>
  <si>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</si>
  <si>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</si>
  <si>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</si>
  <si>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</si>
  <si>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</si>
  <si>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</si>
  <si>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</si>
  <si>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</si>
  <si>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</si>
  <si>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</si>
  <si>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</si>
  <si>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</si>
  <si>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</si>
  <si>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</si>
  <si>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</si>
  <si>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</si>
  <si>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</si>
  <si>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</si>
  <si>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</si>
  <si>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</si>
  <si>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</si>
  <si>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</si>
  <si>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</si>
  <si>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</si>
  <si>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</si>
  <si>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</si>
  <si>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</si>
  <si>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</si>
  <si>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</si>
  <si>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</si>
  <si>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</si>
  <si>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</si>
  <si>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</si>
  <si>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</si>
  <si>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</si>
  <si>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</si>
  <si>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</si>
  <si>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</si>
  <si>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</si>
  <si>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</si>
  <si>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</si>
  <si>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</si>
  <si>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</si>
  <si>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</si>
  <si>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</si>
  <si>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</si>
  <si>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</si>
  <si>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</si>
  <si>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</si>
  <si>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</si>
  <si>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</si>
  <si>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</si>
  <si>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</si>
  <si>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</si>
  <si>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</si>
  <si>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</si>
  <si>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</si>
  <si>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</si>
  <si>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</si>
  <si>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</si>
  <si>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</si>
  <si>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</si>
  <si>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</si>
  <si>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</si>
  <si>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</si>
  <si>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</si>
  <si>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</si>
  <si>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</si>
  <si>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</si>
  <si>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</si>
  <si>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</si>
  <si>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</si>
  <si>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</si>
  <si>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</si>
  <si>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</si>
  <si>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</si>
  <si>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</si>
  <si>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</si>
  <si>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</si>
  <si>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</si>
  <si>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</si>
  <si>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</si>
  <si>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</si>
  <si>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</si>
  <si>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</si>
  <si>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</si>
  <si>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</si>
  <si>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</si>
  <si>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</si>
  <si>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</si>
  <si>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</si>
  <si>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</si>
  <si>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</si>
  <si>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</si>
  <si>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</si>
  <si>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</si>
  <si>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</si>
  <si>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</si>
  <si>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</si>
  <si>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</si>
  <si>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</si>
  <si>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</si>
  <si>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</si>
  <si>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</si>
  <si>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</si>
  <si>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</si>
  <si>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</si>
  <si>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</si>
  <si>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</si>
  <si>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</si>
  <si>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</si>
  <si>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</si>
  <si>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</si>
  <si>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</si>
  <si>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</si>
  <si>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</si>
  <si>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</si>
  <si>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</si>
  <si>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</si>
  <si>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</si>
  <si>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</si>
  <si>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</si>
  <si>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</si>
  <si>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</si>
  <si>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</si>
  <si>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</si>
  <si>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</si>
  <si>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</si>
  <si>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</si>
  <si>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</si>
  <si>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</si>
  <si>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</si>
  <si>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</si>
  <si>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</si>
  <si>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</si>
  <si>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</si>
  <si>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914111x01</t>
  </si>
  <si>
    <t>Nástřik svislé značky na sloup (číslování sloupu)</t>
  </si>
  <si>
    <t>-415008002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</si>
  <si>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</si>
  <si>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</si>
  <si>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</si>
  <si>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</si>
  <si>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</si>
  <si>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</si>
  <si>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</si>
  <si>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</si>
  <si>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</si>
  <si>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</si>
  <si>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</si>
  <si>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</si>
  <si>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</si>
  <si>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</si>
  <si>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</si>
  <si>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</si>
  <si>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</si>
  <si>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</si>
  <si>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</si>
  <si>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</si>
  <si>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</si>
  <si>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</si>
  <si>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</si>
  <si>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</si>
  <si>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</si>
  <si>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</si>
  <si>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</si>
  <si>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</si>
  <si>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</si>
  <si>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</si>
  <si>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</si>
  <si>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</si>
  <si>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</si>
  <si>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</si>
  <si>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</si>
  <si>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</si>
  <si>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</si>
  <si>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</si>
  <si>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</si>
  <si>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</si>
  <si>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</si>
  <si>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</si>
  <si>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</si>
  <si>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</si>
  <si>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</si>
  <si>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</si>
  <si>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</si>
  <si>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</si>
  <si>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</si>
  <si>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</si>
  <si>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</si>
  <si>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</si>
  <si>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</si>
  <si>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</si>
  <si>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</si>
  <si>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</si>
  <si>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</si>
  <si>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</si>
  <si>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</si>
  <si>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</si>
  <si>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</si>
  <si>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</si>
  <si>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</si>
  <si>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</si>
  <si>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</si>
  <si>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</si>
  <si>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</si>
  <si>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</si>
  <si>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</si>
  <si>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</si>
  <si>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</si>
  <si>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</si>
  <si>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</si>
  <si>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</si>
  <si>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</si>
  <si>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</si>
  <si>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</si>
  <si>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</si>
  <si>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</si>
  <si>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</si>
  <si>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</si>
  <si>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</si>
  <si>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</si>
  <si>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</si>
  <si>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</si>
  <si>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</si>
  <si>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</si>
  <si>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</si>
  <si>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</si>
  <si>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</si>
  <si>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</si>
  <si>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</si>
  <si>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</si>
  <si>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</si>
  <si>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</si>
  <si>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</si>
  <si>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</si>
  <si>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</si>
  <si>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</si>
  <si>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</si>
  <si>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</si>
  <si>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</si>
  <si>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</si>
  <si>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</si>
  <si>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</si>
  <si>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</si>
  <si>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</si>
  <si>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</si>
  <si>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</si>
  <si>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</si>
  <si>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</si>
  <si>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</si>
  <si>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</si>
  <si>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</si>
  <si>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</si>
  <si>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</si>
  <si>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</si>
  <si>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</si>
  <si>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</si>
  <si>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</si>
  <si>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</si>
  <si>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</si>
  <si>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</si>
  <si>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</si>
  <si>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</si>
  <si>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</si>
  <si>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</si>
  <si>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</si>
  <si>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</si>
  <si>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</si>
  <si>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</si>
  <si>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</si>
  <si>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</si>
  <si>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</si>
  <si>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</si>
  <si>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</si>
  <si>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</si>
  <si>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</si>
  <si>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</si>
  <si>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</si>
  <si>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</si>
  <si>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</si>
  <si>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</si>
  <si>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</si>
  <si>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</si>
  <si>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</si>
  <si>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</si>
  <si>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</si>
  <si>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</si>
  <si>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</si>
  <si>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</si>
  <si>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</si>
  <si>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</si>
  <si>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</si>
  <si>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</si>
  <si>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</si>
  <si>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</si>
  <si>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</si>
  <si>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</si>
  <si>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</si>
  <si>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</si>
  <si>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</si>
  <si>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</si>
  <si>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</si>
  <si>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</si>
  <si>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</si>
  <si>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</si>
  <si>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</si>
  <si>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</si>
  <si>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</si>
  <si>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</si>
  <si>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</si>
  <si>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</si>
  <si>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</si>
  <si>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</si>
  <si>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</si>
  <si>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</si>
  <si>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</si>
  <si>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</si>
  <si>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</si>
  <si>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</si>
  <si>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</si>
  <si>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</si>
  <si>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</si>
  <si>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</si>
  <si>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</si>
  <si>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</si>
  <si>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</si>
  <si>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</si>
  <si>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</si>
  <si>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</si>
  <si>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</si>
  <si>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</si>
  <si>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</si>
  <si>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</si>
  <si>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</si>
  <si>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</si>
  <si>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</si>
  <si>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</si>
  <si>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</si>
  <si>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</si>
  <si>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</si>
  <si>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</si>
  <si>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</si>
  <si>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</si>
  <si>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</si>
  <si>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</si>
  <si>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</si>
  <si>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</si>
  <si>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</si>
  <si>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</si>
  <si>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</si>
  <si>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</si>
  <si>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</si>
  <si>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</si>
  <si>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</si>
  <si>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</si>
  <si>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</si>
  <si>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</si>
  <si>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</si>
  <si>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</si>
  <si>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</si>
  <si>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</si>
  <si>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</si>
  <si>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</si>
  <si>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</si>
  <si>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</si>
  <si>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</si>
  <si>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</si>
  <si>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</si>
  <si>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</si>
  <si>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</si>
  <si>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</si>
  <si>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</si>
  <si>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</si>
  <si>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</si>
  <si>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</si>
  <si>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</si>
  <si>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</si>
  <si>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</si>
  <si>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</si>
  <si>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</si>
  <si>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</si>
  <si>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</si>
  <si>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</si>
  <si>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</si>
  <si>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</si>
  <si>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</si>
  <si>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</si>
  <si>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</si>
  <si>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</si>
  <si>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</si>
  <si>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</si>
  <si>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</si>
  <si>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</si>
  <si>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</si>
  <si>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</si>
  <si>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</si>
  <si>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</si>
  <si>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</si>
  <si>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</si>
  <si>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</si>
  <si>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</si>
  <si>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</si>
  <si>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</si>
  <si>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</si>
  <si>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</si>
  <si>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</si>
  <si>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</si>
  <si>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</si>
  <si>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</si>
  <si>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</si>
  <si>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</si>
  <si>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</si>
  <si>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</si>
  <si>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</si>
  <si>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</si>
  <si>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</si>
  <si>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</si>
  <si>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</si>
  <si>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</si>
  <si>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</si>
  <si>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</si>
  <si>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</si>
  <si>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</si>
  <si>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</si>
  <si>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</si>
  <si>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</si>
  <si>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</si>
  <si>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</si>
  <si>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</si>
  <si>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</si>
  <si>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</si>
  <si>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</si>
  <si>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</si>
  <si>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</si>
  <si>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</si>
  <si>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</si>
  <si>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</si>
  <si>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</si>
  <si>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</si>
  <si>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</si>
  <si>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</si>
  <si>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</si>
  <si>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</si>
  <si>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</si>
  <si>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</si>
  <si>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</si>
  <si>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</si>
  <si>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</si>
  <si>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</si>
  <si>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</si>
  <si>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</si>
  <si>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</si>
  <si>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</si>
  <si>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</si>
  <si>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</si>
  <si>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</si>
  <si>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</si>
  <si>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</si>
  <si>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</si>
  <si>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</si>
  <si>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</si>
  <si>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</si>
  <si>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</si>
  <si>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</si>
  <si>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</si>
  <si>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</si>
  <si>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</si>
  <si>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</si>
  <si>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</si>
  <si>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</si>
  <si>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</si>
  <si>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</si>
  <si>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</si>
  <si>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</si>
  <si>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</si>
  <si>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</si>
  <si>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</si>
  <si>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</si>
  <si>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</si>
  <si>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</si>
  <si>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</si>
  <si>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</si>
  <si>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</si>
  <si>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</si>
  <si>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</si>
  <si>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</si>
  <si>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</si>
  <si>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</si>
  <si>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</si>
  <si>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</si>
  <si>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</si>
  <si>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</si>
  <si>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</si>
  <si>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</si>
  <si>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</si>
  <si>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</si>
  <si>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</si>
  <si>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</si>
  <si>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</si>
  <si>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</si>
  <si>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</si>
  <si>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</si>
  <si>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</si>
  <si>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</si>
  <si>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</si>
  <si>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</si>
  <si>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</si>
  <si>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</si>
  <si>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</si>
  <si>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</si>
  <si>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</si>
  <si>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</si>
  <si>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</si>
  <si>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</si>
  <si>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</si>
  <si>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</si>
  <si>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</si>
  <si>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</si>
  <si>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</si>
  <si>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</si>
  <si>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</si>
  <si>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</si>
  <si>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</si>
  <si>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</si>
  <si>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</si>
  <si>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</si>
  <si>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</si>
  <si>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</si>
  <si>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</si>
  <si>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</si>
  <si>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</si>
  <si>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</si>
  <si>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</si>
  <si>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</si>
  <si>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</si>
  <si>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</si>
  <si>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</si>
  <si>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</si>
  <si>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</si>
  <si>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</si>
  <si>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</si>
  <si>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</si>
  <si>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</si>
  <si>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</si>
  <si>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</si>
  <si>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</si>
  <si>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</si>
  <si>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</si>
  <si>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</si>
  <si>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</si>
  <si>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</si>
  <si>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</si>
  <si>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</si>
  <si>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</si>
  <si>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</si>
  <si>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</si>
  <si>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</si>
  <si>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</si>
  <si>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</si>
  <si>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</si>
  <si>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</si>
  <si>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</si>
  <si>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</si>
  <si>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</si>
  <si>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</si>
  <si>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</si>
  <si>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</si>
  <si>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</si>
  <si>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</si>
  <si>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</si>
  <si>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</si>
  <si>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</si>
  <si>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</si>
  <si>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</si>
  <si>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</si>
  <si>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</si>
  <si>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</si>
  <si>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</si>
  <si>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</si>
  <si>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</si>
  <si>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</si>
  <si>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</si>
  <si>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</si>
  <si>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</si>
  <si>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</si>
  <si>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</si>
  <si>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</si>
  <si>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</si>
  <si>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</si>
  <si>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</si>
  <si>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</si>
  <si>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</si>
  <si>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</si>
  <si>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</si>
  <si>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</si>
  <si>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</si>
  <si>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</si>
  <si>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</si>
  <si>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</si>
  <si>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</si>
  <si>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</si>
  <si>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</si>
  <si>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</si>
  <si>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</si>
  <si>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</si>
  <si>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</si>
  <si>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</si>
  <si>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</si>
  <si>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</si>
  <si>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</si>
  <si>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</si>
  <si>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</si>
  <si>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</si>
  <si>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</si>
  <si>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</si>
  <si>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</si>
  <si>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</si>
  <si>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</si>
  <si>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</si>
  <si>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</si>
  <si>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</si>
  <si>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</si>
  <si>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</si>
  <si>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</si>
  <si>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</si>
  <si>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</si>
  <si>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</si>
  <si>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</si>
  <si>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</si>
  <si>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</si>
  <si>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</si>
  <si>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</si>
  <si>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</si>
  <si>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</si>
  <si>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</si>
  <si>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</si>
  <si>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</si>
  <si>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</si>
  <si>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</si>
  <si>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</si>
  <si>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</si>
  <si>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</si>
  <si>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</si>
  <si>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</si>
  <si>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</si>
  <si>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</si>
  <si>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</si>
  <si>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</si>
  <si>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</si>
  <si>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</si>
  <si>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</si>
  <si>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</si>
  <si>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</si>
  <si>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</si>
  <si>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</si>
  <si>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</si>
  <si>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</si>
  <si>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</si>
  <si>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</si>
  <si>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</si>
  <si>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</si>
  <si>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</si>
  <si>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</si>
  <si>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</si>
  <si>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</si>
  <si>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</si>
  <si>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</si>
  <si>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</si>
  <si>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</si>
  <si>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</si>
  <si>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</si>
  <si>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</si>
  <si>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</si>
  <si>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</si>
  <si>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</si>
  <si>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</si>
  <si>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</si>
  <si>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</si>
  <si>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</si>
  <si>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</si>
  <si>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</si>
  <si>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</si>
  <si>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</si>
  <si>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</si>
  <si>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</si>
  <si>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</si>
  <si>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</si>
  <si>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</si>
  <si>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</si>
  <si>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</si>
  <si>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</si>
  <si>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</si>
  <si>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</si>
  <si>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</si>
  <si>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</si>
  <si>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</si>
  <si>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1052732714</t>
  </si>
  <si>
    <t>6 měsíců po 10 hod</t>
  </si>
  <si>
    <t>(3*31+30*3)*10</t>
  </si>
  <si>
    <t>419895118</t>
  </si>
  <si>
    <t xml:space="preserve">6 měsíců </t>
  </si>
  <si>
    <t>(3*31+30*3)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</si>
  <si>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</si>
  <si>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</si>
  <si>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</si>
  <si>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</si>
  <si>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</si>
  <si>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</si>
  <si>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</si>
  <si>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</si>
  <si>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</si>
  <si>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</si>
  <si>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</si>
  <si>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</si>
  <si>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</si>
  <si>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</si>
  <si>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</si>
  <si>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</si>
  <si>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</si>
  <si>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</si>
  <si>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</si>
  <si>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</si>
  <si>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</si>
  <si>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</si>
  <si>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</si>
  <si>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</si>
  <si>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</si>
  <si>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</si>
  <si>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</si>
  <si>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</si>
  <si>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</si>
  <si>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</si>
  <si>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</si>
  <si>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</si>
  <si>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</si>
  <si>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</si>
  <si>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</si>
  <si>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</si>
  <si>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</si>
  <si>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</si>
  <si>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</si>
  <si>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</si>
  <si>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</si>
  <si>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</si>
  <si>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</si>
  <si>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</si>
  <si>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</si>
  <si>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</si>
  <si>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</si>
  <si>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</si>
  <si>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</si>
  <si>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</si>
  <si>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</si>
  <si>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</si>
  <si>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</si>
  <si>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</si>
  <si>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</si>
  <si>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</si>
  <si>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</si>
  <si>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</si>
  <si>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</si>
  <si>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</si>
  <si>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</si>
  <si>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</si>
  <si>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</si>
  <si>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</si>
  <si>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</si>
  <si>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</si>
  <si>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</si>
  <si>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</si>
  <si>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</si>
  <si>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</si>
  <si>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</si>
  <si>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</si>
  <si>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</si>
  <si>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</si>
  <si>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</si>
  <si>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</si>
  <si>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</si>
  <si>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</si>
  <si>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</si>
  <si>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</si>
  <si>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</si>
  <si>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</si>
  <si>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</si>
  <si>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</si>
  <si>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</si>
  <si>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</si>
  <si>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</si>
  <si>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</si>
  <si>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</si>
  <si>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</si>
  <si>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</si>
  <si>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</si>
  <si>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</si>
  <si>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</si>
  <si>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</si>
  <si>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</si>
  <si>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</si>
  <si>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</si>
  <si>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</si>
  <si>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</si>
  <si>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</si>
  <si>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</si>
  <si>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</si>
  <si>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</si>
  <si>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</si>
  <si>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</si>
  <si>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</si>
  <si>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</si>
  <si>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</si>
  <si>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</si>
  <si>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</si>
  <si>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</si>
  <si>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</si>
  <si>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</si>
  <si>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</si>
  <si>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</si>
  <si>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</si>
  <si>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</si>
  <si>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</si>
  <si>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</si>
  <si>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</si>
  <si>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</si>
  <si>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</si>
  <si>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</si>
  <si>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</si>
  <si>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</si>
  <si>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</si>
  <si>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</si>
  <si>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</si>
  <si>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</si>
  <si>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</si>
  <si>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</si>
  <si>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</si>
  <si>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</si>
  <si>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</si>
  <si>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</si>
  <si>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</si>
  <si>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</si>
  <si>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</si>
  <si>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</si>
  <si>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</si>
  <si>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</si>
  <si>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</si>
  <si>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</si>
  <si>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</si>
  <si>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</si>
  <si>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</si>
  <si>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</si>
  <si>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</si>
  <si>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</si>
  <si>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</si>
  <si>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</si>
  <si>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</si>
  <si>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</si>
  <si>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</si>
  <si>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</si>
  <si>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</si>
  <si>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</si>
  <si>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</si>
  <si>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</si>
  <si>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</si>
  <si>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</si>
  <si>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</si>
  <si>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</si>
  <si>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</si>
  <si>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</si>
  <si>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</si>
  <si>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</si>
  <si>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</si>
  <si>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</si>
  <si>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</si>
  <si>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</si>
  <si>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</si>
  <si>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</si>
  <si>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</si>
  <si>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</si>
  <si>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</si>
  <si>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</si>
  <si>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</si>
  <si>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</si>
  <si>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</si>
  <si>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</si>
  <si>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</si>
  <si>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</si>
  <si>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</si>
  <si>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</si>
  <si>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</si>
  <si>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</si>
  <si>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</si>
  <si>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</si>
  <si>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</si>
  <si>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</si>
  <si>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</si>
  <si>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</si>
  <si>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</si>
  <si>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</si>
  <si>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</si>
  <si>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</si>
  <si>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</si>
  <si>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</si>
  <si>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</si>
  <si>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</si>
  <si>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</si>
  <si>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</si>
  <si>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</si>
  <si>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</si>
  <si>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</si>
  <si>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</si>
  <si>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</si>
  <si>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</si>
  <si>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</si>
  <si>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</si>
  <si>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</si>
  <si>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</si>
  <si>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</si>
  <si>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</si>
  <si>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</si>
  <si>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</si>
  <si>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</si>
  <si>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</si>
  <si>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</si>
  <si>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</si>
  <si>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</si>
  <si>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</si>
  <si>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</si>
  <si>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</si>
  <si>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</si>
  <si>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</si>
  <si>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</si>
  <si>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</si>
  <si>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</si>
  <si>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</si>
  <si>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</si>
  <si>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</si>
  <si>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</si>
  <si>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</si>
  <si>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</si>
  <si>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</si>
  <si>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</si>
  <si>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</si>
  <si>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</si>
  <si>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</si>
  <si>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</si>
  <si>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</si>
  <si>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</si>
  <si>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</si>
  <si>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</si>
  <si>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</si>
  <si>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</si>
  <si>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</si>
  <si>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</si>
  <si>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</si>
  <si>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</si>
  <si>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</si>
  <si>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</si>
  <si>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</si>
  <si>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</si>
  <si>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</si>
  <si>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</si>
  <si>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</si>
  <si>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</si>
  <si>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</si>
  <si>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</si>
  <si>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</si>
  <si>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</si>
  <si>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</si>
  <si>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</si>
  <si>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</si>
  <si>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</si>
  <si>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</si>
  <si>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</si>
  <si>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</si>
  <si>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</si>
  <si>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</si>
  <si>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</si>
  <si>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</si>
  <si>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</si>
  <si>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</si>
  <si>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</si>
  <si>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</si>
  <si>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</si>
  <si>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</si>
  <si>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</si>
  <si>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</si>
  <si>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</si>
  <si>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</si>
  <si>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</si>
  <si>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</si>
  <si>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</si>
  <si>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</si>
  <si>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</si>
  <si>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</si>
  <si>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</si>
  <si>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</si>
  <si>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</si>
  <si>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</si>
  <si>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</si>
  <si>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</si>
  <si>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</si>
  <si>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</si>
  <si>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</si>
  <si>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</si>
  <si>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</si>
  <si>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</si>
  <si>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</si>
  <si>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</si>
  <si>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</si>
  <si>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</si>
  <si>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</si>
  <si>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</si>
  <si>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</si>
  <si>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</si>
  <si>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</si>
  <si>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</si>
  <si>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</si>
  <si>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</si>
  <si>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</si>
  <si>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</si>
  <si>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</si>
  <si>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</si>
  <si>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</si>
  <si>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</si>
  <si>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</si>
  <si>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</si>
  <si>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</si>
  <si>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</si>
  <si>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</si>
  <si>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</si>
  <si>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</si>
  <si>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</si>
  <si>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</si>
  <si>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</si>
  <si>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</si>
  <si>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</si>
  <si>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</si>
  <si>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</si>
  <si>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</si>
  <si>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</si>
  <si>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</si>
  <si>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</si>
  <si>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</si>
  <si>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</si>
  <si>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</si>
  <si>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</si>
  <si>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</si>
  <si>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</si>
  <si>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</si>
  <si>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</si>
  <si>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</si>
  <si>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</si>
  <si>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</si>
  <si>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</si>
  <si>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</si>
  <si>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</si>
  <si>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</si>
  <si>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</si>
  <si>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</si>
  <si>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</si>
  <si>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</si>
  <si>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</si>
  <si>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</si>
  <si>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</si>
  <si>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</si>
  <si>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</si>
  <si>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</si>
  <si>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</si>
  <si>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</si>
  <si>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</si>
  <si>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</si>
  <si>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</si>
  <si>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</si>
  <si>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</si>
  <si>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</si>
  <si>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</si>
  <si>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</si>
  <si>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</si>
  <si>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</si>
  <si>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</si>
  <si>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</si>
  <si>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</si>
  <si>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</si>
  <si>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</si>
  <si>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</si>
  <si>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</si>
  <si>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</si>
  <si>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</si>
  <si>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</si>
  <si>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</si>
  <si>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</si>
  <si>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</si>
  <si>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</si>
  <si>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</si>
  <si>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</si>
  <si>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</si>
  <si>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</si>
  <si>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</si>
  <si>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</si>
  <si>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</si>
  <si>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</si>
  <si>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</si>
  <si>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</si>
  <si>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</si>
  <si>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</si>
  <si>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</si>
  <si>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</si>
  <si>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</si>
  <si>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</si>
  <si>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</si>
  <si>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</si>
  <si>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</si>
  <si>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</si>
  <si>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</si>
  <si>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</si>
  <si>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</si>
  <si>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</si>
  <si>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</si>
  <si>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</si>
  <si>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</si>
  <si>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</si>
  <si>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</si>
  <si>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</si>
  <si>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</si>
  <si>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</si>
  <si>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</si>
  <si>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</si>
  <si>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</si>
  <si>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</si>
  <si>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</si>
  <si>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</si>
  <si>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</si>
  <si>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</si>
  <si>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</si>
  <si>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</si>
  <si>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</si>
  <si>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</si>
  <si>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</si>
  <si>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</si>
  <si>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</si>
  <si>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</si>
  <si>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</si>
  <si>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</si>
  <si>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</si>
  <si>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</si>
  <si>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</si>
  <si>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</si>
  <si>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</si>
  <si>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</si>
  <si>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</si>
  <si>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</si>
  <si>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</si>
  <si>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</si>
  <si>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</si>
  <si>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</si>
  <si>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</si>
  <si>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</si>
  <si>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</si>
  <si>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</si>
  <si>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</si>
  <si>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</si>
  <si>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</si>
  <si>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</si>
  <si>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</si>
  <si>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</si>
  <si>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</si>
  <si>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</si>
  <si>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</si>
  <si>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</si>
  <si>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</si>
  <si>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</si>
  <si>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</si>
  <si>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</si>
  <si>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</si>
  <si>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</si>
  <si>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</si>
  <si>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</si>
  <si>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</si>
  <si>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</si>
  <si>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</si>
  <si>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</si>
  <si>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</si>
  <si>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</si>
  <si>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</si>
  <si>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</si>
  <si>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</si>
  <si>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</si>
  <si>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</si>
  <si>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</si>
  <si>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</si>
  <si>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</si>
  <si>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</si>
  <si>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</si>
  <si>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</si>
  <si>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</si>
  <si>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</si>
  <si>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</si>
  <si>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</si>
  <si>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</si>
  <si>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</si>
  <si>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</si>
  <si>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</si>
  <si>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</si>
  <si>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</si>
  <si>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</si>
  <si>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</si>
  <si>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</si>
  <si>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</si>
  <si>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</si>
  <si>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</si>
  <si>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</si>
  <si>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</si>
  <si>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</si>
  <si>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</si>
  <si>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</si>
  <si>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</si>
  <si>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</si>
  <si>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</si>
  <si>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</si>
  <si>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</si>
  <si>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</si>
  <si>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</si>
  <si>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</si>
  <si>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</si>
  <si>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</si>
  <si>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</si>
  <si>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</si>
  <si>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</si>
  <si>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</si>
  <si>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</si>
  <si>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</si>
  <si>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</si>
  <si>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</si>
  <si>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</si>
  <si>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</si>
  <si>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</si>
  <si>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</si>
  <si>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</si>
  <si>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</si>
  <si>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</si>
  <si>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</si>
  <si>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</si>
  <si>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</si>
  <si>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</si>
  <si>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</si>
  <si>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</si>
  <si>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</si>
  <si>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</si>
  <si>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</si>
  <si>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</si>
  <si>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</si>
  <si>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</si>
  <si>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</si>
  <si>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</si>
  <si>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</si>
  <si>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</si>
  <si>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</si>
  <si>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</si>
  <si>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</si>
  <si>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</si>
  <si>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</si>
  <si>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</si>
  <si>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</si>
  <si>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</si>
  <si>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</si>
  <si>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</si>
  <si>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</si>
  <si>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</si>
  <si>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</si>
  <si>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</si>
  <si>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</si>
  <si>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</si>
  <si>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</si>
  <si>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</si>
  <si>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</si>
  <si>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</si>
  <si>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</si>
  <si>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</si>
  <si>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</si>
  <si>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</si>
  <si>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</si>
  <si>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</si>
  <si>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</si>
  <si>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</si>
  <si>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</si>
  <si>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</si>
  <si>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</si>
  <si>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</si>
  <si>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</si>
  <si>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</si>
  <si>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</si>
  <si>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</si>
  <si>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</si>
  <si>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</si>
  <si>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</si>
  <si>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</si>
  <si>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</si>
  <si>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</si>
  <si>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</si>
  <si>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</si>
  <si>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</si>
  <si>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</si>
  <si>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</si>
  <si>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</si>
  <si>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</si>
  <si>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</si>
  <si>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</si>
  <si>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</si>
  <si>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</si>
  <si>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</si>
  <si>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</si>
  <si>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</si>
  <si>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</si>
  <si>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</si>
  <si>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</si>
  <si>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</si>
  <si>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</si>
  <si>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</si>
  <si>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</si>
  <si>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</si>
  <si>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</si>
  <si>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</si>
  <si>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</si>
  <si>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</si>
  <si>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</si>
  <si>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</si>
  <si>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</si>
  <si>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</si>
  <si>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</si>
  <si>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</si>
  <si>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</si>
  <si>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</si>
  <si>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</si>
  <si>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</si>
  <si>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</si>
  <si>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</si>
  <si>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</si>
  <si>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</si>
  <si>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</si>
  <si>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</si>
  <si>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</si>
  <si>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</si>
  <si>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</si>
  <si>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</si>
  <si>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</si>
  <si>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</si>
  <si>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</si>
  <si>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</si>
  <si>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</si>
  <si>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</si>
  <si>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</si>
  <si>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</si>
  <si>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</si>
  <si>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</si>
  <si>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</si>
  <si>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</si>
  <si>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</si>
  <si>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</si>
  <si>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</si>
  <si>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</si>
  <si>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</si>
  <si>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</si>
  <si>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</si>
  <si>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</si>
  <si>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</si>
  <si>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</si>
  <si>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</si>
  <si>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</si>
  <si>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</si>
  <si>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</si>
  <si>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</si>
  <si>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</si>
  <si>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</si>
  <si>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</si>
  <si>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</si>
  <si>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</si>
  <si>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</si>
  <si>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</si>
  <si>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</si>
  <si>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</si>
  <si>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</si>
  <si>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</si>
  <si>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</si>
  <si>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</si>
  <si>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</si>
  <si>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</si>
  <si>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</si>
  <si>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</si>
  <si>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</si>
  <si>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</si>
  <si>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</si>
  <si>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</si>
  <si>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</si>
  <si>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</si>
  <si>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</si>
  <si>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</si>
  <si>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</si>
  <si>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</si>
  <si>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</si>
  <si>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</si>
  <si>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</si>
  <si>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</si>
  <si>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</si>
  <si>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</si>
  <si>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</si>
  <si>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</si>
  <si>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</si>
  <si>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</si>
  <si>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</si>
  <si>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</si>
  <si>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</si>
  <si>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</si>
  <si>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</si>
  <si>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</si>
  <si>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</si>
  <si>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</si>
  <si>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</si>
  <si>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</si>
  <si>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</si>
  <si>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</si>
  <si>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</si>
  <si>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</si>
  <si>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</si>
  <si>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</si>
  <si>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</si>
  <si>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</si>
  <si>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</si>
  <si>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</si>
  <si>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</si>
  <si>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</si>
  <si>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</si>
  <si>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</si>
  <si>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</si>
  <si>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</si>
  <si>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</si>
  <si>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</si>
  <si>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</si>
  <si>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</si>
  <si>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</si>
  <si>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</si>
  <si>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</si>
  <si>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</si>
  <si>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</si>
  <si>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</si>
  <si>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</si>
  <si>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</si>
  <si>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</si>
  <si>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</si>
  <si>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</si>
  <si>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</si>
  <si>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</si>
  <si>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914111111</t>
  </si>
  <si>
    <t>Montáž svislé dopravní značky základní velikosti do 1 m2 objímkami na sloupky nebo konzoly</t>
  </si>
  <si>
    <t>https://podminky.urs.cz/item/CS_URS_2024_01/914111111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</si>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</sst>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21021" TargetMode="External" /><Relationship Id="rId103" Type="http://schemas.openxmlformats.org/officeDocument/2006/relationships/hyperlink" Target="https://podminky.urs.cz/item/CS_URS_2024_01/622221041" TargetMode="External" /><Relationship Id="rId104" Type="http://schemas.openxmlformats.org/officeDocument/2006/relationships/hyperlink" Target="https://podminky.urs.cz/item/CS_URS_2024_01/612311131" TargetMode="External" /><Relationship Id="rId105" Type="http://schemas.openxmlformats.org/officeDocument/2006/relationships/hyperlink" Target="https://podminky.urs.cz/item/CS_URS_2024_01/621131111" TargetMode="External" /><Relationship Id="rId106" Type="http://schemas.openxmlformats.org/officeDocument/2006/relationships/hyperlink" Target="https://podminky.urs.cz/item/CS_URS_2024_01/621151031" TargetMode="External" /><Relationship Id="rId107" Type="http://schemas.openxmlformats.org/officeDocument/2006/relationships/hyperlink" Target="https://podminky.urs.cz/item/CS_URS_2024_01/621221003" TargetMode="External" /><Relationship Id="rId108" Type="http://schemas.openxmlformats.org/officeDocument/2006/relationships/hyperlink" Target="https://podminky.urs.cz/item/CS_URS_2024_01/621531032" TargetMode="External" /><Relationship Id="rId109" Type="http://schemas.openxmlformats.org/officeDocument/2006/relationships/hyperlink" Target="https://podminky.urs.cz/item/CS_URS_2024_01/622131111" TargetMode="External" /><Relationship Id="rId110" Type="http://schemas.openxmlformats.org/officeDocument/2006/relationships/hyperlink" Target="https://podminky.urs.cz/item/CS_URS_2024_01/622142001" TargetMode="External" /><Relationship Id="rId111" Type="http://schemas.openxmlformats.org/officeDocument/2006/relationships/hyperlink" Target="https://podminky.urs.cz/item/CS_URS_2024_01/622143003" TargetMode="External" /><Relationship Id="rId112" Type="http://schemas.openxmlformats.org/officeDocument/2006/relationships/hyperlink" Target="https://podminky.urs.cz/item/CS_URS_2024_01/622143004" TargetMode="External" /><Relationship Id="rId113" Type="http://schemas.openxmlformats.org/officeDocument/2006/relationships/hyperlink" Target="https://podminky.urs.cz/item/CS_URS_2024_01/622151031" TargetMode="External" /><Relationship Id="rId114" Type="http://schemas.openxmlformats.org/officeDocument/2006/relationships/hyperlink" Target="https://podminky.urs.cz/item/CS_URS_2024_01/622211031" TargetMode="External" /><Relationship Id="rId115" Type="http://schemas.openxmlformats.org/officeDocument/2006/relationships/hyperlink" Target="https://podminky.urs.cz/item/CS_URS_2024_01/622221001" TargetMode="External" /><Relationship Id="rId116" Type="http://schemas.openxmlformats.org/officeDocument/2006/relationships/hyperlink" Target="https://podminky.urs.cz/item/CS_URS_2024_01/622211061" TargetMode="External" /><Relationship Id="rId117" Type="http://schemas.openxmlformats.org/officeDocument/2006/relationships/hyperlink" Target="https://podminky.urs.cz/item/CS_URS_2024_01/622221031" TargetMode="External" /><Relationship Id="rId118" Type="http://schemas.openxmlformats.org/officeDocument/2006/relationships/hyperlink" Target="https://podminky.urs.cz/item/CS_URS_2024_01/622221061" TargetMode="External" /><Relationship Id="rId119" Type="http://schemas.openxmlformats.org/officeDocument/2006/relationships/hyperlink" Target="https://podminky.urs.cz/item/CS_URS_2024_01/622252001" TargetMode="External" /><Relationship Id="rId120" Type="http://schemas.openxmlformats.org/officeDocument/2006/relationships/hyperlink" Target="https://podminky.urs.cz/item/CS_URS_2024_01/622252002" TargetMode="External" /><Relationship Id="rId121" Type="http://schemas.openxmlformats.org/officeDocument/2006/relationships/hyperlink" Target="https://podminky.urs.cz/item/CS_URS_2024_01/622531032" TargetMode="External" /><Relationship Id="rId122" Type="http://schemas.openxmlformats.org/officeDocument/2006/relationships/hyperlink" Target="https://podminky.urs.cz/item/CS_URS_2024_01/629991011" TargetMode="External" /><Relationship Id="rId123" Type="http://schemas.openxmlformats.org/officeDocument/2006/relationships/hyperlink" Target="https://podminky.urs.cz/item/CS_URS_2024_01/631311136" TargetMode="External" /><Relationship Id="rId124" Type="http://schemas.openxmlformats.org/officeDocument/2006/relationships/hyperlink" Target="https://podminky.urs.cz/item/CS_URS_2024_01/631319175" TargetMode="External" /><Relationship Id="rId125" Type="http://schemas.openxmlformats.org/officeDocument/2006/relationships/hyperlink" Target="https://podminky.urs.cz/item/CS_URS_2024_01/631362021" TargetMode="External" /><Relationship Id="rId126" Type="http://schemas.openxmlformats.org/officeDocument/2006/relationships/hyperlink" Target="https://podminky.urs.cz/item/CS_URS_2024_01/632441225" TargetMode="External" /><Relationship Id="rId127" Type="http://schemas.openxmlformats.org/officeDocument/2006/relationships/hyperlink" Target="https://podminky.urs.cz/item/CS_URS_2024_01/632441293" TargetMode="External" /><Relationship Id="rId128" Type="http://schemas.openxmlformats.org/officeDocument/2006/relationships/hyperlink" Target="https://podminky.urs.cz/item/CS_URS_2024_01/633811111" TargetMode="External" /><Relationship Id="rId129" Type="http://schemas.openxmlformats.org/officeDocument/2006/relationships/hyperlink" Target="https://podminky.urs.cz/item/CS_URS_2024_01/634112113" TargetMode="External" /><Relationship Id="rId130" Type="http://schemas.openxmlformats.org/officeDocument/2006/relationships/hyperlink" Target="https://podminky.urs.cz/item/CS_URS_2024_01/636311114" TargetMode="External" /><Relationship Id="rId131" Type="http://schemas.openxmlformats.org/officeDocument/2006/relationships/hyperlink" Target="https://podminky.urs.cz/item/CS_URS_2024_01/636311115" TargetMode="External" /><Relationship Id="rId132" Type="http://schemas.openxmlformats.org/officeDocument/2006/relationships/hyperlink" Target="https://podminky.urs.cz/item/CS_URS_2024_01/631342232" TargetMode="External" /><Relationship Id="rId133" Type="http://schemas.openxmlformats.org/officeDocument/2006/relationships/hyperlink" Target="https://podminky.urs.cz/item/CS_URS_2024_01/631311136" TargetMode="External" /><Relationship Id="rId134" Type="http://schemas.openxmlformats.org/officeDocument/2006/relationships/hyperlink" Target="https://podminky.urs.cz/item/CS_URS_2024_01/631319175" TargetMode="External" /><Relationship Id="rId135" Type="http://schemas.openxmlformats.org/officeDocument/2006/relationships/hyperlink" Target="https://podminky.urs.cz/item/CS_URS_2024_01/631319185" TargetMode="External" /><Relationship Id="rId136" Type="http://schemas.openxmlformats.org/officeDocument/2006/relationships/hyperlink" Target="https://podminky.urs.cz/item/CS_URS_2024_01/631319205" TargetMode="External" /><Relationship Id="rId137" Type="http://schemas.openxmlformats.org/officeDocument/2006/relationships/hyperlink" Target="https://podminky.urs.cz/item/CS_URS_2024_01/631362021" TargetMode="External" /><Relationship Id="rId138" Type="http://schemas.openxmlformats.org/officeDocument/2006/relationships/hyperlink" Target="https://podminky.urs.cz/item/CS_URS_2024_01/631351101" TargetMode="External" /><Relationship Id="rId139" Type="http://schemas.openxmlformats.org/officeDocument/2006/relationships/hyperlink" Target="https://podminky.urs.cz/item/CS_URS_2024_01/631351102" TargetMode="External" /><Relationship Id="rId140" Type="http://schemas.openxmlformats.org/officeDocument/2006/relationships/hyperlink" Target="https://podminky.urs.cz/item/CS_URS_2024_01/634662111" TargetMode="External" /><Relationship Id="rId141" Type="http://schemas.openxmlformats.org/officeDocument/2006/relationships/hyperlink" Target="https://podminky.urs.cz/item/CS_URS_2024_01/634911114" TargetMode="External" /><Relationship Id="rId142" Type="http://schemas.openxmlformats.org/officeDocument/2006/relationships/hyperlink" Target="https://podminky.urs.cz/item/CS_URS_2024_01/642944121" TargetMode="External" /><Relationship Id="rId143" Type="http://schemas.openxmlformats.org/officeDocument/2006/relationships/hyperlink" Target="https://podminky.urs.cz/item/CS_URS_2024_01/642945111" TargetMode="External" /><Relationship Id="rId144" Type="http://schemas.openxmlformats.org/officeDocument/2006/relationships/hyperlink" Target="https://podminky.urs.cz/item/CS_URS_2024_01/642945112" TargetMode="External" /><Relationship Id="rId145" Type="http://schemas.openxmlformats.org/officeDocument/2006/relationships/hyperlink" Target="https://podminky.urs.cz/item/CS_URS_2024_01/941311112" TargetMode="External" /><Relationship Id="rId146" Type="http://schemas.openxmlformats.org/officeDocument/2006/relationships/hyperlink" Target="https://podminky.urs.cz/item/CS_URS_2024_01/941311212" TargetMode="External" /><Relationship Id="rId147" Type="http://schemas.openxmlformats.org/officeDocument/2006/relationships/hyperlink" Target="https://podminky.urs.cz/item/CS_URS_2024_01/941311812" TargetMode="External" /><Relationship Id="rId148" Type="http://schemas.openxmlformats.org/officeDocument/2006/relationships/hyperlink" Target="https://podminky.urs.cz/item/CS_URS_2024_01/944511111" TargetMode="External" /><Relationship Id="rId149" Type="http://schemas.openxmlformats.org/officeDocument/2006/relationships/hyperlink" Target="https://podminky.urs.cz/item/CS_URS_2024_01/944511211" TargetMode="External" /><Relationship Id="rId150" Type="http://schemas.openxmlformats.org/officeDocument/2006/relationships/hyperlink" Target="https://podminky.urs.cz/item/CS_URS_2024_01/944511811" TargetMode="External" /><Relationship Id="rId151" Type="http://schemas.openxmlformats.org/officeDocument/2006/relationships/hyperlink" Target="https://podminky.urs.cz/item/CS_URS_2024_01/949101111" TargetMode="External" /><Relationship Id="rId152" Type="http://schemas.openxmlformats.org/officeDocument/2006/relationships/hyperlink" Target="https://podminky.urs.cz/item/CS_URS_2024_01/952901111" TargetMode="External" /><Relationship Id="rId153" Type="http://schemas.openxmlformats.org/officeDocument/2006/relationships/hyperlink" Target="https://podminky.urs.cz/item/CS_URS_2024_01/953312115" TargetMode="External" /><Relationship Id="rId154" Type="http://schemas.openxmlformats.org/officeDocument/2006/relationships/hyperlink" Target="https://podminky.urs.cz/item/CS_URS_2024_01/953334421" TargetMode="External" /><Relationship Id="rId155" Type="http://schemas.openxmlformats.org/officeDocument/2006/relationships/hyperlink" Target="https://podminky.urs.cz/item/CS_URS_2024_01/977151116" TargetMode="External" /><Relationship Id="rId156" Type="http://schemas.openxmlformats.org/officeDocument/2006/relationships/hyperlink" Target="https://podminky.urs.cz/item/CS_URS_2024_01/977151123" TargetMode="External" /><Relationship Id="rId157" Type="http://schemas.openxmlformats.org/officeDocument/2006/relationships/hyperlink" Target="https://podminky.urs.cz/item/CS_URS_2024_01/915111111" TargetMode="External" /><Relationship Id="rId158" Type="http://schemas.openxmlformats.org/officeDocument/2006/relationships/hyperlink" Target="https://podminky.urs.cz/item/CS_URS_2024_01/915131111" TargetMode="External" /><Relationship Id="rId159" Type="http://schemas.openxmlformats.org/officeDocument/2006/relationships/hyperlink" Target="https://podminky.urs.cz/item/CS_URS_2024_01/763172321" TargetMode="External" /><Relationship Id="rId160" Type="http://schemas.openxmlformats.org/officeDocument/2006/relationships/hyperlink" Target="https://podminky.urs.cz/item/CS_URS_2024_01/763172322" TargetMode="External" /><Relationship Id="rId161" Type="http://schemas.openxmlformats.org/officeDocument/2006/relationships/hyperlink" Target="https://podminky.urs.cz/item/CS_URS_2024_01/763172413" TargetMode="External" /><Relationship Id="rId162" Type="http://schemas.openxmlformats.org/officeDocument/2006/relationships/hyperlink" Target="https://podminky.urs.cz/item/CS_URS_2024_01/763172323" TargetMode="External" /><Relationship Id="rId163" Type="http://schemas.openxmlformats.org/officeDocument/2006/relationships/hyperlink" Target="https://podminky.urs.cz/item/CS_URS_2024_01/953943211" TargetMode="External" /><Relationship Id="rId164" Type="http://schemas.openxmlformats.org/officeDocument/2006/relationships/hyperlink" Target="https://podminky.urs.cz/item/CS_URS_2024_01/916371211" TargetMode="External" /><Relationship Id="rId165" Type="http://schemas.openxmlformats.org/officeDocument/2006/relationships/hyperlink" Target="https://podminky.urs.cz/item/CS_URS_2024_01/712771613" TargetMode="External" /><Relationship Id="rId166" Type="http://schemas.openxmlformats.org/officeDocument/2006/relationships/hyperlink" Target="https://podminky.urs.cz/item/CS_URS_2024_01/763172412" TargetMode="External" /><Relationship Id="rId167" Type="http://schemas.openxmlformats.org/officeDocument/2006/relationships/hyperlink" Target="https://podminky.urs.cz/item/CS_URS_2024_01/763172323" TargetMode="External" /><Relationship Id="rId168" Type="http://schemas.openxmlformats.org/officeDocument/2006/relationships/hyperlink" Target="https://podminky.urs.cz/item/CS_URS_2024_01/763172392" TargetMode="External" /><Relationship Id="rId169" Type="http://schemas.openxmlformats.org/officeDocument/2006/relationships/hyperlink" Target="https://podminky.urs.cz/item/CS_URS_2024_01/763172452" TargetMode="External" /><Relationship Id="rId170" Type="http://schemas.openxmlformats.org/officeDocument/2006/relationships/hyperlink" Target="https://podminky.urs.cz/item/CS_URS_2024_01/763172353" TargetMode="External" /><Relationship Id="rId171" Type="http://schemas.openxmlformats.org/officeDocument/2006/relationships/hyperlink" Target="https://podminky.urs.cz/item/CS_URS_2024_01/763172378" TargetMode="External" /><Relationship Id="rId172" Type="http://schemas.openxmlformats.org/officeDocument/2006/relationships/hyperlink" Target="https://podminky.urs.cz/item/CS_URS_2024_01/763172453" TargetMode="External" /><Relationship Id="rId173" Type="http://schemas.openxmlformats.org/officeDocument/2006/relationships/hyperlink" Target="https://podminky.urs.cz/item/CS_URS_2024_01/763172321" TargetMode="External" /><Relationship Id="rId174" Type="http://schemas.openxmlformats.org/officeDocument/2006/relationships/hyperlink" Target="https://podminky.urs.cz/item/CS_URS_2024_01/998012023" TargetMode="External" /><Relationship Id="rId175" Type="http://schemas.openxmlformats.org/officeDocument/2006/relationships/hyperlink" Target="https://podminky.urs.cz/item/CS_URS_2024_01/711111001" TargetMode="External" /><Relationship Id="rId176" Type="http://schemas.openxmlformats.org/officeDocument/2006/relationships/hyperlink" Target="https://podminky.urs.cz/item/CS_URS_2024_01/711112001" TargetMode="External" /><Relationship Id="rId177" Type="http://schemas.openxmlformats.org/officeDocument/2006/relationships/hyperlink" Target="https://podminky.urs.cz/item/CS_URS_2024_01/711141559" TargetMode="External" /><Relationship Id="rId178" Type="http://schemas.openxmlformats.org/officeDocument/2006/relationships/hyperlink" Target="https://podminky.urs.cz/item/CS_URS_2024_01/711142559" TargetMode="External" /><Relationship Id="rId179" Type="http://schemas.openxmlformats.org/officeDocument/2006/relationships/hyperlink" Target="https://podminky.urs.cz/item/CS_URS_2024_01/711161273" TargetMode="External" /><Relationship Id="rId180" Type="http://schemas.openxmlformats.org/officeDocument/2006/relationships/hyperlink" Target="https://podminky.urs.cz/item/CS_URS_2024_01/711161384" TargetMode="External" /><Relationship Id="rId181" Type="http://schemas.openxmlformats.org/officeDocument/2006/relationships/hyperlink" Target="https://podminky.urs.cz/item/CS_URS_2024_01/711491172" TargetMode="External" /><Relationship Id="rId182" Type="http://schemas.openxmlformats.org/officeDocument/2006/relationships/hyperlink" Target="https://podminky.urs.cz/item/CS_URS_2024_01/711491272" TargetMode="External" /><Relationship Id="rId183" Type="http://schemas.openxmlformats.org/officeDocument/2006/relationships/hyperlink" Target="https://podminky.urs.cz/item/CS_URS_2024_01/711493111" TargetMode="External" /><Relationship Id="rId184" Type="http://schemas.openxmlformats.org/officeDocument/2006/relationships/hyperlink" Target="https://podminky.urs.cz/item/CS_URS_2024_01/711493121" TargetMode="External" /><Relationship Id="rId185" Type="http://schemas.openxmlformats.org/officeDocument/2006/relationships/hyperlink" Target="https://podminky.urs.cz/item/CS_URS_2024_01/998711103" TargetMode="External" /><Relationship Id="rId186" Type="http://schemas.openxmlformats.org/officeDocument/2006/relationships/hyperlink" Target="https://podminky.urs.cz/item/CS_URS_2024_01/712311101" TargetMode="External" /><Relationship Id="rId187" Type="http://schemas.openxmlformats.org/officeDocument/2006/relationships/hyperlink" Target="https://podminky.urs.cz/item/CS_URS_2024_01/712341559" TargetMode="External" /><Relationship Id="rId188" Type="http://schemas.openxmlformats.org/officeDocument/2006/relationships/hyperlink" Target="https://podminky.urs.cz/item/CS_URS_2024_01/712361701" TargetMode="External" /><Relationship Id="rId189" Type="http://schemas.openxmlformats.org/officeDocument/2006/relationships/hyperlink" Target="https://podminky.urs.cz/item/CS_URS_2024_01/712491171" TargetMode="External" /><Relationship Id="rId190" Type="http://schemas.openxmlformats.org/officeDocument/2006/relationships/hyperlink" Target="https://podminky.urs.cz/item/CS_URS_2024_01/712491172" TargetMode="External" /><Relationship Id="rId191" Type="http://schemas.openxmlformats.org/officeDocument/2006/relationships/hyperlink" Target="https://podminky.urs.cz/item/CS_URS_2024_01/712771101" TargetMode="External" /><Relationship Id="rId192" Type="http://schemas.openxmlformats.org/officeDocument/2006/relationships/hyperlink" Target="https://podminky.urs.cz/item/CS_URS_2024_01/712771321" TargetMode="External" /><Relationship Id="rId193" Type="http://schemas.openxmlformats.org/officeDocument/2006/relationships/hyperlink" Target="https://podminky.urs.cz/item/CS_URS_2024_01/712771331" TargetMode="External" /><Relationship Id="rId194" Type="http://schemas.openxmlformats.org/officeDocument/2006/relationships/hyperlink" Target="https://podminky.urs.cz/item/CS_URS_2024_01/712771401" TargetMode="External" /><Relationship Id="rId195" Type="http://schemas.openxmlformats.org/officeDocument/2006/relationships/hyperlink" Target="https://podminky.urs.cz/item/CS_URS_2024_01/712771521" TargetMode="External" /><Relationship Id="rId196" Type="http://schemas.openxmlformats.org/officeDocument/2006/relationships/hyperlink" Target="https://podminky.urs.cz/item/CS_URS_2024_01/712771601" TargetMode="External" /><Relationship Id="rId197" Type="http://schemas.openxmlformats.org/officeDocument/2006/relationships/hyperlink" Target="https://podminky.urs.cz/item/CS_URS_2024_01/712771613" TargetMode="External" /><Relationship Id="rId198" Type="http://schemas.openxmlformats.org/officeDocument/2006/relationships/hyperlink" Target="https://podminky.urs.cz/item/CS_URS_2024_01/998712103" TargetMode="External" /><Relationship Id="rId199" Type="http://schemas.openxmlformats.org/officeDocument/2006/relationships/hyperlink" Target="https://podminky.urs.cz/item/CS_URS_2024_01/713121111" TargetMode="External" /><Relationship Id="rId200" Type="http://schemas.openxmlformats.org/officeDocument/2006/relationships/hyperlink" Target="https://podminky.urs.cz/item/CS_URS_2024_01/713121121" TargetMode="External" /><Relationship Id="rId201" Type="http://schemas.openxmlformats.org/officeDocument/2006/relationships/hyperlink" Target="https://podminky.urs.cz/item/CS_URS_2024_01/713123112" TargetMode="External" /><Relationship Id="rId202" Type="http://schemas.openxmlformats.org/officeDocument/2006/relationships/hyperlink" Target="https://podminky.urs.cz/item/CS_URS_2024_01/713123113" TargetMode="External" /><Relationship Id="rId203" Type="http://schemas.openxmlformats.org/officeDocument/2006/relationships/hyperlink" Target="https://podminky.urs.cz/item/CS_URS_2024_01/713131141" TargetMode="External" /><Relationship Id="rId204" Type="http://schemas.openxmlformats.org/officeDocument/2006/relationships/hyperlink" Target="https://podminky.urs.cz/item/CS_URS_2024_01/713131151" TargetMode="External" /><Relationship Id="rId205" Type="http://schemas.openxmlformats.org/officeDocument/2006/relationships/hyperlink" Target="https://podminky.urs.cz/item/CS_URS_2024_01/713141136" TargetMode="External" /><Relationship Id="rId206" Type="http://schemas.openxmlformats.org/officeDocument/2006/relationships/hyperlink" Target="https://podminky.urs.cz/item/CS_URS_2024_01/713141138" TargetMode="External" /><Relationship Id="rId207" Type="http://schemas.openxmlformats.org/officeDocument/2006/relationships/hyperlink" Target="https://podminky.urs.cz/item/CS_URS_2024_01/713141140" TargetMode="External" /><Relationship Id="rId208" Type="http://schemas.openxmlformats.org/officeDocument/2006/relationships/hyperlink" Target="https://podminky.urs.cz/item/CS_URS_2024_01/713191133" TargetMode="External" /><Relationship Id="rId209" Type="http://schemas.openxmlformats.org/officeDocument/2006/relationships/hyperlink" Target="https://podminky.urs.cz/item/CS_URS_2024_01/998713103" TargetMode="External" /><Relationship Id="rId210" Type="http://schemas.openxmlformats.org/officeDocument/2006/relationships/hyperlink" Target="https://podminky.urs.cz/item/CS_URS_2024_01/714112111" TargetMode="External" /><Relationship Id="rId211" Type="http://schemas.openxmlformats.org/officeDocument/2006/relationships/hyperlink" Target="https://podminky.urs.cz/item/CS_URS_2024_01/998714103" TargetMode="External" /><Relationship Id="rId212" Type="http://schemas.openxmlformats.org/officeDocument/2006/relationships/hyperlink" Target="https://podminky.urs.cz/item/CS_URS_2024_01/762341270" TargetMode="External" /><Relationship Id="rId213" Type="http://schemas.openxmlformats.org/officeDocument/2006/relationships/hyperlink" Target="https://podminky.urs.cz/item/CS_URS_2024_01/762341280" TargetMode="External" /><Relationship Id="rId214" Type="http://schemas.openxmlformats.org/officeDocument/2006/relationships/hyperlink" Target="https://podminky.urs.cz/item/CS_URS_2024_01/762361313" TargetMode="External" /><Relationship Id="rId215" Type="http://schemas.openxmlformats.org/officeDocument/2006/relationships/hyperlink" Target="https://podminky.urs.cz/item/CS_URS_2024_01/762395000" TargetMode="External" /><Relationship Id="rId216" Type="http://schemas.openxmlformats.org/officeDocument/2006/relationships/hyperlink" Target="https://podminky.urs.cz/item/CS_URS_2024_01/998762103" TargetMode="External" /><Relationship Id="rId217" Type="http://schemas.openxmlformats.org/officeDocument/2006/relationships/hyperlink" Target="https://podminky.urs.cz/item/CS_URS_2024_01/763111323" TargetMode="External" /><Relationship Id="rId218" Type="http://schemas.openxmlformats.org/officeDocument/2006/relationships/hyperlink" Target="https://podminky.urs.cz/item/CS_URS_2024_01/763111417" TargetMode="External" /><Relationship Id="rId219" Type="http://schemas.openxmlformats.org/officeDocument/2006/relationships/hyperlink" Target="https://podminky.urs.cz/item/CS_URS_2024_01/763112318" TargetMode="External" /><Relationship Id="rId220" Type="http://schemas.openxmlformats.org/officeDocument/2006/relationships/hyperlink" Target="https://podminky.urs.cz/item/CS_URS_2024_01/763121455" TargetMode="External" /><Relationship Id="rId221" Type="http://schemas.openxmlformats.org/officeDocument/2006/relationships/hyperlink" Target="https://podminky.urs.cz/item/CS_URS_2024_01/763121467" TargetMode="External" /><Relationship Id="rId222" Type="http://schemas.openxmlformats.org/officeDocument/2006/relationships/hyperlink" Target="https://podminky.urs.cz/item/CS_URS_2024_01/763131511" TargetMode="External" /><Relationship Id="rId223" Type="http://schemas.openxmlformats.org/officeDocument/2006/relationships/hyperlink" Target="https://podminky.urs.cz/item/CS_URS_2024_01/763131532" TargetMode="External" /><Relationship Id="rId224" Type="http://schemas.openxmlformats.org/officeDocument/2006/relationships/hyperlink" Target="https://podminky.urs.cz/item/CS_URS_2024_01/763131541" TargetMode="External" /><Relationship Id="rId225" Type="http://schemas.openxmlformats.org/officeDocument/2006/relationships/hyperlink" Target="https://podminky.urs.cz/item/CS_URS_2024_01/763131551" TargetMode="External" /><Relationship Id="rId226" Type="http://schemas.openxmlformats.org/officeDocument/2006/relationships/hyperlink" Target="https://podminky.urs.cz/item/CS_URS_2024_01/763164547" TargetMode="External" /><Relationship Id="rId227" Type="http://schemas.openxmlformats.org/officeDocument/2006/relationships/hyperlink" Target="https://podminky.urs.cz/item/CS_URS_2024_01/763164567" TargetMode="External" /><Relationship Id="rId228" Type="http://schemas.openxmlformats.org/officeDocument/2006/relationships/hyperlink" Target="https://podminky.urs.cz/item/CS_URS_2024_01/763164647" TargetMode="External" /><Relationship Id="rId229" Type="http://schemas.openxmlformats.org/officeDocument/2006/relationships/hyperlink" Target="https://podminky.urs.cz/item/CS_URS_2024_01/763164657" TargetMode="External" /><Relationship Id="rId230" Type="http://schemas.openxmlformats.org/officeDocument/2006/relationships/hyperlink" Target="https://podminky.urs.cz/item/CS_URS_2024_01/998763303" TargetMode="External" /><Relationship Id="rId231" Type="http://schemas.openxmlformats.org/officeDocument/2006/relationships/hyperlink" Target="https://podminky.urs.cz/item/CS_URS_2024_01/764111671" TargetMode="External" /><Relationship Id="rId232" Type="http://schemas.openxmlformats.org/officeDocument/2006/relationships/hyperlink" Target="https://podminky.urs.cz/item/CS_URS_2024_01/764212632" TargetMode="External" /><Relationship Id="rId233" Type="http://schemas.openxmlformats.org/officeDocument/2006/relationships/hyperlink" Target="https://podminky.urs.cz/item/CS_URS_2024_01/764212634" TargetMode="External" /><Relationship Id="rId234" Type="http://schemas.openxmlformats.org/officeDocument/2006/relationships/hyperlink" Target="https://podminky.urs.cz/item/CS_URS_2024_01/764212635" TargetMode="External" /><Relationship Id="rId235" Type="http://schemas.openxmlformats.org/officeDocument/2006/relationships/hyperlink" Target="https://podminky.urs.cz/item/CS_URS_2024_01/764212664" TargetMode="External" /><Relationship Id="rId236" Type="http://schemas.openxmlformats.org/officeDocument/2006/relationships/hyperlink" Target="https://podminky.urs.cz/item/CS_URS_2024_01/764214611" TargetMode="External" /><Relationship Id="rId237" Type="http://schemas.openxmlformats.org/officeDocument/2006/relationships/hyperlink" Target="https://podminky.urs.cz/item/CS_URS_2024_01/764216604" TargetMode="External" /><Relationship Id="rId238" Type="http://schemas.openxmlformats.org/officeDocument/2006/relationships/hyperlink" Target="https://podminky.urs.cz/item/CS_URS_2024_01/764216605" TargetMode="External" /><Relationship Id="rId239" Type="http://schemas.openxmlformats.org/officeDocument/2006/relationships/hyperlink" Target="https://podminky.urs.cz/item/CS_URS_2024_01/767896110" TargetMode="External" /><Relationship Id="rId240" Type="http://schemas.openxmlformats.org/officeDocument/2006/relationships/hyperlink" Target="https://podminky.urs.cz/item/CS_URS_2024_01/998764103" TargetMode="External" /><Relationship Id="rId241" Type="http://schemas.openxmlformats.org/officeDocument/2006/relationships/hyperlink" Target="https://podminky.urs.cz/item/CS_URS_2024_01/766414241" TargetMode="External" /><Relationship Id="rId242" Type="http://schemas.openxmlformats.org/officeDocument/2006/relationships/hyperlink" Target="https://podminky.urs.cz/item/CS_URS_2024_01/766422342" TargetMode="External" /><Relationship Id="rId243" Type="http://schemas.openxmlformats.org/officeDocument/2006/relationships/hyperlink" Target="https://podminky.urs.cz/item/CS_URS_2024_01/766427112" TargetMode="External" /><Relationship Id="rId244" Type="http://schemas.openxmlformats.org/officeDocument/2006/relationships/hyperlink" Target="https://podminky.urs.cz/item/CS_URS_2024_01/766694116" TargetMode="External" /><Relationship Id="rId245" Type="http://schemas.openxmlformats.org/officeDocument/2006/relationships/hyperlink" Target="https://podminky.urs.cz/item/CS_URS_2024_01/998766103" TargetMode="External" /><Relationship Id="rId246" Type="http://schemas.openxmlformats.org/officeDocument/2006/relationships/hyperlink" Target="https://podminky.urs.cz/item/CS_URS_2024_01/767428313" TargetMode="External" /><Relationship Id="rId247" Type="http://schemas.openxmlformats.org/officeDocument/2006/relationships/hyperlink" Target="https://podminky.urs.cz/item/CS_URS_2024_01/771111011" TargetMode="External" /><Relationship Id="rId248" Type="http://schemas.openxmlformats.org/officeDocument/2006/relationships/hyperlink" Target="https://podminky.urs.cz/item/CS_URS_2024_01/771121011" TargetMode="External" /><Relationship Id="rId249" Type="http://schemas.openxmlformats.org/officeDocument/2006/relationships/hyperlink" Target="https://podminky.urs.cz/item/CS_URS_2024_01/771474111" TargetMode="External" /><Relationship Id="rId250" Type="http://schemas.openxmlformats.org/officeDocument/2006/relationships/hyperlink" Target="https://podminky.urs.cz/item/CS_URS_2024_01/771474131" TargetMode="External" /><Relationship Id="rId251" Type="http://schemas.openxmlformats.org/officeDocument/2006/relationships/hyperlink" Target="https://podminky.urs.cz/item/CS_URS_2024_01/771574415" TargetMode="External" /><Relationship Id="rId252" Type="http://schemas.openxmlformats.org/officeDocument/2006/relationships/hyperlink" Target="https://podminky.urs.cz/item/CS_URS_2024_01/771591115" TargetMode="External" /><Relationship Id="rId253" Type="http://schemas.openxmlformats.org/officeDocument/2006/relationships/hyperlink" Target="https://podminky.urs.cz/item/CS_URS_2024_01/771591184" TargetMode="External" /><Relationship Id="rId254" Type="http://schemas.openxmlformats.org/officeDocument/2006/relationships/hyperlink" Target="https://podminky.urs.cz/item/CS_URS_2024_01/998771103" TargetMode="External" /><Relationship Id="rId255" Type="http://schemas.openxmlformats.org/officeDocument/2006/relationships/hyperlink" Target="https://podminky.urs.cz/item/CS_URS_2024_01/776111311" TargetMode="External" /><Relationship Id="rId256" Type="http://schemas.openxmlformats.org/officeDocument/2006/relationships/hyperlink" Target="https://podminky.urs.cz/item/CS_URS_2024_01/776111323" TargetMode="External" /><Relationship Id="rId257" Type="http://schemas.openxmlformats.org/officeDocument/2006/relationships/hyperlink" Target="https://podminky.urs.cz/item/CS_URS_2024_01/776121321" TargetMode="External" /><Relationship Id="rId258" Type="http://schemas.openxmlformats.org/officeDocument/2006/relationships/hyperlink" Target="https://podminky.urs.cz/item/CS_URS_2024_01/776121323" TargetMode="External" /><Relationship Id="rId259" Type="http://schemas.openxmlformats.org/officeDocument/2006/relationships/hyperlink" Target="https://podminky.urs.cz/item/CS_URS_2024_01/776141122" TargetMode="External" /><Relationship Id="rId260" Type="http://schemas.openxmlformats.org/officeDocument/2006/relationships/hyperlink" Target="https://podminky.urs.cz/item/CS_URS_2024_01/776211111" TargetMode="External" /><Relationship Id="rId261" Type="http://schemas.openxmlformats.org/officeDocument/2006/relationships/hyperlink" Target="https://podminky.urs.cz/item/CS_URS_2024_01/776221111" TargetMode="External" /><Relationship Id="rId262" Type="http://schemas.openxmlformats.org/officeDocument/2006/relationships/hyperlink" Target="https://podminky.urs.cz/item/CS_URS_2024_01/776223112" TargetMode="External" /><Relationship Id="rId263" Type="http://schemas.openxmlformats.org/officeDocument/2006/relationships/hyperlink" Target="https://podminky.urs.cz/item/CS_URS_2024_01/776321111" TargetMode="External" /><Relationship Id="rId264" Type="http://schemas.openxmlformats.org/officeDocument/2006/relationships/hyperlink" Target="https://podminky.urs.cz/item/CS_URS_2024_01/776321211" TargetMode="External" /><Relationship Id="rId265" Type="http://schemas.openxmlformats.org/officeDocument/2006/relationships/hyperlink" Target="https://podminky.urs.cz/item/CS_URS_2024_01/776411111" TargetMode="External" /><Relationship Id="rId266" Type="http://schemas.openxmlformats.org/officeDocument/2006/relationships/hyperlink" Target="https://podminky.urs.cz/item/CS_URS_2024_01/998776103" TargetMode="External" /><Relationship Id="rId267" Type="http://schemas.openxmlformats.org/officeDocument/2006/relationships/hyperlink" Target="https://podminky.urs.cz/item/CS_URS_2024_01/777131101" TargetMode="External" /><Relationship Id="rId268" Type="http://schemas.openxmlformats.org/officeDocument/2006/relationships/hyperlink" Target="https://podminky.urs.cz/item/CS_URS_2024_01/777511125" TargetMode="External" /><Relationship Id="rId269" Type="http://schemas.openxmlformats.org/officeDocument/2006/relationships/hyperlink" Target="https://podminky.urs.cz/item/CS_URS_2024_01/777511145" TargetMode="External" /><Relationship Id="rId270" Type="http://schemas.openxmlformats.org/officeDocument/2006/relationships/hyperlink" Target="https://podminky.urs.cz/item/CS_URS_2024_01/777611143" TargetMode="External" /><Relationship Id="rId271" Type="http://schemas.openxmlformats.org/officeDocument/2006/relationships/hyperlink" Target="https://podminky.urs.cz/item/CS_URS_2024_01/777611161" TargetMode="External" /><Relationship Id="rId272" Type="http://schemas.openxmlformats.org/officeDocument/2006/relationships/hyperlink" Target="https://podminky.urs.cz/item/CS_URS_2024_01/998777103" TargetMode="External" /><Relationship Id="rId273" Type="http://schemas.openxmlformats.org/officeDocument/2006/relationships/hyperlink" Target="https://podminky.urs.cz/item/CS_URS_2024_01/781121011" TargetMode="External" /><Relationship Id="rId274" Type="http://schemas.openxmlformats.org/officeDocument/2006/relationships/hyperlink" Target="https://podminky.urs.cz/item/CS_URS_2024_01/781161021" TargetMode="External" /><Relationship Id="rId275" Type="http://schemas.openxmlformats.org/officeDocument/2006/relationships/hyperlink" Target="https://podminky.urs.cz/item/CS_URS_2024_01/781472214" TargetMode="External" /><Relationship Id="rId276" Type="http://schemas.openxmlformats.org/officeDocument/2006/relationships/hyperlink" Target="https://podminky.urs.cz/item/CS_URS_2024_01/781495115" TargetMode="External" /><Relationship Id="rId277" Type="http://schemas.openxmlformats.org/officeDocument/2006/relationships/hyperlink" Target="https://podminky.urs.cz/item/CS_URS_2024_01/781734111" TargetMode="External" /><Relationship Id="rId278" Type="http://schemas.openxmlformats.org/officeDocument/2006/relationships/hyperlink" Target="https://podminky.urs.cz/item/CS_URS_2024_01/998781103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251104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3" TargetMode="External" /><Relationship Id="rId6" Type="http://schemas.openxmlformats.org/officeDocument/2006/relationships/hyperlink" Target="https://podminky.urs.cz/item/CS_URS_2024_01/1611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871353121" TargetMode="External" /><Relationship Id="rId12" Type="http://schemas.openxmlformats.org/officeDocument/2006/relationships/hyperlink" Target="https://podminky.urs.cz/item/CS_URS_2024_01/892351111" TargetMode="External" /><Relationship Id="rId13" Type="http://schemas.openxmlformats.org/officeDocument/2006/relationships/hyperlink" Target="https://podminky.urs.cz/item/CS_URS_2024_01/894812315" TargetMode="External" /><Relationship Id="rId14" Type="http://schemas.openxmlformats.org/officeDocument/2006/relationships/hyperlink" Target="https://podminky.urs.cz/item/CS_URS_2024_01/894812335" TargetMode="External" /><Relationship Id="rId15" Type="http://schemas.openxmlformats.org/officeDocument/2006/relationships/hyperlink" Target="https://podminky.urs.cz/item/CS_URS_2024_01/894812377" TargetMode="External" /><Relationship Id="rId16" Type="http://schemas.openxmlformats.org/officeDocument/2006/relationships/hyperlink" Target="https://podminky.urs.cz/item/CS_URS_2024_01/9982761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1900140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6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3" TargetMode="External" /><Relationship Id="rId8" Type="http://schemas.openxmlformats.org/officeDocument/2006/relationships/hyperlink" Target="https://podminky.urs.cz/item/CS_URS_2024_01/151101113" TargetMode="External" /><Relationship Id="rId9" Type="http://schemas.openxmlformats.org/officeDocument/2006/relationships/hyperlink" Target="https://podminky.urs.cz/item/CS_URS_2024_01/161151103" TargetMode="External" /><Relationship Id="rId10" Type="http://schemas.openxmlformats.org/officeDocument/2006/relationships/hyperlink" Target="https://podminky.urs.cz/item/CS_URS_2024_01/162751117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850311811" TargetMode="External" /><Relationship Id="rId15" Type="http://schemas.openxmlformats.org/officeDocument/2006/relationships/hyperlink" Target="https://podminky.urs.cz/item/CS_URS_2024_01/850391811" TargetMode="External" /><Relationship Id="rId16" Type="http://schemas.openxmlformats.org/officeDocument/2006/relationships/hyperlink" Target="https://podminky.urs.cz/item/CS_URS_2024_01/890231811" TargetMode="External" /><Relationship Id="rId17" Type="http://schemas.openxmlformats.org/officeDocument/2006/relationships/hyperlink" Target="https://podminky.urs.cz/item/CS_URS_2024_01/452111111" TargetMode="External" /><Relationship Id="rId18" Type="http://schemas.openxmlformats.org/officeDocument/2006/relationships/hyperlink" Target="https://podminky.urs.cz/item/CS_URS_2024_01/452112122" TargetMode="External" /><Relationship Id="rId19" Type="http://schemas.openxmlformats.org/officeDocument/2006/relationships/hyperlink" Target="https://podminky.urs.cz/item/CS_URS_2024_01/452311131" TargetMode="External" /><Relationship Id="rId20" Type="http://schemas.openxmlformats.org/officeDocument/2006/relationships/hyperlink" Target="https://podminky.urs.cz/item/CS_URS_2024_01/817374111" TargetMode="External" /><Relationship Id="rId21" Type="http://schemas.openxmlformats.org/officeDocument/2006/relationships/hyperlink" Target="https://podminky.urs.cz/item/CS_URS_2024_01/822392112" TargetMode="External" /><Relationship Id="rId22" Type="http://schemas.openxmlformats.org/officeDocument/2006/relationships/hyperlink" Target="https://podminky.urs.cz/item/CS_URS_2024_01/892392121" TargetMode="External" /><Relationship Id="rId23" Type="http://schemas.openxmlformats.org/officeDocument/2006/relationships/hyperlink" Target="https://podminky.urs.cz/item/CS_URS_2024_01/359901212" TargetMode="External" /><Relationship Id="rId24" Type="http://schemas.openxmlformats.org/officeDocument/2006/relationships/hyperlink" Target="https://podminky.urs.cz/item/CS_URS_2024_01/899104211" TargetMode="External" /><Relationship Id="rId25" Type="http://schemas.openxmlformats.org/officeDocument/2006/relationships/hyperlink" Target="https://podminky.urs.cz/item/CS_URS_2024_01/899623151" TargetMode="External" /><Relationship Id="rId26" Type="http://schemas.openxmlformats.org/officeDocument/2006/relationships/hyperlink" Target="https://podminky.urs.cz/item/CS_URS_2024_01/899643121" TargetMode="External" /><Relationship Id="rId27" Type="http://schemas.openxmlformats.org/officeDocument/2006/relationships/hyperlink" Target="https://podminky.urs.cz/item/CS_URS_2024_01/899643122" TargetMode="External" /><Relationship Id="rId28" Type="http://schemas.openxmlformats.org/officeDocument/2006/relationships/hyperlink" Target="https://podminky.urs.cz/item/CS_URS_2024_01/817394111" TargetMode="External" /><Relationship Id="rId29" Type="http://schemas.openxmlformats.org/officeDocument/2006/relationships/hyperlink" Target="https://podminky.urs.cz/item/CS_URS_2024_01/899104112" TargetMode="External" /><Relationship Id="rId30" Type="http://schemas.openxmlformats.org/officeDocument/2006/relationships/hyperlink" Target="https://podminky.urs.cz/item/CS_URS_2024_01/894410103" TargetMode="External" /><Relationship Id="rId31" Type="http://schemas.openxmlformats.org/officeDocument/2006/relationships/hyperlink" Target="https://podminky.urs.cz/item/CS_URS_2024_01/894410211" TargetMode="External" /><Relationship Id="rId32" Type="http://schemas.openxmlformats.org/officeDocument/2006/relationships/hyperlink" Target="https://podminky.urs.cz/item/CS_URS_2024_01/894410212" TargetMode="External" /><Relationship Id="rId33" Type="http://schemas.openxmlformats.org/officeDocument/2006/relationships/hyperlink" Target="https://podminky.urs.cz/item/CS_URS_2024_01/894410231" TargetMode="External" /><Relationship Id="rId34" Type="http://schemas.openxmlformats.org/officeDocument/2006/relationships/hyperlink" Target="https://podminky.urs.cz/item/CS_URS_2024_01/997013501" TargetMode="External" /><Relationship Id="rId35" Type="http://schemas.openxmlformats.org/officeDocument/2006/relationships/hyperlink" Target="https://podminky.urs.cz/item/CS_URS_2024_01/997013509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998274101" TargetMode="External" /><Relationship Id="rId3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DTuGdWh2xFHQI1IsX5vcv/6Ev8W2aPIx5GhZyhl9AdchgR/wAt4P/U8k//PyqugPyTRO5XgLiixYTRsfxfmTsg==" hashValue="9J00k6NBSQeMOPXkeWXcRJmyQt2uF8oRiV2h+duwfREDVClIJ3sD/7o4mS1P9FaJ2MeRBKFmiLZ/jiJ4t3j+iQ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h3UvCQ/FP7DIyOGU8AOvKafN1zhyfXqhNYHfYUaaT8XDv0rlT8zrlQ2kpQx82dmGNlkI2o7GA0FOatXvaGu1jQ==" hashValue="UcGKzYpG34ifkCn6bxST/q5zBF//gW0mm6s8662WiPILSw6wPTO8FjgWXS3hlQp0KX7r07lAd3jL+X00GnaTp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uEiMoAWBamKe5YLhy5FOzcIyndS67nHYxnr1QXD3UvqFU9hc1896q2eiXwcp3tcQTqN1pLKfoJ9JwiO9nvVJHg==" hashValue="ReTxdz6KV5abpEJzbFaWiCKks2is6523vTrw31zzGgcCL31OirgDJaKHQtPsordxgFSJFsRXeTFRgfhyCGrCRQ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ROUND((SUM(BE133:BE4667)),  2)</f>
        <v>0</v>
      </c>
      <c r="G35" s="41"/>
      <c r="H35" s="41"/>
      <c r="I35" s="161">
        <v>0.20999999999999999</v>
      </c>
      <c r="J35" s="160">
        <f>ROUND(((SUM(BE133:BE4667))*I35),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ROUND((SUM(BF133:BF4667)),  2)</f>
        <v>0</v>
      </c>
      <c r="G36" s="41"/>
      <c r="H36" s="41"/>
      <c r="I36" s="161">
        <v>0.12</v>
      </c>
      <c r="J36" s="160">
        <f>ROUND(((SUM(BF133:BF4667))*I36),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J1919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J1952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J2153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J2249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J2454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J2455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J2623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J3190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J3199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J3230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J3434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J3521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J3768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J3809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J3850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J3852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J3909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J4034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J4084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J4445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J4454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J4468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J4469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J4473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J4493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P134+P2454+P4468+P4493</f>
        <v>0</v>
      </c>
      <c r="Q133" s="99"/>
      <c r="R133" s="197">
        <f>R134+R2454+R4468+R4493</f>
        <v>11140.129637410002</v>
      </c>
      <c r="S133" s="99"/>
      <c r="T133" s="198">
        <f>T134+T2454+T4468+T4493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BK134+BK2454+BK4468+BK4493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P135+P172+P175+P253+P313+P744+P1116+P1142+P1143+P1151+P1164+P1178+P1188+P1206+P1213+P1221+P1453+P1797+P1919+P1952+P2153+P2249+P2451</f>
        <v>0</v>
      </c>
      <c r="Q134" s="208"/>
      <c r="R134" s="209">
        <f>R135+R172+R175+R253+R313+R744+R1116+R1142+R1143+R1151+R1164+R1178+R1188+R1206+R1213+R1221+R1453+R1797+R1919+R1952+R2153+R2249+R2451</f>
        <v>10776.507599440001</v>
      </c>
      <c r="S134" s="208"/>
      <c r="T134" s="210">
        <f>T135+T172+T175+T253+T313+T744+T1116+T1142+T1143+T1151+T1164+T1178+T1188+T1206+T1213+T1221+T1453+T1797+T1919+T1952+T2153+T2249+T2451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BK135+BK172+BK175+BK253+BK313+BK744+BK1116+BK1142+BK1143+BK1151+BK1164+BK1178+BK1188+BK1206+BK1213+BK1221+BK1453+BK1797+BK1919+BK1952+BK2153+BK2249+BK2451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44.25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SUM(P1222:P1452)</f>
        <v>0</v>
      </c>
      <c r="Q1221" s="208"/>
      <c r="R1221" s="209">
        <f>SUM(R1222:R1452)</f>
        <v>389.30979986</v>
      </c>
      <c r="S1221" s="208"/>
      <c r="T1221" s="210">
        <f>SUM(T1222:T1452)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SUM(BK1222:BK1452)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78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125.613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0.011520000000000001</v>
      </c>
      <c r="R1410" s="225">
        <f>Q1410*H1410</f>
        <v>1.4470617600000002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1525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1526</v>
      </c>
      <c r="G1413" s="230"/>
      <c r="H1413" s="234">
        <v>27.413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3" customFormat="1">
      <c r="A1414" s="13"/>
      <c r="B1414" s="229"/>
      <c r="C1414" s="230"/>
      <c r="D1414" s="231" t="s">
        <v>268</v>
      </c>
      <c r="E1414" s="232" t="s">
        <v>19</v>
      </c>
      <c r="F1414" s="233" t="s">
        <v>1527</v>
      </c>
      <c r="G1414" s="230"/>
      <c r="H1414" s="234">
        <v>98.200000000000003</v>
      </c>
      <c r="I1414" s="235"/>
      <c r="J1414" s="230"/>
      <c r="K1414" s="230"/>
      <c r="L1414" s="236"/>
      <c r="M1414" s="237"/>
      <c r="N1414" s="238"/>
      <c r="O1414" s="238"/>
      <c r="P1414" s="238"/>
      <c r="Q1414" s="238"/>
      <c r="R1414" s="238"/>
      <c r="S1414" s="238"/>
      <c r="T1414" s="23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0" t="s">
        <v>268</v>
      </c>
      <c r="AU1414" s="240" t="s">
        <v>93</v>
      </c>
      <c r="AV1414" s="13" t="s">
        <v>93</v>
      </c>
      <c r="AW1414" s="13" t="s">
        <v>34</v>
      </c>
      <c r="AX1414" s="13" t="s">
        <v>74</v>
      </c>
      <c r="AY1414" s="240" t="s">
        <v>224</v>
      </c>
    </row>
    <row r="1415" s="16" customFormat="1">
      <c r="A1415" s="16"/>
      <c r="B1415" s="272"/>
      <c r="C1415" s="273"/>
      <c r="D1415" s="231" t="s">
        <v>268</v>
      </c>
      <c r="E1415" s="274" t="s">
        <v>19</v>
      </c>
      <c r="F1415" s="275" t="s">
        <v>351</v>
      </c>
      <c r="G1415" s="273"/>
      <c r="H1415" s="276">
        <v>125.613</v>
      </c>
      <c r="I1415" s="277"/>
      <c r="J1415" s="273"/>
      <c r="K1415" s="273"/>
      <c r="L1415" s="278"/>
      <c r="M1415" s="279"/>
      <c r="N1415" s="280"/>
      <c r="O1415" s="280"/>
      <c r="P1415" s="280"/>
      <c r="Q1415" s="280"/>
      <c r="R1415" s="280"/>
      <c r="S1415" s="280"/>
      <c r="T1415" s="281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2" t="s">
        <v>268</v>
      </c>
      <c r="AU1415" s="282" t="s">
        <v>93</v>
      </c>
      <c r="AV1415" s="16" t="s">
        <v>231</v>
      </c>
      <c r="AW1415" s="16" t="s">
        <v>34</v>
      </c>
      <c r="AX1415" s="16" t="s">
        <v>82</v>
      </c>
      <c r="AY1415" s="282" t="s">
        <v>224</v>
      </c>
    </row>
    <row r="1416" s="2" customFormat="1" ht="24.15" customHeight="1">
      <c r="A1416" s="41"/>
      <c r="B1416" s="42"/>
      <c r="C1416" s="286" t="s">
        <v>1528</v>
      </c>
      <c r="D1416" s="286" t="s">
        <v>572</v>
      </c>
      <c r="E1416" s="287" t="s">
        <v>1529</v>
      </c>
      <c r="F1416" s="288" t="s">
        <v>1530</v>
      </c>
      <c r="G1416" s="289" t="s">
        <v>266</v>
      </c>
      <c r="H1416" s="290">
        <v>131.89400000000001</v>
      </c>
      <c r="I1416" s="291"/>
      <c r="J1416" s="292">
        <f>ROUND(I1416*H1416,2)</f>
        <v>0</v>
      </c>
      <c r="K1416" s="288" t="s">
        <v>312</v>
      </c>
      <c r="L1416" s="293"/>
      <c r="M1416" s="294" t="s">
        <v>19</v>
      </c>
      <c r="N1416" s="295" t="s">
        <v>46</v>
      </c>
      <c r="O1416" s="87"/>
      <c r="P1416" s="225">
        <f>O1416*H1416</f>
        <v>0</v>
      </c>
      <c r="Q1416" s="225">
        <v>0.0155</v>
      </c>
      <c r="R1416" s="225">
        <f>Q1416*H1416</f>
        <v>2.0443570000000002</v>
      </c>
      <c r="S1416" s="225">
        <v>0</v>
      </c>
      <c r="T1416" s="226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7" t="s">
        <v>254</v>
      </c>
      <c r="AT1416" s="227" t="s">
        <v>572</v>
      </c>
      <c r="AU1416" s="227" t="s">
        <v>93</v>
      </c>
      <c r="AY1416" s="20" t="s">
        <v>224</v>
      </c>
      <c r="BE1416" s="228">
        <f>IF(N1416="základní",J1416,0)</f>
        <v>0</v>
      </c>
      <c r="BF1416" s="228">
        <f>IF(N1416="snížená",J1416,0)</f>
        <v>0</v>
      </c>
      <c r="BG1416" s="228">
        <f>IF(N1416="zákl. přenesená",J1416,0)</f>
        <v>0</v>
      </c>
      <c r="BH1416" s="228">
        <f>IF(N1416="sníž. přenesená",J1416,0)</f>
        <v>0</v>
      </c>
      <c r="BI1416" s="228">
        <f>IF(N1416="nulová",J1416,0)</f>
        <v>0</v>
      </c>
      <c r="BJ1416" s="20" t="s">
        <v>93</v>
      </c>
      <c r="BK1416" s="228">
        <f>ROUND(I1416*H1416,2)</f>
        <v>0</v>
      </c>
      <c r="BL1416" s="20" t="s">
        <v>231</v>
      </c>
      <c r="BM1416" s="227" t="s">
        <v>1531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1532</v>
      </c>
      <c r="G1417" s="230"/>
      <c r="H1417" s="234">
        <v>131.89400000000001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82</v>
      </c>
      <c r="AY1417" s="240" t="s">
        <v>224</v>
      </c>
    </row>
    <row r="1418" s="2" customFormat="1" ht="78" customHeight="1">
      <c r="A1418" s="41"/>
      <c r="B1418" s="42"/>
      <c r="C1418" s="216" t="s">
        <v>1533</v>
      </c>
      <c r="D1418" s="216" t="s">
        <v>227</v>
      </c>
      <c r="E1418" s="217" t="s">
        <v>1534</v>
      </c>
      <c r="F1418" s="218" t="s">
        <v>1535</v>
      </c>
      <c r="G1418" s="219" t="s">
        <v>266</v>
      </c>
      <c r="H1418" s="220">
        <v>214.38499999999999</v>
      </c>
      <c r="I1418" s="221"/>
      <c r="J1418" s="222">
        <f>ROUND(I1418*H1418,2)</f>
        <v>0</v>
      </c>
      <c r="K1418" s="218" t="s">
        <v>312</v>
      </c>
      <c r="L1418" s="47"/>
      <c r="M1418" s="223" t="s">
        <v>19</v>
      </c>
      <c r="N1418" s="224" t="s">
        <v>46</v>
      </c>
      <c r="O1418" s="87"/>
      <c r="P1418" s="225">
        <f>O1418*H1418</f>
        <v>0</v>
      </c>
      <c r="Q1418" s="225">
        <v>0.011679999999999999</v>
      </c>
      <c r="R1418" s="225">
        <f>Q1418*H1418</f>
        <v>2.5040167999999996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231</v>
      </c>
      <c r="AT1418" s="227" t="s">
        <v>227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2" customFormat="1">
      <c r="A1419" s="41"/>
      <c r="B1419" s="42"/>
      <c r="C1419" s="43"/>
      <c r="D1419" s="267" t="s">
        <v>314</v>
      </c>
      <c r="E1419" s="43"/>
      <c r="F1419" s="268" t="s">
        <v>1537</v>
      </c>
      <c r="G1419" s="43"/>
      <c r="H1419" s="43"/>
      <c r="I1419" s="269"/>
      <c r="J1419" s="43"/>
      <c r="K1419" s="43"/>
      <c r="L1419" s="47"/>
      <c r="M1419" s="270"/>
      <c r="N1419" s="271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314</v>
      </c>
      <c r="AU1419" s="20" t="s">
        <v>93</v>
      </c>
    </row>
    <row r="1420" s="14" customFormat="1">
      <c r="A1420" s="14"/>
      <c r="B1420" s="246"/>
      <c r="C1420" s="247"/>
      <c r="D1420" s="231" t="s">
        <v>268</v>
      </c>
      <c r="E1420" s="248" t="s">
        <v>19</v>
      </c>
      <c r="F1420" s="249" t="s">
        <v>496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268</v>
      </c>
      <c r="AU1420" s="255" t="s">
        <v>93</v>
      </c>
      <c r="AV1420" s="14" t="s">
        <v>82</v>
      </c>
      <c r="AW1420" s="14" t="s">
        <v>34</v>
      </c>
      <c r="AX1420" s="14" t="s">
        <v>74</v>
      </c>
      <c r="AY1420" s="255" t="s">
        <v>224</v>
      </c>
    </row>
    <row r="1421" s="14" customFormat="1">
      <c r="A1421" s="14"/>
      <c r="B1421" s="246"/>
      <c r="C1421" s="247"/>
      <c r="D1421" s="231" t="s">
        <v>268</v>
      </c>
      <c r="E1421" s="248" t="s">
        <v>19</v>
      </c>
      <c r="F1421" s="249" t="s">
        <v>1538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268</v>
      </c>
      <c r="AU1421" s="255" t="s">
        <v>93</v>
      </c>
      <c r="AV1421" s="14" t="s">
        <v>82</v>
      </c>
      <c r="AW1421" s="14" t="s">
        <v>34</v>
      </c>
      <c r="AX1421" s="14" t="s">
        <v>74</v>
      </c>
      <c r="AY1421" s="255" t="s">
        <v>224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1539</v>
      </c>
      <c r="G1422" s="230"/>
      <c r="H1422" s="234">
        <v>28.600000000000001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74</v>
      </c>
      <c r="AY1422" s="240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1540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1541</v>
      </c>
      <c r="G1424" s="230"/>
      <c r="H1424" s="234">
        <v>145.375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5" customFormat="1">
      <c r="A1425" s="15"/>
      <c r="B1425" s="256"/>
      <c r="C1425" s="257"/>
      <c r="D1425" s="231" t="s">
        <v>268</v>
      </c>
      <c r="E1425" s="258" t="s">
        <v>19</v>
      </c>
      <c r="F1425" s="259" t="s">
        <v>300</v>
      </c>
      <c r="G1425" s="257"/>
      <c r="H1425" s="260">
        <v>173.97499999999999</v>
      </c>
      <c r="I1425" s="261"/>
      <c r="J1425" s="257"/>
      <c r="K1425" s="257"/>
      <c r="L1425" s="262"/>
      <c r="M1425" s="263"/>
      <c r="N1425" s="264"/>
      <c r="O1425" s="264"/>
      <c r="P1425" s="264"/>
      <c r="Q1425" s="264"/>
      <c r="R1425" s="264"/>
      <c r="S1425" s="264"/>
      <c r="T1425" s="26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6" t="s">
        <v>268</v>
      </c>
      <c r="AU1425" s="266" t="s">
        <v>93</v>
      </c>
      <c r="AV1425" s="15" t="s">
        <v>108</v>
      </c>
      <c r="AW1425" s="15" t="s">
        <v>34</v>
      </c>
      <c r="AX1425" s="15" t="s">
        <v>74</v>
      </c>
      <c r="AY1425" s="266" t="s">
        <v>224</v>
      </c>
    </row>
    <row r="1426" s="14" customFormat="1">
      <c r="A1426" s="14"/>
      <c r="B1426" s="246"/>
      <c r="C1426" s="247"/>
      <c r="D1426" s="231" t="s">
        <v>268</v>
      </c>
      <c r="E1426" s="248" t="s">
        <v>19</v>
      </c>
      <c r="F1426" s="249" t="s">
        <v>648</v>
      </c>
      <c r="G1426" s="247"/>
      <c r="H1426" s="248" t="s">
        <v>19</v>
      </c>
      <c r="I1426" s="250"/>
      <c r="J1426" s="247"/>
      <c r="K1426" s="247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268</v>
      </c>
      <c r="AU1426" s="255" t="s">
        <v>93</v>
      </c>
      <c r="AV1426" s="14" t="s">
        <v>82</v>
      </c>
      <c r="AW1426" s="14" t="s">
        <v>34</v>
      </c>
      <c r="AX1426" s="14" t="s">
        <v>74</v>
      </c>
      <c r="AY1426" s="255" t="s">
        <v>224</v>
      </c>
    </row>
    <row r="1427" s="14" customFormat="1">
      <c r="A1427" s="14"/>
      <c r="B1427" s="246"/>
      <c r="C1427" s="247"/>
      <c r="D1427" s="231" t="s">
        <v>268</v>
      </c>
      <c r="E1427" s="248" t="s">
        <v>19</v>
      </c>
      <c r="F1427" s="249" t="s">
        <v>1542</v>
      </c>
      <c r="G1427" s="247"/>
      <c r="H1427" s="248" t="s">
        <v>19</v>
      </c>
      <c r="I1427" s="250"/>
      <c r="J1427" s="247"/>
      <c r="K1427" s="247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268</v>
      </c>
      <c r="AU1427" s="255" t="s">
        <v>93</v>
      </c>
      <c r="AV1427" s="14" t="s">
        <v>82</v>
      </c>
      <c r="AW1427" s="14" t="s">
        <v>34</v>
      </c>
      <c r="AX1427" s="14" t="s">
        <v>74</v>
      </c>
      <c r="AY1427" s="255" t="s">
        <v>224</v>
      </c>
    </row>
    <row r="1428" s="13" customFormat="1">
      <c r="A1428" s="13"/>
      <c r="B1428" s="229"/>
      <c r="C1428" s="230"/>
      <c r="D1428" s="231" t="s">
        <v>268</v>
      </c>
      <c r="E1428" s="232" t="s">
        <v>19</v>
      </c>
      <c r="F1428" s="233" t="s">
        <v>1543</v>
      </c>
      <c r="G1428" s="230"/>
      <c r="H1428" s="234">
        <v>17.550000000000001</v>
      </c>
      <c r="I1428" s="235"/>
      <c r="J1428" s="230"/>
      <c r="K1428" s="230"/>
      <c r="L1428" s="236"/>
      <c r="M1428" s="237"/>
      <c r="N1428" s="238"/>
      <c r="O1428" s="238"/>
      <c r="P1428" s="238"/>
      <c r="Q1428" s="238"/>
      <c r="R1428" s="238"/>
      <c r="S1428" s="238"/>
      <c r="T1428" s="23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0" t="s">
        <v>268</v>
      </c>
      <c r="AU1428" s="240" t="s">
        <v>93</v>
      </c>
      <c r="AV1428" s="13" t="s">
        <v>93</v>
      </c>
      <c r="AW1428" s="13" t="s">
        <v>34</v>
      </c>
      <c r="AX1428" s="13" t="s">
        <v>74</v>
      </c>
      <c r="AY1428" s="240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1544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1545</v>
      </c>
      <c r="G1430" s="230"/>
      <c r="H1430" s="234">
        <v>5.8499999999999996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1546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1547</v>
      </c>
      <c r="G1432" s="230"/>
      <c r="H1432" s="234">
        <v>17.010000000000002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5" customFormat="1">
      <c r="A1433" s="15"/>
      <c r="B1433" s="256"/>
      <c r="C1433" s="257"/>
      <c r="D1433" s="231" t="s">
        <v>268</v>
      </c>
      <c r="E1433" s="258" t="s">
        <v>19</v>
      </c>
      <c r="F1433" s="259" t="s">
        <v>300</v>
      </c>
      <c r="G1433" s="257"/>
      <c r="H1433" s="260">
        <v>40.409999999999997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268</v>
      </c>
      <c r="AU1433" s="266" t="s">
        <v>93</v>
      </c>
      <c r="AV1433" s="15" t="s">
        <v>108</v>
      </c>
      <c r="AW1433" s="15" t="s">
        <v>34</v>
      </c>
      <c r="AX1433" s="15" t="s">
        <v>74</v>
      </c>
      <c r="AY1433" s="266" t="s">
        <v>224</v>
      </c>
    </row>
    <row r="1434" s="16" customFormat="1">
      <c r="A1434" s="16"/>
      <c r="B1434" s="272"/>
      <c r="C1434" s="273"/>
      <c r="D1434" s="231" t="s">
        <v>268</v>
      </c>
      <c r="E1434" s="274" t="s">
        <v>19</v>
      </c>
      <c r="F1434" s="275" t="s">
        <v>351</v>
      </c>
      <c r="G1434" s="273"/>
      <c r="H1434" s="276">
        <v>214.38499999999999</v>
      </c>
      <c r="I1434" s="277"/>
      <c r="J1434" s="273"/>
      <c r="K1434" s="273"/>
      <c r="L1434" s="278"/>
      <c r="M1434" s="279"/>
      <c r="N1434" s="280"/>
      <c r="O1434" s="280"/>
      <c r="P1434" s="280"/>
      <c r="Q1434" s="280"/>
      <c r="R1434" s="280"/>
      <c r="S1434" s="280"/>
      <c r="T1434" s="281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82" t="s">
        <v>268</v>
      </c>
      <c r="AU1434" s="282" t="s">
        <v>93</v>
      </c>
      <c r="AV1434" s="16" t="s">
        <v>231</v>
      </c>
      <c r="AW1434" s="16" t="s">
        <v>34</v>
      </c>
      <c r="AX1434" s="16" t="s">
        <v>82</v>
      </c>
      <c r="AY1434" s="282" t="s">
        <v>224</v>
      </c>
    </row>
    <row r="1435" s="2" customFormat="1" ht="24.15" customHeight="1">
      <c r="A1435" s="41"/>
      <c r="B1435" s="42"/>
      <c r="C1435" s="286" t="s">
        <v>1548</v>
      </c>
      <c r="D1435" s="286" t="s">
        <v>572</v>
      </c>
      <c r="E1435" s="287" t="s">
        <v>1549</v>
      </c>
      <c r="F1435" s="288" t="s">
        <v>1550</v>
      </c>
      <c r="G1435" s="289" t="s">
        <v>266</v>
      </c>
      <c r="H1435" s="290">
        <v>42.430999999999997</v>
      </c>
      <c r="I1435" s="291"/>
      <c r="J1435" s="292">
        <f>ROUND(I1435*H1435,2)</f>
        <v>0</v>
      </c>
      <c r="K1435" s="288" t="s">
        <v>312</v>
      </c>
      <c r="L1435" s="293"/>
      <c r="M1435" s="294" t="s">
        <v>19</v>
      </c>
      <c r="N1435" s="295" t="s">
        <v>46</v>
      </c>
      <c r="O1435" s="87"/>
      <c r="P1435" s="225">
        <f>O1435*H1435</f>
        <v>0</v>
      </c>
      <c r="Q1435" s="225">
        <v>0.022749999999999999</v>
      </c>
      <c r="R1435" s="225">
        <f>Q1435*H1435</f>
        <v>0.96530524999999989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254</v>
      </c>
      <c r="AT1435" s="227" t="s">
        <v>572</v>
      </c>
      <c r="AU1435" s="227" t="s">
        <v>93</v>
      </c>
      <c r="AY1435" s="20" t="s">
        <v>224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93</v>
      </c>
      <c r="BK1435" s="228">
        <f>ROUND(I1435*H1435,2)</f>
        <v>0</v>
      </c>
      <c r="BL1435" s="20" t="s">
        <v>231</v>
      </c>
      <c r="BM1435" s="227" t="s">
        <v>1551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1501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1552</v>
      </c>
      <c r="G1437" s="230"/>
      <c r="H1437" s="234">
        <v>42.430999999999997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82</v>
      </c>
      <c r="AY1437" s="240" t="s">
        <v>224</v>
      </c>
    </row>
    <row r="1438" s="2" customFormat="1" ht="24.15" customHeight="1">
      <c r="A1438" s="41"/>
      <c r="B1438" s="42"/>
      <c r="C1438" s="286" t="s">
        <v>1553</v>
      </c>
      <c r="D1438" s="286" t="s">
        <v>572</v>
      </c>
      <c r="E1438" s="287" t="s">
        <v>1426</v>
      </c>
      <c r="F1438" s="288" t="s">
        <v>1427</v>
      </c>
      <c r="G1438" s="289" t="s">
        <v>266</v>
      </c>
      <c r="H1438" s="290">
        <v>182.67400000000001</v>
      </c>
      <c r="I1438" s="291"/>
      <c r="J1438" s="292">
        <f>ROUND(I1438*H1438,2)</f>
        <v>0</v>
      </c>
      <c r="K1438" s="288" t="s">
        <v>312</v>
      </c>
      <c r="L1438" s="293"/>
      <c r="M1438" s="294" t="s">
        <v>19</v>
      </c>
      <c r="N1438" s="295" t="s">
        <v>46</v>
      </c>
      <c r="O1438" s="87"/>
      <c r="P1438" s="225">
        <f>O1438*H1438</f>
        <v>0</v>
      </c>
      <c r="Q1438" s="225">
        <v>0.031</v>
      </c>
      <c r="R1438" s="225">
        <f>Q1438*H1438</f>
        <v>5.6628940000000005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254</v>
      </c>
      <c r="AT1438" s="227" t="s">
        <v>572</v>
      </c>
      <c r="AU1438" s="227" t="s">
        <v>93</v>
      </c>
      <c r="AY1438" s="20" t="s">
        <v>224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93</v>
      </c>
      <c r="BK1438" s="228">
        <f>ROUND(I1438*H1438,2)</f>
        <v>0</v>
      </c>
      <c r="BL1438" s="20" t="s">
        <v>231</v>
      </c>
      <c r="BM1438" s="227" t="s">
        <v>1554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496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3" customFormat="1">
      <c r="A1440" s="13"/>
      <c r="B1440" s="229"/>
      <c r="C1440" s="230"/>
      <c r="D1440" s="231" t="s">
        <v>268</v>
      </c>
      <c r="E1440" s="232" t="s">
        <v>19</v>
      </c>
      <c r="F1440" s="233" t="s">
        <v>1555</v>
      </c>
      <c r="G1440" s="230"/>
      <c r="H1440" s="234">
        <v>182.67400000000001</v>
      </c>
      <c r="I1440" s="235"/>
      <c r="J1440" s="230"/>
      <c r="K1440" s="230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268</v>
      </c>
      <c r="AU1440" s="240" t="s">
        <v>93</v>
      </c>
      <c r="AV1440" s="13" t="s">
        <v>93</v>
      </c>
      <c r="AW1440" s="13" t="s">
        <v>34</v>
      </c>
      <c r="AX1440" s="13" t="s">
        <v>82</v>
      </c>
      <c r="AY1440" s="240" t="s">
        <v>224</v>
      </c>
    </row>
    <row r="1441" s="2" customFormat="1" ht="24.15" customHeight="1">
      <c r="A1441" s="41"/>
      <c r="B1441" s="42"/>
      <c r="C1441" s="216" t="s">
        <v>1556</v>
      </c>
      <c r="D1441" s="216" t="s">
        <v>227</v>
      </c>
      <c r="E1441" s="217" t="s">
        <v>1557</v>
      </c>
      <c r="F1441" s="218" t="s">
        <v>1558</v>
      </c>
      <c r="G1441" s="219" t="s">
        <v>266</v>
      </c>
      <c r="H1441" s="220">
        <v>348.65600000000001</v>
      </c>
      <c r="I1441" s="221"/>
      <c r="J1441" s="222">
        <f>ROUND(I1441*H1441,2)</f>
        <v>0</v>
      </c>
      <c r="K1441" s="218" t="s">
        <v>312</v>
      </c>
      <c r="L1441" s="47"/>
      <c r="M1441" s="223" t="s">
        <v>19</v>
      </c>
      <c r="N1441" s="224" t="s">
        <v>46</v>
      </c>
      <c r="O1441" s="87"/>
      <c r="P1441" s="225">
        <f>O1441*H1441</f>
        <v>0</v>
      </c>
      <c r="Q1441" s="225">
        <v>0.0040000000000000001</v>
      </c>
      <c r="R1441" s="225">
        <f>Q1441*H1441</f>
        <v>1.3946240000000001</v>
      </c>
      <c r="S1441" s="225">
        <v>0</v>
      </c>
      <c r="T1441" s="226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7" t="s">
        <v>231</v>
      </c>
      <c r="AT1441" s="227" t="s">
        <v>227</v>
      </c>
      <c r="AU1441" s="227" t="s">
        <v>93</v>
      </c>
      <c r="AY1441" s="20" t="s">
        <v>224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20" t="s">
        <v>93</v>
      </c>
      <c r="BK1441" s="228">
        <f>ROUND(I1441*H1441,2)</f>
        <v>0</v>
      </c>
      <c r="BL1441" s="20" t="s">
        <v>231</v>
      </c>
      <c r="BM1441" s="227" t="s">
        <v>1559</v>
      </c>
    </row>
    <row r="1442" s="2" customFormat="1">
      <c r="A1442" s="41"/>
      <c r="B1442" s="42"/>
      <c r="C1442" s="43"/>
      <c r="D1442" s="267" t="s">
        <v>314</v>
      </c>
      <c r="E1442" s="43"/>
      <c r="F1442" s="268" t="s">
        <v>1560</v>
      </c>
      <c r="G1442" s="43"/>
      <c r="H1442" s="43"/>
      <c r="I1442" s="269"/>
      <c r="J1442" s="43"/>
      <c r="K1442" s="43"/>
      <c r="L1442" s="47"/>
      <c r="M1442" s="270"/>
      <c r="N1442" s="271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T1442" s="20" t="s">
        <v>314</v>
      </c>
      <c r="AU1442" s="20" t="s">
        <v>93</v>
      </c>
    </row>
    <row r="1443" s="14" customFormat="1">
      <c r="A1443" s="14"/>
      <c r="B1443" s="246"/>
      <c r="C1443" s="247"/>
      <c r="D1443" s="231" t="s">
        <v>268</v>
      </c>
      <c r="E1443" s="248" t="s">
        <v>19</v>
      </c>
      <c r="F1443" s="249" t="s">
        <v>1561</v>
      </c>
      <c r="G1443" s="247"/>
      <c r="H1443" s="248" t="s">
        <v>19</v>
      </c>
      <c r="I1443" s="250"/>
      <c r="J1443" s="247"/>
      <c r="K1443" s="247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268</v>
      </c>
      <c r="AU1443" s="255" t="s">
        <v>93</v>
      </c>
      <c r="AV1443" s="14" t="s">
        <v>82</v>
      </c>
      <c r="AW1443" s="14" t="s">
        <v>34</v>
      </c>
      <c r="AX1443" s="14" t="s">
        <v>74</v>
      </c>
      <c r="AY1443" s="255" t="s">
        <v>224</v>
      </c>
    </row>
    <row r="1444" s="13" customFormat="1">
      <c r="A1444" s="13"/>
      <c r="B1444" s="229"/>
      <c r="C1444" s="230"/>
      <c r="D1444" s="231" t="s">
        <v>268</v>
      </c>
      <c r="E1444" s="232" t="s">
        <v>19</v>
      </c>
      <c r="F1444" s="233" t="s">
        <v>1562</v>
      </c>
      <c r="G1444" s="230"/>
      <c r="H1444" s="234">
        <v>339.99799999999999</v>
      </c>
      <c r="I1444" s="235"/>
      <c r="J1444" s="230"/>
      <c r="K1444" s="230"/>
      <c r="L1444" s="236"/>
      <c r="M1444" s="237"/>
      <c r="N1444" s="238"/>
      <c r="O1444" s="238"/>
      <c r="P1444" s="238"/>
      <c r="Q1444" s="238"/>
      <c r="R1444" s="238"/>
      <c r="S1444" s="238"/>
      <c r="T1444" s="23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0" t="s">
        <v>268</v>
      </c>
      <c r="AU1444" s="240" t="s">
        <v>93</v>
      </c>
      <c r="AV1444" s="13" t="s">
        <v>93</v>
      </c>
      <c r="AW1444" s="13" t="s">
        <v>34</v>
      </c>
      <c r="AX1444" s="13" t="s">
        <v>74</v>
      </c>
      <c r="AY1444" s="240" t="s">
        <v>224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1472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4" customFormat="1">
      <c r="A1446" s="14"/>
      <c r="B1446" s="246"/>
      <c r="C1446" s="247"/>
      <c r="D1446" s="231" t="s">
        <v>268</v>
      </c>
      <c r="E1446" s="248" t="s">
        <v>19</v>
      </c>
      <c r="F1446" s="249" t="s">
        <v>704</v>
      </c>
      <c r="G1446" s="247"/>
      <c r="H1446" s="248" t="s">
        <v>19</v>
      </c>
      <c r="I1446" s="250"/>
      <c r="J1446" s="247"/>
      <c r="K1446" s="247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268</v>
      </c>
      <c r="AU1446" s="255" t="s">
        <v>93</v>
      </c>
      <c r="AV1446" s="14" t="s">
        <v>82</v>
      </c>
      <c r="AW1446" s="14" t="s">
        <v>34</v>
      </c>
      <c r="AX1446" s="14" t="s">
        <v>74</v>
      </c>
      <c r="AY1446" s="255" t="s">
        <v>224</v>
      </c>
    </row>
    <row r="1447" s="13" customFormat="1">
      <c r="A1447" s="13"/>
      <c r="B1447" s="229"/>
      <c r="C1447" s="230"/>
      <c r="D1447" s="231" t="s">
        <v>268</v>
      </c>
      <c r="E1447" s="232" t="s">
        <v>19</v>
      </c>
      <c r="F1447" s="233" t="s">
        <v>1563</v>
      </c>
      <c r="G1447" s="230"/>
      <c r="H1447" s="234">
        <v>2.8860000000000001</v>
      </c>
      <c r="I1447" s="235"/>
      <c r="J1447" s="230"/>
      <c r="K1447" s="230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268</v>
      </c>
      <c r="AU1447" s="240" t="s">
        <v>93</v>
      </c>
      <c r="AV1447" s="13" t="s">
        <v>93</v>
      </c>
      <c r="AW1447" s="13" t="s">
        <v>34</v>
      </c>
      <c r="AX1447" s="13" t="s">
        <v>74</v>
      </c>
      <c r="AY1447" s="240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1474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1563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1171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1563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6" customFormat="1">
      <c r="A1452" s="16"/>
      <c r="B1452" s="272"/>
      <c r="C1452" s="273"/>
      <c r="D1452" s="231" t="s">
        <v>268</v>
      </c>
      <c r="E1452" s="274" t="s">
        <v>19</v>
      </c>
      <c r="F1452" s="275" t="s">
        <v>351</v>
      </c>
      <c r="G1452" s="273"/>
      <c r="H1452" s="276">
        <v>348.65600000000001</v>
      </c>
      <c r="I1452" s="277"/>
      <c r="J1452" s="273"/>
      <c r="K1452" s="273"/>
      <c r="L1452" s="278"/>
      <c r="M1452" s="279"/>
      <c r="N1452" s="280"/>
      <c r="O1452" s="280"/>
      <c r="P1452" s="280"/>
      <c r="Q1452" s="280"/>
      <c r="R1452" s="280"/>
      <c r="S1452" s="280"/>
      <c r="T1452" s="281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82" t="s">
        <v>268</v>
      </c>
      <c r="AU1452" s="282" t="s">
        <v>93</v>
      </c>
      <c r="AV1452" s="16" t="s">
        <v>231</v>
      </c>
      <c r="AW1452" s="16" t="s">
        <v>34</v>
      </c>
      <c r="AX1452" s="16" t="s">
        <v>82</v>
      </c>
      <c r="AY1452" s="282" t="s">
        <v>224</v>
      </c>
    </row>
    <row r="1453" s="12" customFormat="1" ht="22.8" customHeight="1">
      <c r="A1453" s="12"/>
      <c r="B1453" s="200"/>
      <c r="C1453" s="201"/>
      <c r="D1453" s="202" t="s">
        <v>73</v>
      </c>
      <c r="E1453" s="214" t="s">
        <v>991</v>
      </c>
      <c r="F1453" s="214" t="s">
        <v>1564</v>
      </c>
      <c r="G1453" s="201"/>
      <c r="H1453" s="201"/>
      <c r="I1453" s="204"/>
      <c r="J1453" s="215">
        <f>BK1453</f>
        <v>0</v>
      </c>
      <c r="K1453" s="201"/>
      <c r="L1453" s="206"/>
      <c r="M1453" s="207"/>
      <c r="N1453" s="208"/>
      <c r="O1453" s="208"/>
      <c r="P1453" s="209">
        <f>SUM(P1454:P1796)</f>
        <v>0</v>
      </c>
      <c r="Q1453" s="208"/>
      <c r="R1453" s="209">
        <f>SUM(R1454:R1796)</f>
        <v>118.58879455</v>
      </c>
      <c r="S1453" s="208"/>
      <c r="T1453" s="210">
        <f>SUM(T1454:T1796)</f>
        <v>0.012597110000000002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11" t="s">
        <v>82</v>
      </c>
      <c r="AT1453" s="212" t="s">
        <v>73</v>
      </c>
      <c r="AU1453" s="212" t="s">
        <v>82</v>
      </c>
      <c r="AY1453" s="211" t="s">
        <v>224</v>
      </c>
      <c r="BK1453" s="213">
        <f>SUM(BK1454:BK1796)</f>
        <v>0</v>
      </c>
    </row>
    <row r="1454" s="2" customFormat="1" ht="37.8" customHeight="1">
      <c r="A1454" s="41"/>
      <c r="B1454" s="42"/>
      <c r="C1454" s="216" t="s">
        <v>1565</v>
      </c>
      <c r="D1454" s="216" t="s">
        <v>227</v>
      </c>
      <c r="E1454" s="217" t="s">
        <v>1566</v>
      </c>
      <c r="F1454" s="218" t="s">
        <v>1567</v>
      </c>
      <c r="G1454" s="219" t="s">
        <v>266</v>
      </c>
      <c r="H1454" s="220">
        <v>27.25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0.0014</v>
      </c>
      <c r="R1454" s="225">
        <f>Q1454*H1454</f>
        <v>0.038149999999999996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1568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1569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1570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1571</v>
      </c>
      <c r="G1457" s="230"/>
      <c r="H1457" s="234">
        <v>27.25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82</v>
      </c>
      <c r="AY1457" s="240" t="s">
        <v>224</v>
      </c>
    </row>
    <row r="1458" s="2" customFormat="1" ht="24.15" customHeight="1">
      <c r="A1458" s="41"/>
      <c r="B1458" s="42"/>
      <c r="C1458" s="216" t="s">
        <v>1572</v>
      </c>
      <c r="D1458" s="216" t="s">
        <v>227</v>
      </c>
      <c r="E1458" s="217" t="s">
        <v>1573</v>
      </c>
      <c r="F1458" s="218" t="s">
        <v>1574</v>
      </c>
      <c r="G1458" s="219" t="s">
        <v>266</v>
      </c>
      <c r="H1458" s="220">
        <v>27.25</v>
      </c>
      <c r="I1458" s="221"/>
      <c r="J1458" s="222">
        <f>ROUND(I1458*H1458,2)</f>
        <v>0</v>
      </c>
      <c r="K1458" s="218" t="s">
        <v>312</v>
      </c>
      <c r="L1458" s="47"/>
      <c r="M1458" s="223" t="s">
        <v>19</v>
      </c>
      <c r="N1458" s="224" t="s">
        <v>46</v>
      </c>
      <c r="O1458" s="87"/>
      <c r="P1458" s="225">
        <f>O1458*H1458</f>
        <v>0</v>
      </c>
      <c r="Q1458" s="225">
        <v>0.00013999999999999999</v>
      </c>
      <c r="R1458" s="225">
        <f>Q1458*H1458</f>
        <v>0.0038149999999999998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231</v>
      </c>
      <c r="AT1458" s="227" t="s">
        <v>227</v>
      </c>
      <c r="AU1458" s="227" t="s">
        <v>93</v>
      </c>
      <c r="AY1458" s="20" t="s">
        <v>224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93</v>
      </c>
      <c r="BK1458" s="228">
        <f>ROUND(I1458*H1458,2)</f>
        <v>0</v>
      </c>
      <c r="BL1458" s="20" t="s">
        <v>231</v>
      </c>
      <c r="BM1458" s="227" t="s">
        <v>1575</v>
      </c>
    </row>
    <row r="1459" s="2" customFormat="1">
      <c r="A1459" s="41"/>
      <c r="B1459" s="42"/>
      <c r="C1459" s="43"/>
      <c r="D1459" s="267" t="s">
        <v>314</v>
      </c>
      <c r="E1459" s="43"/>
      <c r="F1459" s="268" t="s">
        <v>1576</v>
      </c>
      <c r="G1459" s="43"/>
      <c r="H1459" s="43"/>
      <c r="I1459" s="269"/>
      <c r="J1459" s="43"/>
      <c r="K1459" s="43"/>
      <c r="L1459" s="47"/>
      <c r="M1459" s="270"/>
      <c r="N1459" s="271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314</v>
      </c>
      <c r="AU1459" s="20" t="s">
        <v>93</v>
      </c>
    </row>
    <row r="1460" s="14" customFormat="1">
      <c r="A1460" s="14"/>
      <c r="B1460" s="246"/>
      <c r="C1460" s="247"/>
      <c r="D1460" s="231" t="s">
        <v>268</v>
      </c>
      <c r="E1460" s="248" t="s">
        <v>19</v>
      </c>
      <c r="F1460" s="249" t="s">
        <v>1570</v>
      </c>
      <c r="G1460" s="247"/>
      <c r="H1460" s="248" t="s">
        <v>19</v>
      </c>
      <c r="I1460" s="250"/>
      <c r="J1460" s="247"/>
      <c r="K1460" s="247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268</v>
      </c>
      <c r="AU1460" s="255" t="s">
        <v>93</v>
      </c>
      <c r="AV1460" s="14" t="s">
        <v>82</v>
      </c>
      <c r="AW1460" s="14" t="s">
        <v>34</v>
      </c>
      <c r="AX1460" s="14" t="s">
        <v>74</v>
      </c>
      <c r="AY1460" s="255" t="s">
        <v>224</v>
      </c>
    </row>
    <row r="1461" s="13" customFormat="1">
      <c r="A1461" s="13"/>
      <c r="B1461" s="229"/>
      <c r="C1461" s="230"/>
      <c r="D1461" s="231" t="s">
        <v>268</v>
      </c>
      <c r="E1461" s="232" t="s">
        <v>19</v>
      </c>
      <c r="F1461" s="233" t="s">
        <v>1571</v>
      </c>
      <c r="G1461" s="230"/>
      <c r="H1461" s="234">
        <v>27.25</v>
      </c>
      <c r="I1461" s="235"/>
      <c r="J1461" s="230"/>
      <c r="K1461" s="230"/>
      <c r="L1461" s="236"/>
      <c r="M1461" s="237"/>
      <c r="N1461" s="238"/>
      <c r="O1461" s="238"/>
      <c r="P1461" s="238"/>
      <c r="Q1461" s="238"/>
      <c r="R1461" s="238"/>
      <c r="S1461" s="238"/>
      <c r="T1461" s="23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0" t="s">
        <v>268</v>
      </c>
      <c r="AU1461" s="240" t="s">
        <v>93</v>
      </c>
      <c r="AV1461" s="13" t="s">
        <v>93</v>
      </c>
      <c r="AW1461" s="13" t="s">
        <v>34</v>
      </c>
      <c r="AX1461" s="13" t="s">
        <v>82</v>
      </c>
      <c r="AY1461" s="240" t="s">
        <v>224</v>
      </c>
    </row>
    <row r="1462" s="2" customFormat="1" ht="66.75" customHeight="1">
      <c r="A1462" s="41"/>
      <c r="B1462" s="42"/>
      <c r="C1462" s="216" t="s">
        <v>1577</v>
      </c>
      <c r="D1462" s="216" t="s">
        <v>227</v>
      </c>
      <c r="E1462" s="217" t="s">
        <v>1578</v>
      </c>
      <c r="F1462" s="218" t="s">
        <v>1579</v>
      </c>
      <c r="G1462" s="219" t="s">
        <v>266</v>
      </c>
      <c r="H1462" s="220">
        <v>27.25</v>
      </c>
      <c r="I1462" s="221"/>
      <c r="J1462" s="222">
        <f>ROUND(I1462*H1462,2)</f>
        <v>0</v>
      </c>
      <c r="K1462" s="218" t="s">
        <v>312</v>
      </c>
      <c r="L1462" s="47"/>
      <c r="M1462" s="223" t="s">
        <v>19</v>
      </c>
      <c r="N1462" s="224" t="s">
        <v>46</v>
      </c>
      <c r="O1462" s="87"/>
      <c r="P1462" s="225">
        <f>O1462*H1462</f>
        <v>0</v>
      </c>
      <c r="Q1462" s="225">
        <v>0.01129</v>
      </c>
      <c r="R1462" s="225">
        <f>Q1462*H1462</f>
        <v>0.3076525</v>
      </c>
      <c r="S1462" s="225">
        <v>0</v>
      </c>
      <c r="T1462" s="226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7" t="s">
        <v>231</v>
      </c>
      <c r="AT1462" s="227" t="s">
        <v>227</v>
      </c>
      <c r="AU1462" s="227" t="s">
        <v>93</v>
      </c>
      <c r="AY1462" s="20" t="s">
        <v>224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20" t="s">
        <v>93</v>
      </c>
      <c r="BK1462" s="228">
        <f>ROUND(I1462*H1462,2)</f>
        <v>0</v>
      </c>
      <c r="BL1462" s="20" t="s">
        <v>231</v>
      </c>
      <c r="BM1462" s="227" t="s">
        <v>1580</v>
      </c>
    </row>
    <row r="1463" s="2" customFormat="1">
      <c r="A1463" s="41"/>
      <c r="B1463" s="42"/>
      <c r="C1463" s="43"/>
      <c r="D1463" s="267" t="s">
        <v>314</v>
      </c>
      <c r="E1463" s="43"/>
      <c r="F1463" s="268" t="s">
        <v>1581</v>
      </c>
      <c r="G1463" s="43"/>
      <c r="H1463" s="43"/>
      <c r="I1463" s="269"/>
      <c r="J1463" s="43"/>
      <c r="K1463" s="43"/>
      <c r="L1463" s="47"/>
      <c r="M1463" s="270"/>
      <c r="N1463" s="271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314</v>
      </c>
      <c r="AU1463" s="20" t="s">
        <v>93</v>
      </c>
    </row>
    <row r="1464" s="14" customFormat="1">
      <c r="A1464" s="14"/>
      <c r="B1464" s="246"/>
      <c r="C1464" s="247"/>
      <c r="D1464" s="231" t="s">
        <v>268</v>
      </c>
      <c r="E1464" s="248" t="s">
        <v>19</v>
      </c>
      <c r="F1464" s="249" t="s">
        <v>1570</v>
      </c>
      <c r="G1464" s="247"/>
      <c r="H1464" s="248" t="s">
        <v>19</v>
      </c>
      <c r="I1464" s="250"/>
      <c r="J1464" s="247"/>
      <c r="K1464" s="247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268</v>
      </c>
      <c r="AU1464" s="255" t="s">
        <v>93</v>
      </c>
      <c r="AV1464" s="14" t="s">
        <v>82</v>
      </c>
      <c r="AW1464" s="14" t="s">
        <v>34</v>
      </c>
      <c r="AX1464" s="14" t="s">
        <v>74</v>
      </c>
      <c r="AY1464" s="255" t="s">
        <v>224</v>
      </c>
    </row>
    <row r="1465" s="13" customFormat="1">
      <c r="A1465" s="13"/>
      <c r="B1465" s="229"/>
      <c r="C1465" s="230"/>
      <c r="D1465" s="231" t="s">
        <v>268</v>
      </c>
      <c r="E1465" s="232" t="s">
        <v>19</v>
      </c>
      <c r="F1465" s="233" t="s">
        <v>1571</v>
      </c>
      <c r="G1465" s="230"/>
      <c r="H1465" s="234">
        <v>27.25</v>
      </c>
      <c r="I1465" s="235"/>
      <c r="J1465" s="230"/>
      <c r="K1465" s="230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268</v>
      </c>
      <c r="AU1465" s="240" t="s">
        <v>93</v>
      </c>
      <c r="AV1465" s="13" t="s">
        <v>93</v>
      </c>
      <c r="AW1465" s="13" t="s">
        <v>34</v>
      </c>
      <c r="AX1465" s="13" t="s">
        <v>82</v>
      </c>
      <c r="AY1465" s="240" t="s">
        <v>224</v>
      </c>
    </row>
    <row r="1466" s="2" customFormat="1" ht="24.15" customHeight="1">
      <c r="A1466" s="41"/>
      <c r="B1466" s="42"/>
      <c r="C1466" s="286" t="s">
        <v>1582</v>
      </c>
      <c r="D1466" s="286" t="s">
        <v>572</v>
      </c>
      <c r="E1466" s="287" t="s">
        <v>1583</v>
      </c>
      <c r="F1466" s="288" t="s">
        <v>1584</v>
      </c>
      <c r="G1466" s="289" t="s">
        <v>266</v>
      </c>
      <c r="H1466" s="290">
        <v>28.613</v>
      </c>
      <c r="I1466" s="291"/>
      <c r="J1466" s="292">
        <f>ROUND(I1466*H1466,2)</f>
        <v>0</v>
      </c>
      <c r="K1466" s="288" t="s">
        <v>312</v>
      </c>
      <c r="L1466" s="293"/>
      <c r="M1466" s="294" t="s">
        <v>19</v>
      </c>
      <c r="N1466" s="295" t="s">
        <v>46</v>
      </c>
      <c r="O1466" s="87"/>
      <c r="P1466" s="225">
        <f>O1466*H1466</f>
        <v>0</v>
      </c>
      <c r="Q1466" s="225">
        <v>0.0032200000000000002</v>
      </c>
      <c r="R1466" s="225">
        <f>Q1466*H1466</f>
        <v>0.092133859999999998</v>
      </c>
      <c r="S1466" s="225">
        <v>0</v>
      </c>
      <c r="T1466" s="226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7" t="s">
        <v>254</v>
      </c>
      <c r="AT1466" s="227" t="s">
        <v>572</v>
      </c>
      <c r="AU1466" s="227" t="s">
        <v>93</v>
      </c>
      <c r="AY1466" s="20" t="s">
        <v>224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20" t="s">
        <v>93</v>
      </c>
      <c r="BK1466" s="228">
        <f>ROUND(I1466*H1466,2)</f>
        <v>0</v>
      </c>
      <c r="BL1466" s="20" t="s">
        <v>231</v>
      </c>
      <c r="BM1466" s="227" t="s">
        <v>1585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1586</v>
      </c>
      <c r="G1467" s="230"/>
      <c r="H1467" s="234">
        <v>28.613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37.8" customHeight="1">
      <c r="A1468" s="41"/>
      <c r="B1468" s="42"/>
      <c r="C1468" s="216" t="s">
        <v>1587</v>
      </c>
      <c r="D1468" s="216" t="s">
        <v>227</v>
      </c>
      <c r="E1468" s="217" t="s">
        <v>1588</v>
      </c>
      <c r="F1468" s="218" t="s">
        <v>1589</v>
      </c>
      <c r="G1468" s="219" t="s">
        <v>266</v>
      </c>
      <c r="H1468" s="220">
        <v>27.25</v>
      </c>
      <c r="I1468" s="221"/>
      <c r="J1468" s="222">
        <f>ROUND(I1468*H1468,2)</f>
        <v>0</v>
      </c>
      <c r="K1468" s="218" t="s">
        <v>312</v>
      </c>
      <c r="L1468" s="47"/>
      <c r="M1468" s="223" t="s">
        <v>19</v>
      </c>
      <c r="N1468" s="224" t="s">
        <v>46</v>
      </c>
      <c r="O1468" s="87"/>
      <c r="P1468" s="225">
        <f>O1468*H1468</f>
        <v>0</v>
      </c>
      <c r="Q1468" s="225">
        <v>0.0045799999999999999</v>
      </c>
      <c r="R1468" s="225">
        <f>Q1468*H1468</f>
        <v>0.124805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231</v>
      </c>
      <c r="AT1468" s="227" t="s">
        <v>227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2" customFormat="1">
      <c r="A1469" s="41"/>
      <c r="B1469" s="42"/>
      <c r="C1469" s="43"/>
      <c r="D1469" s="267" t="s">
        <v>314</v>
      </c>
      <c r="E1469" s="43"/>
      <c r="F1469" s="268" t="s">
        <v>1591</v>
      </c>
      <c r="G1469" s="43"/>
      <c r="H1469" s="43"/>
      <c r="I1469" s="269"/>
      <c r="J1469" s="43"/>
      <c r="K1469" s="43"/>
      <c r="L1469" s="47"/>
      <c r="M1469" s="270"/>
      <c r="N1469" s="271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314</v>
      </c>
      <c r="AU1469" s="20" t="s">
        <v>93</v>
      </c>
    </row>
    <row r="1470" s="14" customFormat="1">
      <c r="A1470" s="14"/>
      <c r="B1470" s="246"/>
      <c r="C1470" s="247"/>
      <c r="D1470" s="231" t="s">
        <v>268</v>
      </c>
      <c r="E1470" s="248" t="s">
        <v>19</v>
      </c>
      <c r="F1470" s="249" t="s">
        <v>1570</v>
      </c>
      <c r="G1470" s="247"/>
      <c r="H1470" s="248" t="s">
        <v>19</v>
      </c>
      <c r="I1470" s="250"/>
      <c r="J1470" s="247"/>
      <c r="K1470" s="247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268</v>
      </c>
      <c r="AU1470" s="255" t="s">
        <v>93</v>
      </c>
      <c r="AV1470" s="14" t="s">
        <v>82</v>
      </c>
      <c r="AW1470" s="14" t="s">
        <v>34</v>
      </c>
      <c r="AX1470" s="14" t="s">
        <v>74</v>
      </c>
      <c r="AY1470" s="255" t="s">
        <v>224</v>
      </c>
    </row>
    <row r="1471" s="13" customFormat="1">
      <c r="A1471" s="13"/>
      <c r="B1471" s="229"/>
      <c r="C1471" s="230"/>
      <c r="D1471" s="231" t="s">
        <v>268</v>
      </c>
      <c r="E1471" s="232" t="s">
        <v>19</v>
      </c>
      <c r="F1471" s="233" t="s">
        <v>1571</v>
      </c>
      <c r="G1471" s="230"/>
      <c r="H1471" s="234">
        <v>27.25</v>
      </c>
      <c r="I1471" s="235"/>
      <c r="J1471" s="230"/>
      <c r="K1471" s="230"/>
      <c r="L1471" s="236"/>
      <c r="M1471" s="237"/>
      <c r="N1471" s="238"/>
      <c r="O1471" s="238"/>
      <c r="P1471" s="238"/>
      <c r="Q1471" s="238"/>
      <c r="R1471" s="238"/>
      <c r="S1471" s="238"/>
      <c r="T1471" s="23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0" t="s">
        <v>268</v>
      </c>
      <c r="AU1471" s="240" t="s">
        <v>93</v>
      </c>
      <c r="AV1471" s="13" t="s">
        <v>93</v>
      </c>
      <c r="AW1471" s="13" t="s">
        <v>34</v>
      </c>
      <c r="AX1471" s="13" t="s">
        <v>82</v>
      </c>
      <c r="AY1471" s="240" t="s">
        <v>224</v>
      </c>
    </row>
    <row r="1472" s="2" customFormat="1" ht="37.8" customHeight="1">
      <c r="A1472" s="41"/>
      <c r="B1472" s="42"/>
      <c r="C1472" s="216" t="s">
        <v>1592</v>
      </c>
      <c r="D1472" s="216" t="s">
        <v>227</v>
      </c>
      <c r="E1472" s="217" t="s">
        <v>1593</v>
      </c>
      <c r="F1472" s="218" t="s">
        <v>1594</v>
      </c>
      <c r="G1472" s="219" t="s">
        <v>266</v>
      </c>
      <c r="H1472" s="220">
        <v>2032.258</v>
      </c>
      <c r="I1472" s="221"/>
      <c r="J1472" s="222">
        <f>ROUND(I1472*H1472,2)</f>
        <v>0</v>
      </c>
      <c r="K1472" s="218" t="s">
        <v>312</v>
      </c>
      <c r="L1472" s="47"/>
      <c r="M1472" s="223" t="s">
        <v>19</v>
      </c>
      <c r="N1472" s="224" t="s">
        <v>46</v>
      </c>
      <c r="O1472" s="87"/>
      <c r="P1472" s="225">
        <f>O1472*H1472</f>
        <v>0</v>
      </c>
      <c r="Q1472" s="225">
        <v>0.0014</v>
      </c>
      <c r="R1472" s="225">
        <f>Q1472*H1472</f>
        <v>2.8451612000000002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231</v>
      </c>
      <c r="AT1472" s="227" t="s">
        <v>227</v>
      </c>
      <c r="AU1472" s="227" t="s">
        <v>93</v>
      </c>
      <c r="AY1472" s="20" t="s">
        <v>224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93</v>
      </c>
      <c r="BK1472" s="228">
        <f>ROUND(I1472*H1472,2)</f>
        <v>0</v>
      </c>
      <c r="BL1472" s="20" t="s">
        <v>231</v>
      </c>
      <c r="BM1472" s="227" t="s">
        <v>1595</v>
      </c>
    </row>
    <row r="1473" s="2" customFormat="1">
      <c r="A1473" s="41"/>
      <c r="B1473" s="42"/>
      <c r="C1473" s="43"/>
      <c r="D1473" s="267" t="s">
        <v>314</v>
      </c>
      <c r="E1473" s="43"/>
      <c r="F1473" s="268" t="s">
        <v>1596</v>
      </c>
      <c r="G1473" s="43"/>
      <c r="H1473" s="43"/>
      <c r="I1473" s="269"/>
      <c r="J1473" s="43"/>
      <c r="K1473" s="43"/>
      <c r="L1473" s="47"/>
      <c r="M1473" s="270"/>
      <c r="N1473" s="271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314</v>
      </c>
      <c r="AU1473" s="20" t="s">
        <v>93</v>
      </c>
    </row>
    <row r="1474" s="14" customFormat="1">
      <c r="A1474" s="14"/>
      <c r="B1474" s="246"/>
      <c r="C1474" s="247"/>
      <c r="D1474" s="231" t="s">
        <v>268</v>
      </c>
      <c r="E1474" s="248" t="s">
        <v>19</v>
      </c>
      <c r="F1474" s="249" t="s">
        <v>1597</v>
      </c>
      <c r="G1474" s="247"/>
      <c r="H1474" s="248" t="s">
        <v>19</v>
      </c>
      <c r="I1474" s="250"/>
      <c r="J1474" s="247"/>
      <c r="K1474" s="247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268</v>
      </c>
      <c r="AU1474" s="255" t="s">
        <v>93</v>
      </c>
      <c r="AV1474" s="14" t="s">
        <v>82</v>
      </c>
      <c r="AW1474" s="14" t="s">
        <v>34</v>
      </c>
      <c r="AX1474" s="14" t="s">
        <v>74</v>
      </c>
      <c r="AY1474" s="255" t="s">
        <v>224</v>
      </c>
    </row>
    <row r="1475" s="13" customFormat="1">
      <c r="A1475" s="13"/>
      <c r="B1475" s="229"/>
      <c r="C1475" s="230"/>
      <c r="D1475" s="231" t="s">
        <v>268</v>
      </c>
      <c r="E1475" s="232" t="s">
        <v>19</v>
      </c>
      <c r="F1475" s="233" t="s">
        <v>1598</v>
      </c>
      <c r="G1475" s="230"/>
      <c r="H1475" s="234">
        <v>18.696999999999999</v>
      </c>
      <c r="I1475" s="235"/>
      <c r="J1475" s="230"/>
      <c r="K1475" s="230"/>
      <c r="L1475" s="236"/>
      <c r="M1475" s="237"/>
      <c r="N1475" s="238"/>
      <c r="O1475" s="238"/>
      <c r="P1475" s="238"/>
      <c r="Q1475" s="238"/>
      <c r="R1475" s="238"/>
      <c r="S1475" s="238"/>
      <c r="T1475" s="23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0" t="s">
        <v>268</v>
      </c>
      <c r="AU1475" s="240" t="s">
        <v>93</v>
      </c>
      <c r="AV1475" s="13" t="s">
        <v>93</v>
      </c>
      <c r="AW1475" s="13" t="s">
        <v>34</v>
      </c>
      <c r="AX1475" s="13" t="s">
        <v>74</v>
      </c>
      <c r="AY1475" s="240" t="s">
        <v>224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1599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1600</v>
      </c>
      <c r="G1477" s="230"/>
      <c r="H1477" s="234">
        <v>2220.9009999999998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1601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1602</v>
      </c>
      <c r="G1479" s="230"/>
      <c r="H1479" s="234">
        <v>187.642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1603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1604</v>
      </c>
      <c r="G1481" s="230"/>
      <c r="H1481" s="234">
        <v>203.87000000000001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667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1605</v>
      </c>
      <c r="G1483" s="230"/>
      <c r="H1483" s="234">
        <v>106.414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1606</v>
      </c>
      <c r="G1484" s="230"/>
      <c r="H1484" s="234">
        <v>296.97899999999998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74</v>
      </c>
      <c r="AY1484" s="240" t="s">
        <v>224</v>
      </c>
    </row>
    <row r="1485" s="14" customFormat="1">
      <c r="A1485" s="14"/>
      <c r="B1485" s="246"/>
      <c r="C1485" s="247"/>
      <c r="D1485" s="231" t="s">
        <v>268</v>
      </c>
      <c r="E1485" s="248" t="s">
        <v>19</v>
      </c>
      <c r="F1485" s="249" t="s">
        <v>1607</v>
      </c>
      <c r="G1485" s="247"/>
      <c r="H1485" s="248" t="s">
        <v>19</v>
      </c>
      <c r="I1485" s="250"/>
      <c r="J1485" s="247"/>
      <c r="K1485" s="247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268</v>
      </c>
      <c r="AU1485" s="255" t="s">
        <v>93</v>
      </c>
      <c r="AV1485" s="14" t="s">
        <v>82</v>
      </c>
      <c r="AW1485" s="14" t="s">
        <v>34</v>
      </c>
      <c r="AX1485" s="14" t="s">
        <v>74</v>
      </c>
      <c r="AY1485" s="255" t="s">
        <v>224</v>
      </c>
    </row>
    <row r="1486" s="14" customFormat="1">
      <c r="A1486" s="14"/>
      <c r="B1486" s="246"/>
      <c r="C1486" s="247"/>
      <c r="D1486" s="231" t="s">
        <v>268</v>
      </c>
      <c r="E1486" s="248" t="s">
        <v>19</v>
      </c>
      <c r="F1486" s="249" t="s">
        <v>1608</v>
      </c>
      <c r="G1486" s="247"/>
      <c r="H1486" s="248" t="s">
        <v>19</v>
      </c>
      <c r="I1486" s="250"/>
      <c r="J1486" s="247"/>
      <c r="K1486" s="247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268</v>
      </c>
      <c r="AU1486" s="255" t="s">
        <v>93</v>
      </c>
      <c r="AV1486" s="14" t="s">
        <v>82</v>
      </c>
      <c r="AW1486" s="14" t="s">
        <v>34</v>
      </c>
      <c r="AX1486" s="14" t="s">
        <v>74</v>
      </c>
      <c r="AY1486" s="255" t="s">
        <v>224</v>
      </c>
    </row>
    <row r="1487" s="13" customFormat="1">
      <c r="A1487" s="13"/>
      <c r="B1487" s="229"/>
      <c r="C1487" s="230"/>
      <c r="D1487" s="231" t="s">
        <v>268</v>
      </c>
      <c r="E1487" s="232" t="s">
        <v>19</v>
      </c>
      <c r="F1487" s="233" t="s">
        <v>1609</v>
      </c>
      <c r="G1487" s="230"/>
      <c r="H1487" s="234">
        <v>16.096</v>
      </c>
      <c r="I1487" s="235"/>
      <c r="J1487" s="230"/>
      <c r="K1487" s="230"/>
      <c r="L1487" s="236"/>
      <c r="M1487" s="237"/>
      <c r="N1487" s="238"/>
      <c r="O1487" s="238"/>
      <c r="P1487" s="238"/>
      <c r="Q1487" s="238"/>
      <c r="R1487" s="238"/>
      <c r="S1487" s="238"/>
      <c r="T1487" s="23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0" t="s">
        <v>268</v>
      </c>
      <c r="AU1487" s="240" t="s">
        <v>93</v>
      </c>
      <c r="AV1487" s="13" t="s">
        <v>93</v>
      </c>
      <c r="AW1487" s="13" t="s">
        <v>34</v>
      </c>
      <c r="AX1487" s="13" t="s">
        <v>74</v>
      </c>
      <c r="AY1487" s="240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669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1610</v>
      </c>
      <c r="G1489" s="230"/>
      <c r="H1489" s="234">
        <v>102.465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1003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1611</v>
      </c>
      <c r="G1491" s="230"/>
      <c r="H1491" s="234">
        <v>46.625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1612</v>
      </c>
      <c r="G1492" s="230"/>
      <c r="H1492" s="234">
        <v>0.95999999999999996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1613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1614</v>
      </c>
      <c r="G1494" s="230"/>
      <c r="H1494" s="234">
        <v>18.079999999999998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1615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1616</v>
      </c>
      <c r="G1496" s="230"/>
      <c r="H1496" s="234">
        <v>-1259.711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1617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1618</v>
      </c>
      <c r="G1498" s="230"/>
      <c r="H1498" s="234">
        <v>73.239999999999995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6" customFormat="1">
      <c r="A1499" s="16"/>
      <c r="B1499" s="272"/>
      <c r="C1499" s="273"/>
      <c r="D1499" s="231" t="s">
        <v>268</v>
      </c>
      <c r="E1499" s="274" t="s">
        <v>19</v>
      </c>
      <c r="F1499" s="275" t="s">
        <v>351</v>
      </c>
      <c r="G1499" s="273"/>
      <c r="H1499" s="276">
        <v>2032.258</v>
      </c>
      <c r="I1499" s="277"/>
      <c r="J1499" s="273"/>
      <c r="K1499" s="273"/>
      <c r="L1499" s="278"/>
      <c r="M1499" s="279"/>
      <c r="N1499" s="280"/>
      <c r="O1499" s="280"/>
      <c r="P1499" s="280"/>
      <c r="Q1499" s="280"/>
      <c r="R1499" s="280"/>
      <c r="S1499" s="280"/>
      <c r="T1499" s="281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82" t="s">
        <v>268</v>
      </c>
      <c r="AU1499" s="282" t="s">
        <v>93</v>
      </c>
      <c r="AV1499" s="16" t="s">
        <v>231</v>
      </c>
      <c r="AW1499" s="16" t="s">
        <v>34</v>
      </c>
      <c r="AX1499" s="16" t="s">
        <v>82</v>
      </c>
      <c r="AY1499" s="282" t="s">
        <v>224</v>
      </c>
    </row>
    <row r="1500" s="2" customFormat="1" ht="33" customHeight="1">
      <c r="A1500" s="41"/>
      <c r="B1500" s="42"/>
      <c r="C1500" s="216" t="s">
        <v>1619</v>
      </c>
      <c r="D1500" s="216" t="s">
        <v>227</v>
      </c>
      <c r="E1500" s="217" t="s">
        <v>1620</v>
      </c>
      <c r="F1500" s="218" t="s">
        <v>1621</v>
      </c>
      <c r="G1500" s="219" t="s">
        <v>266</v>
      </c>
      <c r="H1500" s="220">
        <v>776.798</v>
      </c>
      <c r="I1500" s="221"/>
      <c r="J1500" s="222">
        <f>ROUND(I1500*H1500,2)</f>
        <v>0</v>
      </c>
      <c r="K1500" s="218" t="s">
        <v>312</v>
      </c>
      <c r="L1500" s="47"/>
      <c r="M1500" s="223" t="s">
        <v>19</v>
      </c>
      <c r="N1500" s="224" t="s">
        <v>46</v>
      </c>
      <c r="O1500" s="87"/>
      <c r="P1500" s="225">
        <f>O1500*H1500</f>
        <v>0</v>
      </c>
      <c r="Q1500" s="225">
        <v>0.0043800000000000002</v>
      </c>
      <c r="R1500" s="225">
        <f>Q1500*H1500</f>
        <v>3.40237524</v>
      </c>
      <c r="S1500" s="225">
        <v>0</v>
      </c>
      <c r="T1500" s="226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27" t="s">
        <v>231</v>
      </c>
      <c r="AT1500" s="227" t="s">
        <v>227</v>
      </c>
      <c r="AU1500" s="227" t="s">
        <v>93</v>
      </c>
      <c r="AY1500" s="20" t="s">
        <v>224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20" t="s">
        <v>93</v>
      </c>
      <c r="BK1500" s="228">
        <f>ROUND(I1500*H1500,2)</f>
        <v>0</v>
      </c>
      <c r="BL1500" s="20" t="s">
        <v>231</v>
      </c>
      <c r="BM1500" s="227" t="s">
        <v>1622</v>
      </c>
    </row>
    <row r="1501" s="2" customFormat="1">
      <c r="A1501" s="41"/>
      <c r="B1501" s="42"/>
      <c r="C1501" s="43"/>
      <c r="D1501" s="267" t="s">
        <v>314</v>
      </c>
      <c r="E1501" s="43"/>
      <c r="F1501" s="268" t="s">
        <v>1623</v>
      </c>
      <c r="G1501" s="43"/>
      <c r="H1501" s="43"/>
      <c r="I1501" s="269"/>
      <c r="J1501" s="43"/>
      <c r="K1501" s="43"/>
      <c r="L1501" s="47"/>
      <c r="M1501" s="270"/>
      <c r="N1501" s="271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314</v>
      </c>
      <c r="AU1501" s="20" t="s">
        <v>93</v>
      </c>
    </row>
    <row r="1502" s="14" customFormat="1">
      <c r="A1502" s="14"/>
      <c r="B1502" s="246"/>
      <c r="C1502" s="247"/>
      <c r="D1502" s="231" t="s">
        <v>268</v>
      </c>
      <c r="E1502" s="248" t="s">
        <v>19</v>
      </c>
      <c r="F1502" s="249" t="s">
        <v>1624</v>
      </c>
      <c r="G1502" s="247"/>
      <c r="H1502" s="248" t="s">
        <v>19</v>
      </c>
      <c r="I1502" s="250"/>
      <c r="J1502" s="247"/>
      <c r="K1502" s="247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268</v>
      </c>
      <c r="AU1502" s="255" t="s">
        <v>93</v>
      </c>
      <c r="AV1502" s="14" t="s">
        <v>82</v>
      </c>
      <c r="AW1502" s="14" t="s">
        <v>34</v>
      </c>
      <c r="AX1502" s="14" t="s">
        <v>74</v>
      </c>
      <c r="AY1502" s="255" t="s">
        <v>224</v>
      </c>
    </row>
    <row r="1503" s="13" customFormat="1">
      <c r="A1503" s="13"/>
      <c r="B1503" s="229"/>
      <c r="C1503" s="230"/>
      <c r="D1503" s="231" t="s">
        <v>268</v>
      </c>
      <c r="E1503" s="232" t="s">
        <v>19</v>
      </c>
      <c r="F1503" s="233" t="s">
        <v>1625</v>
      </c>
      <c r="G1503" s="230"/>
      <c r="H1503" s="234">
        <v>293.12599999999998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0" t="s">
        <v>268</v>
      </c>
      <c r="AU1503" s="240" t="s">
        <v>93</v>
      </c>
      <c r="AV1503" s="13" t="s">
        <v>93</v>
      </c>
      <c r="AW1503" s="13" t="s">
        <v>34</v>
      </c>
      <c r="AX1503" s="13" t="s">
        <v>74</v>
      </c>
      <c r="AY1503" s="240" t="s">
        <v>224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1626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1627</v>
      </c>
      <c r="G1505" s="230"/>
      <c r="H1505" s="234">
        <v>483.67200000000003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6" customFormat="1">
      <c r="A1506" s="16"/>
      <c r="B1506" s="272"/>
      <c r="C1506" s="273"/>
      <c r="D1506" s="231" t="s">
        <v>268</v>
      </c>
      <c r="E1506" s="274" t="s">
        <v>19</v>
      </c>
      <c r="F1506" s="275" t="s">
        <v>351</v>
      </c>
      <c r="G1506" s="273"/>
      <c r="H1506" s="276">
        <v>776.798</v>
      </c>
      <c r="I1506" s="277"/>
      <c r="J1506" s="273"/>
      <c r="K1506" s="273"/>
      <c r="L1506" s="278"/>
      <c r="M1506" s="279"/>
      <c r="N1506" s="280"/>
      <c r="O1506" s="280"/>
      <c r="P1506" s="280"/>
      <c r="Q1506" s="280"/>
      <c r="R1506" s="280"/>
      <c r="S1506" s="280"/>
      <c r="T1506" s="281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82" t="s">
        <v>268</v>
      </c>
      <c r="AU1506" s="282" t="s">
        <v>93</v>
      </c>
      <c r="AV1506" s="16" t="s">
        <v>231</v>
      </c>
      <c r="AW1506" s="16" t="s">
        <v>34</v>
      </c>
      <c r="AX1506" s="16" t="s">
        <v>82</v>
      </c>
      <c r="AY1506" s="282" t="s">
        <v>224</v>
      </c>
    </row>
    <row r="1507" s="2" customFormat="1" ht="44.25" customHeight="1">
      <c r="A1507" s="41"/>
      <c r="B1507" s="42"/>
      <c r="C1507" s="216" t="s">
        <v>1628</v>
      </c>
      <c r="D1507" s="216" t="s">
        <v>227</v>
      </c>
      <c r="E1507" s="217" t="s">
        <v>1496</v>
      </c>
      <c r="F1507" s="218" t="s">
        <v>1497</v>
      </c>
      <c r="G1507" s="219" t="s">
        <v>471</v>
      </c>
      <c r="H1507" s="220">
        <v>1456.961</v>
      </c>
      <c r="I1507" s="221"/>
      <c r="J1507" s="222">
        <f>ROUND(I1507*H1507,2)</f>
        <v>0</v>
      </c>
      <c r="K1507" s="218" t="s">
        <v>312</v>
      </c>
      <c r="L1507" s="47"/>
      <c r="M1507" s="223" t="s">
        <v>19</v>
      </c>
      <c r="N1507" s="224" t="s">
        <v>46</v>
      </c>
      <c r="O1507" s="87"/>
      <c r="P1507" s="225">
        <f>O1507*H1507</f>
        <v>0</v>
      </c>
      <c r="Q1507" s="225">
        <v>0</v>
      </c>
      <c r="R1507" s="225">
        <f>Q1507*H1507</f>
        <v>0</v>
      </c>
      <c r="S1507" s="225">
        <v>0</v>
      </c>
      <c r="T1507" s="226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7" t="s">
        <v>231</v>
      </c>
      <c r="AT1507" s="227" t="s">
        <v>227</v>
      </c>
      <c r="AU1507" s="227" t="s">
        <v>93</v>
      </c>
      <c r="AY1507" s="20" t="s">
        <v>224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20" t="s">
        <v>93</v>
      </c>
      <c r="BK1507" s="228">
        <f>ROUND(I1507*H1507,2)</f>
        <v>0</v>
      </c>
      <c r="BL1507" s="20" t="s">
        <v>231</v>
      </c>
      <c r="BM1507" s="227" t="s">
        <v>1629</v>
      </c>
    </row>
    <row r="1508" s="2" customFormat="1">
      <c r="A1508" s="41"/>
      <c r="B1508" s="42"/>
      <c r="C1508" s="43"/>
      <c r="D1508" s="267" t="s">
        <v>314</v>
      </c>
      <c r="E1508" s="43"/>
      <c r="F1508" s="268" t="s">
        <v>1499</v>
      </c>
      <c r="G1508" s="43"/>
      <c r="H1508" s="43"/>
      <c r="I1508" s="269"/>
      <c r="J1508" s="43"/>
      <c r="K1508" s="43"/>
      <c r="L1508" s="47"/>
      <c r="M1508" s="270"/>
      <c r="N1508" s="271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314</v>
      </c>
      <c r="AU1508" s="20" t="s">
        <v>93</v>
      </c>
    </row>
    <row r="1509" s="14" customFormat="1">
      <c r="A1509" s="14"/>
      <c r="B1509" s="246"/>
      <c r="C1509" s="247"/>
      <c r="D1509" s="231" t="s">
        <v>268</v>
      </c>
      <c r="E1509" s="248" t="s">
        <v>19</v>
      </c>
      <c r="F1509" s="249" t="s">
        <v>1630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268</v>
      </c>
      <c r="AU1509" s="255" t="s">
        <v>93</v>
      </c>
      <c r="AV1509" s="14" t="s">
        <v>82</v>
      </c>
      <c r="AW1509" s="14" t="s">
        <v>34</v>
      </c>
      <c r="AX1509" s="14" t="s">
        <v>74</v>
      </c>
      <c r="AY1509" s="255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496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1500</v>
      </c>
      <c r="G1511" s="230"/>
      <c r="H1511" s="234">
        <v>5.1399999999999997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648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1631</v>
      </c>
      <c r="G1513" s="230"/>
      <c r="H1513" s="234">
        <v>40.375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3" customFormat="1">
      <c r="A1514" s="13"/>
      <c r="B1514" s="229"/>
      <c r="C1514" s="230"/>
      <c r="D1514" s="231" t="s">
        <v>268</v>
      </c>
      <c r="E1514" s="232" t="s">
        <v>19</v>
      </c>
      <c r="F1514" s="233" t="s">
        <v>1503</v>
      </c>
      <c r="G1514" s="230"/>
      <c r="H1514" s="234">
        <v>39.130000000000003</v>
      </c>
      <c r="I1514" s="235"/>
      <c r="J1514" s="230"/>
      <c r="K1514" s="230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268</v>
      </c>
      <c r="AU1514" s="240" t="s">
        <v>93</v>
      </c>
      <c r="AV1514" s="13" t="s">
        <v>93</v>
      </c>
      <c r="AW1514" s="13" t="s">
        <v>34</v>
      </c>
      <c r="AX1514" s="13" t="s">
        <v>74</v>
      </c>
      <c r="AY1514" s="240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1504</v>
      </c>
      <c r="G1515" s="230"/>
      <c r="H1515" s="234">
        <v>146.25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1632</v>
      </c>
      <c r="G1516" s="230"/>
      <c r="H1516" s="234">
        <v>23.100000000000001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662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1507</v>
      </c>
      <c r="G1518" s="230"/>
      <c r="H1518" s="234">
        <v>214.91999999999999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3" customFormat="1">
      <c r="A1519" s="13"/>
      <c r="B1519" s="229"/>
      <c r="C1519" s="230"/>
      <c r="D1519" s="231" t="s">
        <v>268</v>
      </c>
      <c r="E1519" s="232" t="s">
        <v>19</v>
      </c>
      <c r="F1519" s="233" t="s">
        <v>1633</v>
      </c>
      <c r="G1519" s="230"/>
      <c r="H1519" s="234">
        <v>46.539999999999999</v>
      </c>
      <c r="I1519" s="235"/>
      <c r="J1519" s="230"/>
      <c r="K1519" s="230"/>
      <c r="L1519" s="236"/>
      <c r="M1519" s="237"/>
      <c r="N1519" s="238"/>
      <c r="O1519" s="238"/>
      <c r="P1519" s="238"/>
      <c r="Q1519" s="238"/>
      <c r="R1519" s="238"/>
      <c r="S1519" s="238"/>
      <c r="T1519" s="23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0" t="s">
        <v>268</v>
      </c>
      <c r="AU1519" s="240" t="s">
        <v>93</v>
      </c>
      <c r="AV1519" s="13" t="s">
        <v>93</v>
      </c>
      <c r="AW1519" s="13" t="s">
        <v>34</v>
      </c>
      <c r="AX1519" s="13" t="s">
        <v>74</v>
      </c>
      <c r="AY1519" s="240" t="s">
        <v>224</v>
      </c>
    </row>
    <row r="1520" s="14" customFormat="1">
      <c r="A1520" s="14"/>
      <c r="B1520" s="246"/>
      <c r="C1520" s="247"/>
      <c r="D1520" s="231" t="s">
        <v>268</v>
      </c>
      <c r="E1520" s="248" t="s">
        <v>19</v>
      </c>
      <c r="F1520" s="249" t="s">
        <v>664</v>
      </c>
      <c r="G1520" s="247"/>
      <c r="H1520" s="248" t="s">
        <v>19</v>
      </c>
      <c r="I1520" s="250"/>
      <c r="J1520" s="247"/>
      <c r="K1520" s="247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268</v>
      </c>
      <c r="AU1520" s="255" t="s">
        <v>93</v>
      </c>
      <c r="AV1520" s="14" t="s">
        <v>82</v>
      </c>
      <c r="AW1520" s="14" t="s">
        <v>34</v>
      </c>
      <c r="AX1520" s="14" t="s">
        <v>74</v>
      </c>
      <c r="AY1520" s="255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1507</v>
      </c>
      <c r="G1521" s="230"/>
      <c r="H1521" s="234">
        <v>214.91999999999999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3" customFormat="1">
      <c r="A1522" s="13"/>
      <c r="B1522" s="229"/>
      <c r="C1522" s="230"/>
      <c r="D1522" s="231" t="s">
        <v>268</v>
      </c>
      <c r="E1522" s="232" t="s">
        <v>19</v>
      </c>
      <c r="F1522" s="233" t="s">
        <v>1633</v>
      </c>
      <c r="G1522" s="230"/>
      <c r="H1522" s="234">
        <v>46.539999999999999</v>
      </c>
      <c r="I1522" s="235"/>
      <c r="J1522" s="230"/>
      <c r="K1522" s="230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268</v>
      </c>
      <c r="AU1522" s="240" t="s">
        <v>93</v>
      </c>
      <c r="AV1522" s="13" t="s">
        <v>93</v>
      </c>
      <c r="AW1522" s="13" t="s">
        <v>34</v>
      </c>
      <c r="AX1522" s="13" t="s">
        <v>74</v>
      </c>
      <c r="AY1522" s="240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665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1634</v>
      </c>
      <c r="G1524" s="230"/>
      <c r="H1524" s="234">
        <v>195.81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3" customFormat="1">
      <c r="A1525" s="13"/>
      <c r="B1525" s="229"/>
      <c r="C1525" s="230"/>
      <c r="D1525" s="231" t="s">
        <v>268</v>
      </c>
      <c r="E1525" s="232" t="s">
        <v>19</v>
      </c>
      <c r="F1525" s="233" t="s">
        <v>1510</v>
      </c>
      <c r="G1525" s="230"/>
      <c r="H1525" s="234">
        <v>54.520000000000003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0" t="s">
        <v>268</v>
      </c>
      <c r="AU1525" s="240" t="s">
        <v>93</v>
      </c>
      <c r="AV1525" s="13" t="s">
        <v>93</v>
      </c>
      <c r="AW1525" s="13" t="s">
        <v>34</v>
      </c>
      <c r="AX1525" s="13" t="s">
        <v>74</v>
      </c>
      <c r="AY1525" s="240" t="s">
        <v>224</v>
      </c>
    </row>
    <row r="1526" s="14" customFormat="1">
      <c r="A1526" s="14"/>
      <c r="B1526" s="246"/>
      <c r="C1526" s="247"/>
      <c r="D1526" s="231" t="s">
        <v>268</v>
      </c>
      <c r="E1526" s="248" t="s">
        <v>19</v>
      </c>
      <c r="F1526" s="249" t="s">
        <v>667</v>
      </c>
      <c r="G1526" s="247"/>
      <c r="H1526" s="248" t="s">
        <v>19</v>
      </c>
      <c r="I1526" s="250"/>
      <c r="J1526" s="247"/>
      <c r="K1526" s="247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268</v>
      </c>
      <c r="AU1526" s="255" t="s">
        <v>93</v>
      </c>
      <c r="AV1526" s="14" t="s">
        <v>82</v>
      </c>
      <c r="AW1526" s="14" t="s">
        <v>34</v>
      </c>
      <c r="AX1526" s="14" t="s">
        <v>74</v>
      </c>
      <c r="AY1526" s="255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1635</v>
      </c>
      <c r="G1527" s="230"/>
      <c r="H1527" s="234">
        <v>45.840000000000003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1512</v>
      </c>
      <c r="G1528" s="230"/>
      <c r="H1528" s="234">
        <v>77.420000000000002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5" customFormat="1">
      <c r="A1529" s="15"/>
      <c r="B1529" s="256"/>
      <c r="C1529" s="257"/>
      <c r="D1529" s="231" t="s">
        <v>268</v>
      </c>
      <c r="E1529" s="258" t="s">
        <v>19</v>
      </c>
      <c r="F1529" s="259" t="s">
        <v>300</v>
      </c>
      <c r="G1529" s="257"/>
      <c r="H1529" s="260">
        <v>1150.5050000000001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6" t="s">
        <v>268</v>
      </c>
      <c r="AU1529" s="266" t="s">
        <v>93</v>
      </c>
      <c r="AV1529" s="15" t="s">
        <v>108</v>
      </c>
      <c r="AW1529" s="15" t="s">
        <v>34</v>
      </c>
      <c r="AX1529" s="15" t="s">
        <v>74</v>
      </c>
      <c r="AY1529" s="266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1636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1637</v>
      </c>
      <c r="G1531" s="230"/>
      <c r="H1531" s="234">
        <v>22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1638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1639</v>
      </c>
      <c r="G1533" s="230"/>
      <c r="H1533" s="234">
        <v>120.8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1640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1641</v>
      </c>
      <c r="G1535" s="230"/>
      <c r="H1535" s="234">
        <v>100.08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1617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1642</v>
      </c>
      <c r="G1537" s="230"/>
      <c r="H1537" s="234">
        <v>63.576000000000001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6" customFormat="1">
      <c r="A1538" s="16"/>
      <c r="B1538" s="272"/>
      <c r="C1538" s="273"/>
      <c r="D1538" s="231" t="s">
        <v>268</v>
      </c>
      <c r="E1538" s="274" t="s">
        <v>19</v>
      </c>
      <c r="F1538" s="275" t="s">
        <v>351</v>
      </c>
      <c r="G1538" s="273"/>
      <c r="H1538" s="276">
        <v>1456.961</v>
      </c>
      <c r="I1538" s="277"/>
      <c r="J1538" s="273"/>
      <c r="K1538" s="273"/>
      <c r="L1538" s="278"/>
      <c r="M1538" s="279"/>
      <c r="N1538" s="280"/>
      <c r="O1538" s="280"/>
      <c r="P1538" s="280"/>
      <c r="Q1538" s="280"/>
      <c r="R1538" s="280"/>
      <c r="S1538" s="280"/>
      <c r="T1538" s="281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82" t="s">
        <v>268</v>
      </c>
      <c r="AU1538" s="282" t="s">
        <v>93</v>
      </c>
      <c r="AV1538" s="16" t="s">
        <v>231</v>
      </c>
      <c r="AW1538" s="16" t="s">
        <v>34</v>
      </c>
      <c r="AX1538" s="16" t="s">
        <v>82</v>
      </c>
      <c r="AY1538" s="282" t="s">
        <v>224</v>
      </c>
    </row>
    <row r="1539" s="2" customFormat="1" ht="16.5" customHeight="1">
      <c r="A1539" s="41"/>
      <c r="B1539" s="42"/>
      <c r="C1539" s="286" t="s">
        <v>1643</v>
      </c>
      <c r="D1539" s="286" t="s">
        <v>572</v>
      </c>
      <c r="E1539" s="287" t="s">
        <v>1644</v>
      </c>
      <c r="F1539" s="288" t="s">
        <v>1645</v>
      </c>
      <c r="G1539" s="289" t="s">
        <v>471</v>
      </c>
      <c r="H1539" s="290">
        <v>1682.79</v>
      </c>
      <c r="I1539" s="291"/>
      <c r="J1539" s="292">
        <f>ROUND(I1539*H1539,2)</f>
        <v>0</v>
      </c>
      <c r="K1539" s="288" t="s">
        <v>312</v>
      </c>
      <c r="L1539" s="293"/>
      <c r="M1539" s="294" t="s">
        <v>19</v>
      </c>
      <c r="N1539" s="295" t="s">
        <v>46</v>
      </c>
      <c r="O1539" s="87"/>
      <c r="P1539" s="225">
        <f>O1539*H1539</f>
        <v>0</v>
      </c>
      <c r="Q1539" s="225">
        <v>0.00010000000000000001</v>
      </c>
      <c r="R1539" s="225">
        <f>Q1539*H1539</f>
        <v>0.16827900000000001</v>
      </c>
      <c r="S1539" s="225">
        <v>0</v>
      </c>
      <c r="T1539" s="226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27" t="s">
        <v>254</v>
      </c>
      <c r="AT1539" s="227" t="s">
        <v>572</v>
      </c>
      <c r="AU1539" s="227" t="s">
        <v>93</v>
      </c>
      <c r="AY1539" s="20" t="s">
        <v>224</v>
      </c>
      <c r="BE1539" s="228">
        <f>IF(N1539="základní",J1539,0)</f>
        <v>0</v>
      </c>
      <c r="BF1539" s="228">
        <f>IF(N1539="snížená",J1539,0)</f>
        <v>0</v>
      </c>
      <c r="BG1539" s="228">
        <f>IF(N1539="zákl. přenesená",J1539,0)</f>
        <v>0</v>
      </c>
      <c r="BH1539" s="228">
        <f>IF(N1539="sníž. přenesená",J1539,0)</f>
        <v>0</v>
      </c>
      <c r="BI1539" s="228">
        <f>IF(N1539="nulová",J1539,0)</f>
        <v>0</v>
      </c>
      <c r="BJ1539" s="20" t="s">
        <v>93</v>
      </c>
      <c r="BK1539" s="228">
        <f>ROUND(I1539*H1539,2)</f>
        <v>0</v>
      </c>
      <c r="BL1539" s="20" t="s">
        <v>231</v>
      </c>
      <c r="BM1539" s="227" t="s">
        <v>1646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1602.6569999999999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82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0"/>
      <c r="F1541" s="233" t="s">
        <v>1648</v>
      </c>
      <c r="G1541" s="230"/>
      <c r="H1541" s="234">
        <v>1682.79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4</v>
      </c>
      <c r="AX1541" s="13" t="s">
        <v>82</v>
      </c>
      <c r="AY1541" s="240" t="s">
        <v>224</v>
      </c>
    </row>
    <row r="1542" s="2" customFormat="1" ht="55.5" customHeight="1">
      <c r="A1542" s="41"/>
      <c r="B1542" s="42"/>
      <c r="C1542" s="216" t="s">
        <v>1649</v>
      </c>
      <c r="D1542" s="216" t="s">
        <v>227</v>
      </c>
      <c r="E1542" s="217" t="s">
        <v>1650</v>
      </c>
      <c r="F1542" s="218" t="s">
        <v>1651</v>
      </c>
      <c r="G1542" s="219" t="s">
        <v>471</v>
      </c>
      <c r="H1542" s="220">
        <v>1172.5050000000001</v>
      </c>
      <c r="I1542" s="221"/>
      <c r="J1542" s="222">
        <f>ROUND(I1542*H1542,2)</f>
        <v>0</v>
      </c>
      <c r="K1542" s="218" t="s">
        <v>312</v>
      </c>
      <c r="L1542" s="47"/>
      <c r="M1542" s="223" t="s">
        <v>19</v>
      </c>
      <c r="N1542" s="224" t="s">
        <v>46</v>
      </c>
      <c r="O1542" s="87"/>
      <c r="P1542" s="225">
        <f>O1542*H1542</f>
        <v>0</v>
      </c>
      <c r="Q1542" s="225">
        <v>0</v>
      </c>
      <c r="R1542" s="225">
        <f>Q1542*H1542</f>
        <v>0</v>
      </c>
      <c r="S1542" s="225">
        <v>0</v>
      </c>
      <c r="T1542" s="226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7" t="s">
        <v>231</v>
      </c>
      <c r="AT1542" s="227" t="s">
        <v>227</v>
      </c>
      <c r="AU1542" s="227" t="s">
        <v>93</v>
      </c>
      <c r="AY1542" s="20" t="s">
        <v>224</v>
      </c>
      <c r="BE1542" s="228">
        <f>IF(N1542="základní",J1542,0)</f>
        <v>0</v>
      </c>
      <c r="BF1542" s="228">
        <f>IF(N1542="snížená",J1542,0)</f>
        <v>0</v>
      </c>
      <c r="BG1542" s="228">
        <f>IF(N1542="zákl. přenesená",J1542,0)</f>
        <v>0</v>
      </c>
      <c r="BH1542" s="228">
        <f>IF(N1542="sníž. přenesená",J1542,0)</f>
        <v>0</v>
      </c>
      <c r="BI1542" s="228">
        <f>IF(N1542="nulová",J1542,0)</f>
        <v>0</v>
      </c>
      <c r="BJ1542" s="20" t="s">
        <v>93</v>
      </c>
      <c r="BK1542" s="228">
        <f>ROUND(I1542*H1542,2)</f>
        <v>0</v>
      </c>
      <c r="BL1542" s="20" t="s">
        <v>231</v>
      </c>
      <c r="BM1542" s="227" t="s">
        <v>1652</v>
      </c>
    </row>
    <row r="1543" s="2" customFormat="1">
      <c r="A1543" s="41"/>
      <c r="B1543" s="42"/>
      <c r="C1543" s="43"/>
      <c r="D1543" s="267" t="s">
        <v>314</v>
      </c>
      <c r="E1543" s="43"/>
      <c r="F1543" s="268" t="s">
        <v>1653</v>
      </c>
      <c r="G1543" s="43"/>
      <c r="H1543" s="43"/>
      <c r="I1543" s="269"/>
      <c r="J1543" s="43"/>
      <c r="K1543" s="43"/>
      <c r="L1543" s="47"/>
      <c r="M1543" s="270"/>
      <c r="N1543" s="271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314</v>
      </c>
      <c r="AU1543" s="20" t="s">
        <v>93</v>
      </c>
    </row>
    <row r="1544" s="14" customFormat="1">
      <c r="A1544" s="14"/>
      <c r="B1544" s="246"/>
      <c r="C1544" s="247"/>
      <c r="D1544" s="231" t="s">
        <v>268</v>
      </c>
      <c r="E1544" s="248" t="s">
        <v>19</v>
      </c>
      <c r="F1544" s="249" t="s">
        <v>496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268</v>
      </c>
      <c r="AU1544" s="255" t="s">
        <v>93</v>
      </c>
      <c r="AV1544" s="14" t="s">
        <v>82</v>
      </c>
      <c r="AW1544" s="14" t="s">
        <v>34</v>
      </c>
      <c r="AX1544" s="14" t="s">
        <v>74</v>
      </c>
      <c r="AY1544" s="255" t="s">
        <v>224</v>
      </c>
    </row>
    <row r="1545" s="13" customFormat="1">
      <c r="A1545" s="13"/>
      <c r="B1545" s="229"/>
      <c r="C1545" s="230"/>
      <c r="D1545" s="231" t="s">
        <v>268</v>
      </c>
      <c r="E1545" s="232" t="s">
        <v>19</v>
      </c>
      <c r="F1545" s="233" t="s">
        <v>1500</v>
      </c>
      <c r="G1545" s="230"/>
      <c r="H1545" s="234">
        <v>5.1399999999999997</v>
      </c>
      <c r="I1545" s="235"/>
      <c r="J1545" s="230"/>
      <c r="K1545" s="230"/>
      <c r="L1545" s="236"/>
      <c r="M1545" s="237"/>
      <c r="N1545" s="238"/>
      <c r="O1545" s="238"/>
      <c r="P1545" s="238"/>
      <c r="Q1545" s="238"/>
      <c r="R1545" s="238"/>
      <c r="S1545" s="238"/>
      <c r="T1545" s="23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0" t="s">
        <v>268</v>
      </c>
      <c r="AU1545" s="240" t="s">
        <v>93</v>
      </c>
      <c r="AV1545" s="13" t="s">
        <v>93</v>
      </c>
      <c r="AW1545" s="13" t="s">
        <v>34</v>
      </c>
      <c r="AX1545" s="13" t="s">
        <v>74</v>
      </c>
      <c r="AY1545" s="240" t="s">
        <v>224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648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1631</v>
      </c>
      <c r="G1547" s="230"/>
      <c r="H1547" s="234">
        <v>40.375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1503</v>
      </c>
      <c r="G1548" s="230"/>
      <c r="H1548" s="234">
        <v>39.130000000000003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1504</v>
      </c>
      <c r="G1549" s="230"/>
      <c r="H1549" s="234">
        <v>146.25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1632</v>
      </c>
      <c r="G1550" s="230"/>
      <c r="H1550" s="234">
        <v>23.100000000000001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4" customFormat="1">
      <c r="A1551" s="14"/>
      <c r="B1551" s="246"/>
      <c r="C1551" s="247"/>
      <c r="D1551" s="231" t="s">
        <v>268</v>
      </c>
      <c r="E1551" s="248" t="s">
        <v>19</v>
      </c>
      <c r="F1551" s="249" t="s">
        <v>662</v>
      </c>
      <c r="G1551" s="247"/>
      <c r="H1551" s="248" t="s">
        <v>19</v>
      </c>
      <c r="I1551" s="250"/>
      <c r="J1551" s="247"/>
      <c r="K1551" s="247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268</v>
      </c>
      <c r="AU1551" s="255" t="s">
        <v>93</v>
      </c>
      <c r="AV1551" s="14" t="s">
        <v>82</v>
      </c>
      <c r="AW1551" s="14" t="s">
        <v>34</v>
      </c>
      <c r="AX1551" s="14" t="s">
        <v>74</v>
      </c>
      <c r="AY1551" s="255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1507</v>
      </c>
      <c r="G1552" s="230"/>
      <c r="H1552" s="234">
        <v>214.91999999999999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1633</v>
      </c>
      <c r="G1553" s="230"/>
      <c r="H1553" s="234">
        <v>46.539999999999999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74</v>
      </c>
      <c r="AY1553" s="240" t="s">
        <v>224</v>
      </c>
    </row>
    <row r="1554" s="14" customFormat="1">
      <c r="A1554" s="14"/>
      <c r="B1554" s="246"/>
      <c r="C1554" s="247"/>
      <c r="D1554" s="231" t="s">
        <v>268</v>
      </c>
      <c r="E1554" s="248" t="s">
        <v>19</v>
      </c>
      <c r="F1554" s="249" t="s">
        <v>664</v>
      </c>
      <c r="G1554" s="247"/>
      <c r="H1554" s="248" t="s">
        <v>19</v>
      </c>
      <c r="I1554" s="250"/>
      <c r="J1554" s="247"/>
      <c r="K1554" s="247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268</v>
      </c>
      <c r="AU1554" s="255" t="s">
        <v>93</v>
      </c>
      <c r="AV1554" s="14" t="s">
        <v>82</v>
      </c>
      <c r="AW1554" s="14" t="s">
        <v>34</v>
      </c>
      <c r="AX1554" s="14" t="s">
        <v>74</v>
      </c>
      <c r="AY1554" s="255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1507</v>
      </c>
      <c r="G1555" s="230"/>
      <c r="H1555" s="234">
        <v>214.91999999999999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3" customFormat="1">
      <c r="A1556" s="13"/>
      <c r="B1556" s="229"/>
      <c r="C1556" s="230"/>
      <c r="D1556" s="231" t="s">
        <v>268</v>
      </c>
      <c r="E1556" s="232" t="s">
        <v>19</v>
      </c>
      <c r="F1556" s="233" t="s">
        <v>1633</v>
      </c>
      <c r="G1556" s="230"/>
      <c r="H1556" s="234">
        <v>46.539999999999999</v>
      </c>
      <c r="I1556" s="235"/>
      <c r="J1556" s="230"/>
      <c r="K1556" s="230"/>
      <c r="L1556" s="236"/>
      <c r="M1556" s="237"/>
      <c r="N1556" s="238"/>
      <c r="O1556" s="238"/>
      <c r="P1556" s="238"/>
      <c r="Q1556" s="238"/>
      <c r="R1556" s="238"/>
      <c r="S1556" s="238"/>
      <c r="T1556" s="23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0" t="s">
        <v>268</v>
      </c>
      <c r="AU1556" s="240" t="s">
        <v>93</v>
      </c>
      <c r="AV1556" s="13" t="s">
        <v>93</v>
      </c>
      <c r="AW1556" s="13" t="s">
        <v>34</v>
      </c>
      <c r="AX1556" s="13" t="s">
        <v>74</v>
      </c>
      <c r="AY1556" s="240" t="s">
        <v>224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665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1634</v>
      </c>
      <c r="G1558" s="230"/>
      <c r="H1558" s="234">
        <v>195.81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3" customFormat="1">
      <c r="A1559" s="13"/>
      <c r="B1559" s="229"/>
      <c r="C1559" s="230"/>
      <c r="D1559" s="231" t="s">
        <v>268</v>
      </c>
      <c r="E1559" s="232" t="s">
        <v>19</v>
      </c>
      <c r="F1559" s="233" t="s">
        <v>1510</v>
      </c>
      <c r="G1559" s="230"/>
      <c r="H1559" s="234">
        <v>54.520000000000003</v>
      </c>
      <c r="I1559" s="235"/>
      <c r="J1559" s="230"/>
      <c r="K1559" s="230"/>
      <c r="L1559" s="236"/>
      <c r="M1559" s="237"/>
      <c r="N1559" s="238"/>
      <c r="O1559" s="238"/>
      <c r="P1559" s="238"/>
      <c r="Q1559" s="238"/>
      <c r="R1559" s="238"/>
      <c r="S1559" s="238"/>
      <c r="T1559" s="23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0" t="s">
        <v>268</v>
      </c>
      <c r="AU1559" s="240" t="s">
        <v>93</v>
      </c>
      <c r="AV1559" s="13" t="s">
        <v>93</v>
      </c>
      <c r="AW1559" s="13" t="s">
        <v>34</v>
      </c>
      <c r="AX1559" s="13" t="s">
        <v>74</v>
      </c>
      <c r="AY1559" s="240" t="s">
        <v>224</v>
      </c>
    </row>
    <row r="1560" s="14" customFormat="1">
      <c r="A1560" s="14"/>
      <c r="B1560" s="246"/>
      <c r="C1560" s="247"/>
      <c r="D1560" s="231" t="s">
        <v>268</v>
      </c>
      <c r="E1560" s="248" t="s">
        <v>19</v>
      </c>
      <c r="F1560" s="249" t="s">
        <v>667</v>
      </c>
      <c r="G1560" s="247"/>
      <c r="H1560" s="248" t="s">
        <v>19</v>
      </c>
      <c r="I1560" s="250"/>
      <c r="J1560" s="247"/>
      <c r="K1560" s="247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268</v>
      </c>
      <c r="AU1560" s="255" t="s">
        <v>93</v>
      </c>
      <c r="AV1560" s="14" t="s">
        <v>82</v>
      </c>
      <c r="AW1560" s="14" t="s">
        <v>34</v>
      </c>
      <c r="AX1560" s="14" t="s">
        <v>74</v>
      </c>
      <c r="AY1560" s="255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1635</v>
      </c>
      <c r="G1561" s="230"/>
      <c r="H1561" s="234">
        <v>45.840000000000003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1512</v>
      </c>
      <c r="G1562" s="230"/>
      <c r="H1562" s="234">
        <v>77.420000000000002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4" customFormat="1">
      <c r="A1563" s="14"/>
      <c r="B1563" s="246"/>
      <c r="C1563" s="247"/>
      <c r="D1563" s="231" t="s">
        <v>268</v>
      </c>
      <c r="E1563" s="248" t="s">
        <v>19</v>
      </c>
      <c r="F1563" s="249" t="s">
        <v>1654</v>
      </c>
      <c r="G1563" s="247"/>
      <c r="H1563" s="248" t="s">
        <v>19</v>
      </c>
      <c r="I1563" s="250"/>
      <c r="J1563" s="247"/>
      <c r="K1563" s="247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268</v>
      </c>
      <c r="AU1563" s="255" t="s">
        <v>93</v>
      </c>
      <c r="AV1563" s="14" t="s">
        <v>82</v>
      </c>
      <c r="AW1563" s="14" t="s">
        <v>34</v>
      </c>
      <c r="AX1563" s="14" t="s">
        <v>74</v>
      </c>
      <c r="AY1563" s="255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1637</v>
      </c>
      <c r="G1564" s="230"/>
      <c r="H1564" s="234">
        <v>22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6" customFormat="1">
      <c r="A1565" s="16"/>
      <c r="B1565" s="272"/>
      <c r="C1565" s="273"/>
      <c r="D1565" s="231" t="s">
        <v>268</v>
      </c>
      <c r="E1565" s="274" t="s">
        <v>19</v>
      </c>
      <c r="F1565" s="275" t="s">
        <v>351</v>
      </c>
      <c r="G1565" s="273"/>
      <c r="H1565" s="276">
        <v>1172.5050000000001</v>
      </c>
      <c r="I1565" s="277"/>
      <c r="J1565" s="273"/>
      <c r="K1565" s="273"/>
      <c r="L1565" s="278"/>
      <c r="M1565" s="279"/>
      <c r="N1565" s="280"/>
      <c r="O1565" s="280"/>
      <c r="P1565" s="280"/>
      <c r="Q1565" s="280"/>
      <c r="R1565" s="280"/>
      <c r="S1565" s="280"/>
      <c r="T1565" s="281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82" t="s">
        <v>268</v>
      </c>
      <c r="AU1565" s="282" t="s">
        <v>93</v>
      </c>
      <c r="AV1565" s="16" t="s">
        <v>231</v>
      </c>
      <c r="AW1565" s="16" t="s">
        <v>34</v>
      </c>
      <c r="AX1565" s="16" t="s">
        <v>82</v>
      </c>
      <c r="AY1565" s="282" t="s">
        <v>224</v>
      </c>
    </row>
    <row r="1566" s="2" customFormat="1" ht="24.15" customHeight="1">
      <c r="A1566" s="41"/>
      <c r="B1566" s="42"/>
      <c r="C1566" s="286" t="s">
        <v>1655</v>
      </c>
      <c r="D1566" s="286" t="s">
        <v>572</v>
      </c>
      <c r="E1566" s="287" t="s">
        <v>1656</v>
      </c>
      <c r="F1566" s="288" t="s">
        <v>1657</v>
      </c>
      <c r="G1566" s="289" t="s">
        <v>471</v>
      </c>
      <c r="H1566" s="290">
        <v>1289.7560000000001</v>
      </c>
      <c r="I1566" s="291"/>
      <c r="J1566" s="292">
        <f>ROUND(I1566*H1566,2)</f>
        <v>0</v>
      </c>
      <c r="K1566" s="288" t="s">
        <v>312</v>
      </c>
      <c r="L1566" s="293"/>
      <c r="M1566" s="294" t="s">
        <v>19</v>
      </c>
      <c r="N1566" s="295" t="s">
        <v>46</v>
      </c>
      <c r="O1566" s="87"/>
      <c r="P1566" s="225">
        <f>O1566*H1566</f>
        <v>0</v>
      </c>
      <c r="Q1566" s="225">
        <v>4.0000000000000003E-05</v>
      </c>
      <c r="R1566" s="225">
        <f>Q1566*H1566</f>
        <v>0.051590240000000009</v>
      </c>
      <c r="S1566" s="225">
        <v>0</v>
      </c>
      <c r="T1566" s="226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7" t="s">
        <v>254</v>
      </c>
      <c r="AT1566" s="227" t="s">
        <v>572</v>
      </c>
      <c r="AU1566" s="227" t="s">
        <v>93</v>
      </c>
      <c r="AY1566" s="20" t="s">
        <v>224</v>
      </c>
      <c r="BE1566" s="228">
        <f>IF(N1566="základní",J1566,0)</f>
        <v>0</v>
      </c>
      <c r="BF1566" s="228">
        <f>IF(N1566="snížená",J1566,0)</f>
        <v>0</v>
      </c>
      <c r="BG1566" s="228">
        <f>IF(N1566="zákl. přenesená",J1566,0)</f>
        <v>0</v>
      </c>
      <c r="BH1566" s="228">
        <f>IF(N1566="sníž. přenesená",J1566,0)</f>
        <v>0</v>
      </c>
      <c r="BI1566" s="228">
        <f>IF(N1566="nulová",J1566,0)</f>
        <v>0</v>
      </c>
      <c r="BJ1566" s="20" t="s">
        <v>93</v>
      </c>
      <c r="BK1566" s="228">
        <f>ROUND(I1566*H1566,2)</f>
        <v>0</v>
      </c>
      <c r="BL1566" s="20" t="s">
        <v>231</v>
      </c>
      <c r="BM1566" s="227" t="s">
        <v>1658</v>
      </c>
    </row>
    <row r="1567" s="13" customFormat="1">
      <c r="A1567" s="13"/>
      <c r="B1567" s="229"/>
      <c r="C1567" s="230"/>
      <c r="D1567" s="231" t="s">
        <v>268</v>
      </c>
      <c r="E1567" s="232" t="s">
        <v>19</v>
      </c>
      <c r="F1567" s="233" t="s">
        <v>1659</v>
      </c>
      <c r="G1567" s="230"/>
      <c r="H1567" s="234">
        <v>1289.7560000000001</v>
      </c>
      <c r="I1567" s="235"/>
      <c r="J1567" s="230"/>
      <c r="K1567" s="230"/>
      <c r="L1567" s="236"/>
      <c r="M1567" s="237"/>
      <c r="N1567" s="238"/>
      <c r="O1567" s="238"/>
      <c r="P1567" s="238"/>
      <c r="Q1567" s="238"/>
      <c r="R1567" s="238"/>
      <c r="S1567" s="238"/>
      <c r="T1567" s="23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0" t="s">
        <v>268</v>
      </c>
      <c r="AU1567" s="240" t="s">
        <v>93</v>
      </c>
      <c r="AV1567" s="13" t="s">
        <v>93</v>
      </c>
      <c r="AW1567" s="13" t="s">
        <v>34</v>
      </c>
      <c r="AX1567" s="13" t="s">
        <v>82</v>
      </c>
      <c r="AY1567" s="240" t="s">
        <v>224</v>
      </c>
    </row>
    <row r="1568" s="2" customFormat="1" ht="24.15" customHeight="1">
      <c r="A1568" s="41"/>
      <c r="B1568" s="42"/>
      <c r="C1568" s="216" t="s">
        <v>1660</v>
      </c>
      <c r="D1568" s="216" t="s">
        <v>227</v>
      </c>
      <c r="E1568" s="217" t="s">
        <v>1661</v>
      </c>
      <c r="F1568" s="218" t="s">
        <v>1662</v>
      </c>
      <c r="G1568" s="219" t="s">
        <v>266</v>
      </c>
      <c r="H1568" s="220">
        <v>2325.384</v>
      </c>
      <c r="I1568" s="221"/>
      <c r="J1568" s="222">
        <f>ROUND(I1568*H1568,2)</f>
        <v>0</v>
      </c>
      <c r="K1568" s="218" t="s">
        <v>312</v>
      </c>
      <c r="L1568" s="47"/>
      <c r="M1568" s="223" t="s">
        <v>19</v>
      </c>
      <c r="N1568" s="224" t="s">
        <v>46</v>
      </c>
      <c r="O1568" s="87"/>
      <c r="P1568" s="225">
        <f>O1568*H1568</f>
        <v>0</v>
      </c>
      <c r="Q1568" s="225">
        <v>0.00013999999999999999</v>
      </c>
      <c r="R1568" s="225">
        <f>Q1568*H1568</f>
        <v>0.32555375999999997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231</v>
      </c>
      <c r="AT1568" s="227" t="s">
        <v>227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2" customFormat="1">
      <c r="A1569" s="41"/>
      <c r="B1569" s="42"/>
      <c r="C1569" s="43"/>
      <c r="D1569" s="267" t="s">
        <v>314</v>
      </c>
      <c r="E1569" s="43"/>
      <c r="F1569" s="268" t="s">
        <v>1664</v>
      </c>
      <c r="G1569" s="43"/>
      <c r="H1569" s="43"/>
      <c r="I1569" s="269"/>
      <c r="J1569" s="43"/>
      <c r="K1569" s="43"/>
      <c r="L1569" s="47"/>
      <c r="M1569" s="270"/>
      <c r="N1569" s="271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314</v>
      </c>
      <c r="AU1569" s="20" t="s">
        <v>93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1597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1598</v>
      </c>
      <c r="G1571" s="230"/>
      <c r="H1571" s="234">
        <v>18.696999999999999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1599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1600</v>
      </c>
      <c r="G1573" s="230"/>
      <c r="H1573" s="234">
        <v>2220.9009999999998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1601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1602</v>
      </c>
      <c r="G1575" s="230"/>
      <c r="H1575" s="234">
        <v>187.642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1603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1604</v>
      </c>
      <c r="G1577" s="230"/>
      <c r="H1577" s="234">
        <v>203.87000000000001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667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1605</v>
      </c>
      <c r="G1579" s="230"/>
      <c r="H1579" s="234">
        <v>106.414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1606</v>
      </c>
      <c r="G1580" s="230"/>
      <c r="H1580" s="234">
        <v>296.97899999999998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74</v>
      </c>
      <c r="AY1580" s="240" t="s">
        <v>224</v>
      </c>
    </row>
    <row r="1581" s="14" customFormat="1">
      <c r="A1581" s="14"/>
      <c r="B1581" s="246"/>
      <c r="C1581" s="247"/>
      <c r="D1581" s="231" t="s">
        <v>268</v>
      </c>
      <c r="E1581" s="248" t="s">
        <v>19</v>
      </c>
      <c r="F1581" s="249" t="s">
        <v>1607</v>
      </c>
      <c r="G1581" s="247"/>
      <c r="H1581" s="248" t="s">
        <v>19</v>
      </c>
      <c r="I1581" s="250"/>
      <c r="J1581" s="247"/>
      <c r="K1581" s="247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268</v>
      </c>
      <c r="AU1581" s="255" t="s">
        <v>93</v>
      </c>
      <c r="AV1581" s="14" t="s">
        <v>82</v>
      </c>
      <c r="AW1581" s="14" t="s">
        <v>34</v>
      </c>
      <c r="AX1581" s="14" t="s">
        <v>74</v>
      </c>
      <c r="AY1581" s="255" t="s">
        <v>224</v>
      </c>
    </row>
    <row r="1582" s="14" customFormat="1">
      <c r="A1582" s="14"/>
      <c r="B1582" s="246"/>
      <c r="C1582" s="247"/>
      <c r="D1582" s="231" t="s">
        <v>268</v>
      </c>
      <c r="E1582" s="248" t="s">
        <v>19</v>
      </c>
      <c r="F1582" s="249" t="s">
        <v>1608</v>
      </c>
      <c r="G1582" s="247"/>
      <c r="H1582" s="248" t="s">
        <v>19</v>
      </c>
      <c r="I1582" s="250"/>
      <c r="J1582" s="247"/>
      <c r="K1582" s="247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268</v>
      </c>
      <c r="AU1582" s="255" t="s">
        <v>93</v>
      </c>
      <c r="AV1582" s="14" t="s">
        <v>82</v>
      </c>
      <c r="AW1582" s="14" t="s">
        <v>34</v>
      </c>
      <c r="AX1582" s="14" t="s">
        <v>74</v>
      </c>
      <c r="AY1582" s="255" t="s">
        <v>224</v>
      </c>
    </row>
    <row r="1583" s="13" customFormat="1">
      <c r="A1583" s="13"/>
      <c r="B1583" s="229"/>
      <c r="C1583" s="230"/>
      <c r="D1583" s="231" t="s">
        <v>268</v>
      </c>
      <c r="E1583" s="232" t="s">
        <v>19</v>
      </c>
      <c r="F1583" s="233" t="s">
        <v>1609</v>
      </c>
      <c r="G1583" s="230"/>
      <c r="H1583" s="234">
        <v>16.096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0" t="s">
        <v>268</v>
      </c>
      <c r="AU1583" s="240" t="s">
        <v>93</v>
      </c>
      <c r="AV1583" s="13" t="s">
        <v>93</v>
      </c>
      <c r="AW1583" s="13" t="s">
        <v>34</v>
      </c>
      <c r="AX1583" s="13" t="s">
        <v>74</v>
      </c>
      <c r="AY1583" s="240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669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1610</v>
      </c>
      <c r="G1585" s="230"/>
      <c r="H1585" s="234">
        <v>102.465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1003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1611</v>
      </c>
      <c r="G1587" s="230"/>
      <c r="H1587" s="234">
        <v>46.625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1612</v>
      </c>
      <c r="G1588" s="230"/>
      <c r="H1588" s="234">
        <v>0.95999999999999996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1613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1614</v>
      </c>
      <c r="G1590" s="230"/>
      <c r="H1590" s="234">
        <v>18.079999999999998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1615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1616</v>
      </c>
      <c r="G1592" s="230"/>
      <c r="H1592" s="234">
        <v>-1259.711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1624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1625</v>
      </c>
      <c r="G1594" s="230"/>
      <c r="H1594" s="234">
        <v>293.12599999999998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1617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1618</v>
      </c>
      <c r="G1596" s="230"/>
      <c r="H1596" s="234">
        <v>73.239999999999995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6" customFormat="1">
      <c r="A1597" s="16"/>
      <c r="B1597" s="272"/>
      <c r="C1597" s="273"/>
      <c r="D1597" s="231" t="s">
        <v>268</v>
      </c>
      <c r="E1597" s="274" t="s">
        <v>19</v>
      </c>
      <c r="F1597" s="275" t="s">
        <v>351</v>
      </c>
      <c r="G1597" s="273"/>
      <c r="H1597" s="276">
        <v>2325.384</v>
      </c>
      <c r="I1597" s="277"/>
      <c r="J1597" s="273"/>
      <c r="K1597" s="273"/>
      <c r="L1597" s="278"/>
      <c r="M1597" s="279"/>
      <c r="N1597" s="280"/>
      <c r="O1597" s="280"/>
      <c r="P1597" s="280"/>
      <c r="Q1597" s="280"/>
      <c r="R1597" s="280"/>
      <c r="S1597" s="280"/>
      <c r="T1597" s="281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82" t="s">
        <v>268</v>
      </c>
      <c r="AU1597" s="282" t="s">
        <v>93</v>
      </c>
      <c r="AV1597" s="16" t="s">
        <v>231</v>
      </c>
      <c r="AW1597" s="16" t="s">
        <v>34</v>
      </c>
      <c r="AX1597" s="16" t="s">
        <v>82</v>
      </c>
      <c r="AY1597" s="282" t="s">
        <v>224</v>
      </c>
    </row>
    <row r="1598" s="2" customFormat="1" ht="66.75" customHeight="1">
      <c r="A1598" s="41"/>
      <c r="B1598" s="42"/>
      <c r="C1598" s="216" t="s">
        <v>1665</v>
      </c>
      <c r="D1598" s="216" t="s">
        <v>227</v>
      </c>
      <c r="E1598" s="217" t="s">
        <v>1666</v>
      </c>
      <c r="F1598" s="218" t="s">
        <v>1667</v>
      </c>
      <c r="G1598" s="219" t="s">
        <v>266</v>
      </c>
      <c r="H1598" s="220">
        <v>262.86099999999999</v>
      </c>
      <c r="I1598" s="221"/>
      <c r="J1598" s="222">
        <f>ROUND(I1598*H1598,2)</f>
        <v>0</v>
      </c>
      <c r="K1598" s="218" t="s">
        <v>312</v>
      </c>
      <c r="L1598" s="47"/>
      <c r="M1598" s="223" t="s">
        <v>19</v>
      </c>
      <c r="N1598" s="224" t="s">
        <v>46</v>
      </c>
      <c r="O1598" s="87"/>
      <c r="P1598" s="225">
        <f>O1598*H1598</f>
        <v>0</v>
      </c>
      <c r="Q1598" s="225">
        <v>0.0086</v>
      </c>
      <c r="R1598" s="225">
        <f>Q1598*H1598</f>
        <v>2.2606045999999997</v>
      </c>
      <c r="S1598" s="225">
        <v>0</v>
      </c>
      <c r="T1598" s="226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27" t="s">
        <v>231</v>
      </c>
      <c r="AT1598" s="227" t="s">
        <v>227</v>
      </c>
      <c r="AU1598" s="227" t="s">
        <v>93</v>
      </c>
      <c r="AY1598" s="20" t="s">
        <v>224</v>
      </c>
      <c r="BE1598" s="228">
        <f>IF(N1598="základní",J1598,0)</f>
        <v>0</v>
      </c>
      <c r="BF1598" s="228">
        <f>IF(N1598="snížená",J1598,0)</f>
        <v>0</v>
      </c>
      <c r="BG1598" s="228">
        <f>IF(N1598="zákl. přenesená",J1598,0)</f>
        <v>0</v>
      </c>
      <c r="BH1598" s="228">
        <f>IF(N1598="sníž. přenesená",J1598,0)</f>
        <v>0</v>
      </c>
      <c r="BI1598" s="228">
        <f>IF(N1598="nulová",J1598,0)</f>
        <v>0</v>
      </c>
      <c r="BJ1598" s="20" t="s">
        <v>93</v>
      </c>
      <c r="BK1598" s="228">
        <f>ROUND(I1598*H1598,2)</f>
        <v>0</v>
      </c>
      <c r="BL1598" s="20" t="s">
        <v>231</v>
      </c>
      <c r="BM1598" s="227" t="s">
        <v>1668</v>
      </c>
    </row>
    <row r="1599" s="2" customFormat="1">
      <c r="A1599" s="41"/>
      <c r="B1599" s="42"/>
      <c r="C1599" s="43"/>
      <c r="D1599" s="267" t="s">
        <v>314</v>
      </c>
      <c r="E1599" s="43"/>
      <c r="F1599" s="268" t="s">
        <v>1669</v>
      </c>
      <c r="G1599" s="43"/>
      <c r="H1599" s="43"/>
      <c r="I1599" s="269"/>
      <c r="J1599" s="43"/>
      <c r="K1599" s="43"/>
      <c r="L1599" s="47"/>
      <c r="M1599" s="270"/>
      <c r="N1599" s="271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314</v>
      </c>
      <c r="AU1599" s="20" t="s">
        <v>93</v>
      </c>
    </row>
    <row r="1600" s="14" customFormat="1">
      <c r="A1600" s="14"/>
      <c r="B1600" s="246"/>
      <c r="C1600" s="247"/>
      <c r="D1600" s="231" t="s">
        <v>268</v>
      </c>
      <c r="E1600" s="248" t="s">
        <v>19</v>
      </c>
      <c r="F1600" s="249" t="s">
        <v>1670</v>
      </c>
      <c r="G1600" s="247"/>
      <c r="H1600" s="248" t="s">
        <v>19</v>
      </c>
      <c r="I1600" s="250"/>
      <c r="J1600" s="247"/>
      <c r="K1600" s="247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268</v>
      </c>
      <c r="AU1600" s="255" t="s">
        <v>93</v>
      </c>
      <c r="AV1600" s="14" t="s">
        <v>82</v>
      </c>
      <c r="AW1600" s="14" t="s">
        <v>34</v>
      </c>
      <c r="AX1600" s="14" t="s">
        <v>74</v>
      </c>
      <c r="AY1600" s="255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1671</v>
      </c>
      <c r="G1601" s="230"/>
      <c r="H1601" s="234">
        <v>122.493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1672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1673</v>
      </c>
      <c r="G1603" s="230"/>
      <c r="H1603" s="234">
        <v>8.4700000000000006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1674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1675</v>
      </c>
      <c r="G1605" s="230"/>
      <c r="H1605" s="234">
        <v>11.448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1677</v>
      </c>
      <c r="G1607" s="230"/>
      <c r="H1607" s="234">
        <v>120.45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6" customFormat="1">
      <c r="A1608" s="16"/>
      <c r="B1608" s="272"/>
      <c r="C1608" s="273"/>
      <c r="D1608" s="231" t="s">
        <v>268</v>
      </c>
      <c r="E1608" s="274" t="s">
        <v>19</v>
      </c>
      <c r="F1608" s="275" t="s">
        <v>351</v>
      </c>
      <c r="G1608" s="273"/>
      <c r="H1608" s="276">
        <v>262.86099999999999</v>
      </c>
      <c r="I1608" s="277"/>
      <c r="J1608" s="273"/>
      <c r="K1608" s="273"/>
      <c r="L1608" s="278"/>
      <c r="M1608" s="279"/>
      <c r="N1608" s="280"/>
      <c r="O1608" s="280"/>
      <c r="P1608" s="280"/>
      <c r="Q1608" s="280"/>
      <c r="R1608" s="280"/>
      <c r="S1608" s="280"/>
      <c r="T1608" s="281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82" t="s">
        <v>268</v>
      </c>
      <c r="AU1608" s="282" t="s">
        <v>93</v>
      </c>
      <c r="AV1608" s="16" t="s">
        <v>231</v>
      </c>
      <c r="AW1608" s="16" t="s">
        <v>34</v>
      </c>
      <c r="AX1608" s="16" t="s">
        <v>82</v>
      </c>
      <c r="AY1608" s="282" t="s">
        <v>224</v>
      </c>
    </row>
    <row r="1609" s="2" customFormat="1" ht="24.15" customHeight="1">
      <c r="A1609" s="41"/>
      <c r="B1609" s="42"/>
      <c r="C1609" s="286" t="s">
        <v>1678</v>
      </c>
      <c r="D1609" s="286" t="s">
        <v>572</v>
      </c>
      <c r="E1609" s="287" t="s">
        <v>1679</v>
      </c>
      <c r="F1609" s="288" t="s">
        <v>1680</v>
      </c>
      <c r="G1609" s="289" t="s">
        <v>266</v>
      </c>
      <c r="H1609" s="290">
        <v>276.00400000000002</v>
      </c>
      <c r="I1609" s="291"/>
      <c r="J1609" s="292">
        <f>ROUND(I1609*H1609,2)</f>
        <v>0</v>
      </c>
      <c r="K1609" s="288" t="s">
        <v>312</v>
      </c>
      <c r="L1609" s="293"/>
      <c r="M1609" s="294" t="s">
        <v>19</v>
      </c>
      <c r="N1609" s="295" t="s">
        <v>46</v>
      </c>
      <c r="O1609" s="87"/>
      <c r="P1609" s="225">
        <f>O1609*H1609</f>
        <v>0</v>
      </c>
      <c r="Q1609" s="225">
        <v>0.0052500000000000003</v>
      </c>
      <c r="R1609" s="225">
        <f>Q1609*H1609</f>
        <v>1.4490210000000001</v>
      </c>
      <c r="S1609" s="225">
        <v>0</v>
      </c>
      <c r="T1609" s="226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27" t="s">
        <v>254</v>
      </c>
      <c r="AT1609" s="227" t="s">
        <v>572</v>
      </c>
      <c r="AU1609" s="227" t="s">
        <v>93</v>
      </c>
      <c r="AY1609" s="20" t="s">
        <v>224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20" t="s">
        <v>93</v>
      </c>
      <c r="BK1609" s="228">
        <f>ROUND(I1609*H1609,2)</f>
        <v>0</v>
      </c>
      <c r="BL1609" s="20" t="s">
        <v>231</v>
      </c>
      <c r="BM1609" s="227" t="s">
        <v>1681</v>
      </c>
    </row>
    <row r="1610" s="14" customFormat="1">
      <c r="A1610" s="14"/>
      <c r="B1610" s="246"/>
      <c r="C1610" s="247"/>
      <c r="D1610" s="231" t="s">
        <v>268</v>
      </c>
      <c r="E1610" s="248" t="s">
        <v>19</v>
      </c>
      <c r="F1610" s="249" t="s">
        <v>1670</v>
      </c>
      <c r="G1610" s="247"/>
      <c r="H1610" s="248" t="s">
        <v>19</v>
      </c>
      <c r="I1610" s="250"/>
      <c r="J1610" s="247"/>
      <c r="K1610" s="247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268</v>
      </c>
      <c r="AU1610" s="255" t="s">
        <v>93</v>
      </c>
      <c r="AV1610" s="14" t="s">
        <v>82</v>
      </c>
      <c r="AW1610" s="14" t="s">
        <v>34</v>
      </c>
      <c r="AX1610" s="14" t="s">
        <v>74</v>
      </c>
      <c r="AY1610" s="255" t="s">
        <v>224</v>
      </c>
    </row>
    <row r="1611" s="13" customFormat="1">
      <c r="A1611" s="13"/>
      <c r="B1611" s="229"/>
      <c r="C1611" s="230"/>
      <c r="D1611" s="231" t="s">
        <v>268</v>
      </c>
      <c r="E1611" s="232" t="s">
        <v>19</v>
      </c>
      <c r="F1611" s="233" t="s">
        <v>1671</v>
      </c>
      <c r="G1611" s="230"/>
      <c r="H1611" s="234">
        <v>122.493</v>
      </c>
      <c r="I1611" s="235"/>
      <c r="J1611" s="230"/>
      <c r="K1611" s="230"/>
      <c r="L1611" s="236"/>
      <c r="M1611" s="237"/>
      <c r="N1611" s="238"/>
      <c r="O1611" s="238"/>
      <c r="P1611" s="238"/>
      <c r="Q1611" s="238"/>
      <c r="R1611" s="238"/>
      <c r="S1611" s="238"/>
      <c r="T1611" s="23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0" t="s">
        <v>268</v>
      </c>
      <c r="AU1611" s="240" t="s">
        <v>93</v>
      </c>
      <c r="AV1611" s="13" t="s">
        <v>93</v>
      </c>
      <c r="AW1611" s="13" t="s">
        <v>34</v>
      </c>
      <c r="AX1611" s="13" t="s">
        <v>74</v>
      </c>
      <c r="AY1611" s="240" t="s">
        <v>224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1672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1673</v>
      </c>
      <c r="G1613" s="230"/>
      <c r="H1613" s="234">
        <v>8.4700000000000006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1674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1675</v>
      </c>
      <c r="G1615" s="230"/>
      <c r="H1615" s="234">
        <v>11.448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1676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1677</v>
      </c>
      <c r="G1617" s="230"/>
      <c r="H1617" s="234">
        <v>120.45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5" customFormat="1">
      <c r="A1618" s="15"/>
      <c r="B1618" s="256"/>
      <c r="C1618" s="257"/>
      <c r="D1618" s="231" t="s">
        <v>268</v>
      </c>
      <c r="E1618" s="258" t="s">
        <v>19</v>
      </c>
      <c r="F1618" s="259" t="s">
        <v>300</v>
      </c>
      <c r="G1618" s="257"/>
      <c r="H1618" s="260">
        <v>262.86099999999999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268</v>
      </c>
      <c r="AU1618" s="266" t="s">
        <v>93</v>
      </c>
      <c r="AV1618" s="15" t="s">
        <v>108</v>
      </c>
      <c r="AW1618" s="15" t="s">
        <v>34</v>
      </c>
      <c r="AX1618" s="15" t="s">
        <v>74</v>
      </c>
      <c r="AY1618" s="266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1682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1683</v>
      </c>
      <c r="G1620" s="230"/>
      <c r="H1620" s="234">
        <v>13.143000000000001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276.00400000000002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78" customHeight="1">
      <c r="A1622" s="41"/>
      <c r="B1622" s="42"/>
      <c r="C1622" s="216" t="s">
        <v>1684</v>
      </c>
      <c r="D1622" s="216" t="s">
        <v>227</v>
      </c>
      <c r="E1622" s="217" t="s">
        <v>1685</v>
      </c>
      <c r="F1622" s="218" t="s">
        <v>1686</v>
      </c>
      <c r="G1622" s="219" t="s">
        <v>266</v>
      </c>
      <c r="H1622" s="220">
        <v>73.239999999999995</v>
      </c>
      <c r="I1622" s="221"/>
      <c r="J1622" s="222">
        <f>ROUND(I1622*H1622,2)</f>
        <v>0</v>
      </c>
      <c r="K1622" s="218" t="s">
        <v>312</v>
      </c>
      <c r="L1622" s="47"/>
      <c r="M1622" s="223" t="s">
        <v>19</v>
      </c>
      <c r="N1622" s="224" t="s">
        <v>46</v>
      </c>
      <c r="O1622" s="87"/>
      <c r="P1622" s="225">
        <f>O1622*H1622</f>
        <v>0</v>
      </c>
      <c r="Q1622" s="225">
        <v>0.011350000000000001</v>
      </c>
      <c r="R1622" s="225">
        <f>Q1622*H1622</f>
        <v>0.83127399999999996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231</v>
      </c>
      <c r="AT1622" s="227" t="s">
        <v>227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1687</v>
      </c>
    </row>
    <row r="1623" s="2" customFormat="1">
      <c r="A1623" s="41"/>
      <c r="B1623" s="42"/>
      <c r="C1623" s="43"/>
      <c r="D1623" s="267" t="s">
        <v>314</v>
      </c>
      <c r="E1623" s="43"/>
      <c r="F1623" s="268" t="s">
        <v>1688</v>
      </c>
      <c r="G1623" s="43"/>
      <c r="H1623" s="43"/>
      <c r="I1623" s="269"/>
      <c r="J1623" s="43"/>
      <c r="K1623" s="43"/>
      <c r="L1623" s="47"/>
      <c r="M1623" s="270"/>
      <c r="N1623" s="271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314</v>
      </c>
      <c r="AU1623" s="20" t="s">
        <v>93</v>
      </c>
    </row>
    <row r="1624" s="14" customFormat="1">
      <c r="A1624" s="14"/>
      <c r="B1624" s="246"/>
      <c r="C1624" s="247"/>
      <c r="D1624" s="231" t="s">
        <v>268</v>
      </c>
      <c r="E1624" s="248" t="s">
        <v>19</v>
      </c>
      <c r="F1624" s="249" t="s">
        <v>1617</v>
      </c>
      <c r="G1624" s="247"/>
      <c r="H1624" s="248" t="s">
        <v>19</v>
      </c>
      <c r="I1624" s="250"/>
      <c r="J1624" s="247"/>
      <c r="K1624" s="247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268</v>
      </c>
      <c r="AU1624" s="255" t="s">
        <v>93</v>
      </c>
      <c r="AV1624" s="14" t="s">
        <v>82</v>
      </c>
      <c r="AW1624" s="14" t="s">
        <v>34</v>
      </c>
      <c r="AX1624" s="14" t="s">
        <v>74</v>
      </c>
      <c r="AY1624" s="255" t="s">
        <v>224</v>
      </c>
    </row>
    <row r="1625" s="13" customFormat="1">
      <c r="A1625" s="13"/>
      <c r="B1625" s="229"/>
      <c r="C1625" s="230"/>
      <c r="D1625" s="231" t="s">
        <v>268</v>
      </c>
      <c r="E1625" s="232" t="s">
        <v>19</v>
      </c>
      <c r="F1625" s="233" t="s">
        <v>1618</v>
      </c>
      <c r="G1625" s="230"/>
      <c r="H1625" s="234">
        <v>73.239999999999995</v>
      </c>
      <c r="I1625" s="235"/>
      <c r="J1625" s="230"/>
      <c r="K1625" s="230"/>
      <c r="L1625" s="236"/>
      <c r="M1625" s="237"/>
      <c r="N1625" s="238"/>
      <c r="O1625" s="238"/>
      <c r="P1625" s="238"/>
      <c r="Q1625" s="238"/>
      <c r="R1625" s="238"/>
      <c r="S1625" s="238"/>
      <c r="T1625" s="23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0" t="s">
        <v>268</v>
      </c>
      <c r="AU1625" s="240" t="s">
        <v>93</v>
      </c>
      <c r="AV1625" s="13" t="s">
        <v>93</v>
      </c>
      <c r="AW1625" s="13" t="s">
        <v>34</v>
      </c>
      <c r="AX1625" s="13" t="s">
        <v>82</v>
      </c>
      <c r="AY1625" s="240" t="s">
        <v>224</v>
      </c>
    </row>
    <row r="1626" s="2" customFormat="1" ht="24.15" customHeight="1">
      <c r="A1626" s="41"/>
      <c r="B1626" s="42"/>
      <c r="C1626" s="286" t="s">
        <v>1689</v>
      </c>
      <c r="D1626" s="286" t="s">
        <v>572</v>
      </c>
      <c r="E1626" s="287" t="s">
        <v>1583</v>
      </c>
      <c r="F1626" s="288" t="s">
        <v>1584</v>
      </c>
      <c r="G1626" s="289" t="s">
        <v>266</v>
      </c>
      <c r="H1626" s="290">
        <v>80.563999999999993</v>
      </c>
      <c r="I1626" s="291"/>
      <c r="J1626" s="292">
        <f>ROUND(I1626*H1626,2)</f>
        <v>0</v>
      </c>
      <c r="K1626" s="288" t="s">
        <v>312</v>
      </c>
      <c r="L1626" s="293"/>
      <c r="M1626" s="294" t="s">
        <v>19</v>
      </c>
      <c r="N1626" s="295" t="s">
        <v>46</v>
      </c>
      <c r="O1626" s="87"/>
      <c r="P1626" s="225">
        <f>O1626*H1626</f>
        <v>0</v>
      </c>
      <c r="Q1626" s="225">
        <v>0.0032200000000000002</v>
      </c>
      <c r="R1626" s="225">
        <f>Q1626*H1626</f>
        <v>0.25941607999999999</v>
      </c>
      <c r="S1626" s="225">
        <v>0</v>
      </c>
      <c r="T1626" s="226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7" t="s">
        <v>254</v>
      </c>
      <c r="AT1626" s="227" t="s">
        <v>572</v>
      </c>
      <c r="AU1626" s="227" t="s">
        <v>93</v>
      </c>
      <c r="AY1626" s="20" t="s">
        <v>224</v>
      </c>
      <c r="BE1626" s="228">
        <f>IF(N1626="základní",J1626,0)</f>
        <v>0</v>
      </c>
      <c r="BF1626" s="228">
        <f>IF(N1626="snížená",J1626,0)</f>
        <v>0</v>
      </c>
      <c r="BG1626" s="228">
        <f>IF(N1626="zákl. přenesená",J1626,0)</f>
        <v>0</v>
      </c>
      <c r="BH1626" s="228">
        <f>IF(N1626="sníž. přenesená",J1626,0)</f>
        <v>0</v>
      </c>
      <c r="BI1626" s="228">
        <f>IF(N1626="nulová",J1626,0)</f>
        <v>0</v>
      </c>
      <c r="BJ1626" s="20" t="s">
        <v>93</v>
      </c>
      <c r="BK1626" s="228">
        <f>ROUND(I1626*H1626,2)</f>
        <v>0</v>
      </c>
      <c r="BL1626" s="20" t="s">
        <v>231</v>
      </c>
      <c r="BM1626" s="227" t="s">
        <v>1690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1691</v>
      </c>
      <c r="G1627" s="230"/>
      <c r="H1627" s="234">
        <v>80.563999999999993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66.75" customHeight="1">
      <c r="A1628" s="41"/>
      <c r="B1628" s="42"/>
      <c r="C1628" s="216" t="s">
        <v>1692</v>
      </c>
      <c r="D1628" s="216" t="s">
        <v>227</v>
      </c>
      <c r="E1628" s="217" t="s">
        <v>1693</v>
      </c>
      <c r="F1628" s="218" t="s">
        <v>1694</v>
      </c>
      <c r="G1628" s="219" t="s">
        <v>266</v>
      </c>
      <c r="H1628" s="220">
        <v>51.555</v>
      </c>
      <c r="I1628" s="221"/>
      <c r="J1628" s="222">
        <f>ROUND(I1628*H1628,2)</f>
        <v>0</v>
      </c>
      <c r="K1628" s="218" t="s">
        <v>312</v>
      </c>
      <c r="L1628" s="47"/>
      <c r="M1628" s="223" t="s">
        <v>19</v>
      </c>
      <c r="N1628" s="224" t="s">
        <v>46</v>
      </c>
      <c r="O1628" s="87"/>
      <c r="P1628" s="225">
        <f>O1628*H1628</f>
        <v>0</v>
      </c>
      <c r="Q1628" s="225">
        <v>0.0088400000000000006</v>
      </c>
      <c r="R1628" s="225">
        <f>Q1628*H1628</f>
        <v>0.45574620000000005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231</v>
      </c>
      <c r="AT1628" s="227" t="s">
        <v>227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2" customFormat="1">
      <c r="A1629" s="41"/>
      <c r="B1629" s="42"/>
      <c r="C1629" s="43"/>
      <c r="D1629" s="267" t="s">
        <v>314</v>
      </c>
      <c r="E1629" s="43"/>
      <c r="F1629" s="268" t="s">
        <v>1696</v>
      </c>
      <c r="G1629" s="43"/>
      <c r="H1629" s="43"/>
      <c r="I1629" s="269"/>
      <c r="J1629" s="43"/>
      <c r="K1629" s="43"/>
      <c r="L1629" s="47"/>
      <c r="M1629" s="270"/>
      <c r="N1629" s="271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314</v>
      </c>
      <c r="AU1629" s="20" t="s">
        <v>93</v>
      </c>
    </row>
    <row r="1630" s="14" customFormat="1">
      <c r="A1630" s="14"/>
      <c r="B1630" s="246"/>
      <c r="C1630" s="247"/>
      <c r="D1630" s="231" t="s">
        <v>268</v>
      </c>
      <c r="E1630" s="248" t="s">
        <v>19</v>
      </c>
      <c r="F1630" s="249" t="s">
        <v>1697</v>
      </c>
      <c r="G1630" s="247"/>
      <c r="H1630" s="248" t="s">
        <v>19</v>
      </c>
      <c r="I1630" s="250"/>
      <c r="J1630" s="247"/>
      <c r="K1630" s="247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268</v>
      </c>
      <c r="AU1630" s="255" t="s">
        <v>93</v>
      </c>
      <c r="AV1630" s="14" t="s">
        <v>82</v>
      </c>
      <c r="AW1630" s="14" t="s">
        <v>34</v>
      </c>
      <c r="AX1630" s="14" t="s">
        <v>74</v>
      </c>
      <c r="AY1630" s="255" t="s">
        <v>224</v>
      </c>
    </row>
    <row r="1631" s="13" customFormat="1">
      <c r="A1631" s="13"/>
      <c r="B1631" s="229"/>
      <c r="C1631" s="230"/>
      <c r="D1631" s="231" t="s">
        <v>268</v>
      </c>
      <c r="E1631" s="232" t="s">
        <v>19</v>
      </c>
      <c r="F1631" s="233" t="s">
        <v>1698</v>
      </c>
      <c r="G1631" s="230"/>
      <c r="H1631" s="234">
        <v>28.170000000000002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0" t="s">
        <v>268</v>
      </c>
      <c r="AU1631" s="240" t="s">
        <v>93</v>
      </c>
      <c r="AV1631" s="13" t="s">
        <v>93</v>
      </c>
      <c r="AW1631" s="13" t="s">
        <v>34</v>
      </c>
      <c r="AX1631" s="13" t="s">
        <v>74</v>
      </c>
      <c r="AY1631" s="240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1699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1700</v>
      </c>
      <c r="G1633" s="230"/>
      <c r="H1633" s="234">
        <v>3.4500000000000002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1701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1702</v>
      </c>
      <c r="G1635" s="230"/>
      <c r="H1635" s="234">
        <v>3.3900000000000001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1703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1704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1705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1706</v>
      </c>
      <c r="G1639" s="230"/>
      <c r="H1639" s="234">
        <v>0.93000000000000005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1707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1708</v>
      </c>
      <c r="G1641" s="230"/>
      <c r="H1641" s="234">
        <v>5.6159999999999997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1709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1710</v>
      </c>
      <c r="G1643" s="230"/>
      <c r="H1643" s="234">
        <v>6.609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6" customFormat="1">
      <c r="A1644" s="16"/>
      <c r="B1644" s="272"/>
      <c r="C1644" s="273"/>
      <c r="D1644" s="231" t="s">
        <v>268</v>
      </c>
      <c r="E1644" s="274" t="s">
        <v>19</v>
      </c>
      <c r="F1644" s="275" t="s">
        <v>351</v>
      </c>
      <c r="G1644" s="273"/>
      <c r="H1644" s="276">
        <v>51.555</v>
      </c>
      <c r="I1644" s="277"/>
      <c r="J1644" s="273"/>
      <c r="K1644" s="273"/>
      <c r="L1644" s="278"/>
      <c r="M1644" s="279"/>
      <c r="N1644" s="280"/>
      <c r="O1644" s="280"/>
      <c r="P1644" s="280"/>
      <c r="Q1644" s="280"/>
      <c r="R1644" s="280"/>
      <c r="S1644" s="280"/>
      <c r="T1644" s="281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2" t="s">
        <v>268</v>
      </c>
      <c r="AU1644" s="282" t="s">
        <v>93</v>
      </c>
      <c r="AV1644" s="16" t="s">
        <v>231</v>
      </c>
      <c r="AW1644" s="16" t="s">
        <v>34</v>
      </c>
      <c r="AX1644" s="16" t="s">
        <v>82</v>
      </c>
      <c r="AY1644" s="282" t="s">
        <v>224</v>
      </c>
    </row>
    <row r="1645" s="2" customFormat="1" ht="21.75" customHeight="1">
      <c r="A1645" s="41"/>
      <c r="B1645" s="42"/>
      <c r="C1645" s="286" t="s">
        <v>1711</v>
      </c>
      <c r="D1645" s="286" t="s">
        <v>572</v>
      </c>
      <c r="E1645" s="287" t="s">
        <v>1712</v>
      </c>
      <c r="F1645" s="288" t="s">
        <v>1713</v>
      </c>
      <c r="G1645" s="289" t="s">
        <v>324</v>
      </c>
      <c r="H1645" s="290">
        <v>13.533</v>
      </c>
      <c r="I1645" s="291"/>
      <c r="J1645" s="292">
        <f>ROUND(I1645*H1645,2)</f>
        <v>0</v>
      </c>
      <c r="K1645" s="288" t="s">
        <v>312</v>
      </c>
      <c r="L1645" s="293"/>
      <c r="M1645" s="294" t="s">
        <v>19</v>
      </c>
      <c r="N1645" s="295" t="s">
        <v>46</v>
      </c>
      <c r="O1645" s="87"/>
      <c r="P1645" s="225">
        <f>O1645*H1645</f>
        <v>0</v>
      </c>
      <c r="Q1645" s="225">
        <v>0.035000000000000003</v>
      </c>
      <c r="R1645" s="225">
        <f>Q1645*H1645</f>
        <v>0.47365500000000005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254</v>
      </c>
      <c r="AT1645" s="227" t="s">
        <v>572</v>
      </c>
      <c r="AU1645" s="227" t="s">
        <v>93</v>
      </c>
      <c r="AY1645" s="20" t="s">
        <v>224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93</v>
      </c>
      <c r="BK1645" s="228">
        <f>ROUND(I1645*H1645,2)</f>
        <v>0</v>
      </c>
      <c r="BL1645" s="20" t="s">
        <v>231</v>
      </c>
      <c r="BM1645" s="227" t="s">
        <v>1714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1715</v>
      </c>
      <c r="G1646" s="230"/>
      <c r="H1646" s="234">
        <v>13.533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82</v>
      </c>
      <c r="AY1646" s="240" t="s">
        <v>224</v>
      </c>
    </row>
    <row r="1647" s="2" customFormat="1" ht="78" customHeight="1">
      <c r="A1647" s="41"/>
      <c r="B1647" s="42"/>
      <c r="C1647" s="216" t="s">
        <v>1716</v>
      </c>
      <c r="D1647" s="216" t="s">
        <v>227</v>
      </c>
      <c r="E1647" s="217" t="s">
        <v>1717</v>
      </c>
      <c r="F1647" s="218" t="s">
        <v>1718</v>
      </c>
      <c r="G1647" s="219" t="s">
        <v>266</v>
      </c>
      <c r="H1647" s="220">
        <v>201.03299999999999</v>
      </c>
      <c r="I1647" s="221"/>
      <c r="J1647" s="222">
        <f>ROUND(I1647*H1647,2)</f>
        <v>0</v>
      </c>
      <c r="K1647" s="218" t="s">
        <v>312</v>
      </c>
      <c r="L1647" s="47"/>
      <c r="M1647" s="223" t="s">
        <v>19</v>
      </c>
      <c r="N1647" s="224" t="s">
        <v>46</v>
      </c>
      <c r="O1647" s="87"/>
      <c r="P1647" s="225">
        <f>O1647*H1647</f>
        <v>0</v>
      </c>
      <c r="Q1647" s="225">
        <v>0.011599999999999999</v>
      </c>
      <c r="R1647" s="225">
        <f>Q1647*H1647</f>
        <v>2.3319827999999996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231</v>
      </c>
      <c r="AT1647" s="227" t="s">
        <v>227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2" customFormat="1">
      <c r="A1648" s="41"/>
      <c r="B1648" s="42"/>
      <c r="C1648" s="43"/>
      <c r="D1648" s="267" t="s">
        <v>314</v>
      </c>
      <c r="E1648" s="43"/>
      <c r="F1648" s="268" t="s">
        <v>1720</v>
      </c>
      <c r="G1648" s="43"/>
      <c r="H1648" s="43"/>
      <c r="I1648" s="269"/>
      <c r="J1648" s="43"/>
      <c r="K1648" s="43"/>
      <c r="L1648" s="47"/>
      <c r="M1648" s="270"/>
      <c r="N1648" s="271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20" t="s">
        <v>314</v>
      </c>
      <c r="AU1648" s="20" t="s">
        <v>93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1607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4" customFormat="1">
      <c r="A1650" s="14"/>
      <c r="B1650" s="246"/>
      <c r="C1650" s="247"/>
      <c r="D1650" s="231" t="s">
        <v>268</v>
      </c>
      <c r="E1650" s="248" t="s">
        <v>19</v>
      </c>
      <c r="F1650" s="249" t="s">
        <v>1608</v>
      </c>
      <c r="G1650" s="247"/>
      <c r="H1650" s="248" t="s">
        <v>19</v>
      </c>
      <c r="I1650" s="250"/>
      <c r="J1650" s="247"/>
      <c r="K1650" s="247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268</v>
      </c>
      <c r="AU1650" s="255" t="s">
        <v>93</v>
      </c>
      <c r="AV1650" s="14" t="s">
        <v>82</v>
      </c>
      <c r="AW1650" s="14" t="s">
        <v>34</v>
      </c>
      <c r="AX1650" s="14" t="s">
        <v>74</v>
      </c>
      <c r="AY1650" s="255" t="s">
        <v>224</v>
      </c>
    </row>
    <row r="1651" s="13" customFormat="1">
      <c r="A1651" s="13"/>
      <c r="B1651" s="229"/>
      <c r="C1651" s="230"/>
      <c r="D1651" s="231" t="s">
        <v>268</v>
      </c>
      <c r="E1651" s="232" t="s">
        <v>19</v>
      </c>
      <c r="F1651" s="233" t="s">
        <v>1609</v>
      </c>
      <c r="G1651" s="230"/>
      <c r="H1651" s="234">
        <v>16.096</v>
      </c>
      <c r="I1651" s="235"/>
      <c r="J1651" s="230"/>
      <c r="K1651" s="230"/>
      <c r="L1651" s="236"/>
      <c r="M1651" s="237"/>
      <c r="N1651" s="238"/>
      <c r="O1651" s="238"/>
      <c r="P1651" s="238"/>
      <c r="Q1651" s="238"/>
      <c r="R1651" s="238"/>
      <c r="S1651" s="238"/>
      <c r="T1651" s="23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0" t="s">
        <v>268</v>
      </c>
      <c r="AU1651" s="240" t="s">
        <v>93</v>
      </c>
      <c r="AV1651" s="13" t="s">
        <v>93</v>
      </c>
      <c r="AW1651" s="13" t="s">
        <v>34</v>
      </c>
      <c r="AX1651" s="13" t="s">
        <v>74</v>
      </c>
      <c r="AY1651" s="240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669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1610</v>
      </c>
      <c r="G1653" s="230"/>
      <c r="H1653" s="234">
        <v>102.465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1003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1611</v>
      </c>
      <c r="G1655" s="230"/>
      <c r="H1655" s="234">
        <v>46.625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1612</v>
      </c>
      <c r="G1656" s="230"/>
      <c r="H1656" s="234">
        <v>0.95999999999999996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4" customFormat="1">
      <c r="A1657" s="14"/>
      <c r="B1657" s="246"/>
      <c r="C1657" s="247"/>
      <c r="D1657" s="231" t="s">
        <v>268</v>
      </c>
      <c r="E1657" s="248" t="s">
        <v>19</v>
      </c>
      <c r="F1657" s="249" t="s">
        <v>1613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268</v>
      </c>
      <c r="AU1657" s="255" t="s">
        <v>93</v>
      </c>
      <c r="AV1657" s="14" t="s">
        <v>82</v>
      </c>
      <c r="AW1657" s="14" t="s">
        <v>34</v>
      </c>
      <c r="AX1657" s="14" t="s">
        <v>74</v>
      </c>
      <c r="AY1657" s="255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1614</v>
      </c>
      <c r="G1658" s="230"/>
      <c r="H1658" s="234">
        <v>18.079999999999998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1597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1721</v>
      </c>
      <c r="G1660" s="230"/>
      <c r="H1660" s="234">
        <v>16.806999999999999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6" customFormat="1">
      <c r="A1661" s="16"/>
      <c r="B1661" s="272"/>
      <c r="C1661" s="273"/>
      <c r="D1661" s="231" t="s">
        <v>268</v>
      </c>
      <c r="E1661" s="274" t="s">
        <v>19</v>
      </c>
      <c r="F1661" s="275" t="s">
        <v>351</v>
      </c>
      <c r="G1661" s="273"/>
      <c r="H1661" s="276">
        <v>201.03299999999999</v>
      </c>
      <c r="I1661" s="277"/>
      <c r="J1661" s="273"/>
      <c r="K1661" s="273"/>
      <c r="L1661" s="278"/>
      <c r="M1661" s="279"/>
      <c r="N1661" s="280"/>
      <c r="O1661" s="280"/>
      <c r="P1661" s="280"/>
      <c r="Q1661" s="280"/>
      <c r="R1661" s="280"/>
      <c r="S1661" s="280"/>
      <c r="T1661" s="281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2" t="s">
        <v>268</v>
      </c>
      <c r="AU1661" s="282" t="s">
        <v>93</v>
      </c>
      <c r="AV1661" s="16" t="s">
        <v>231</v>
      </c>
      <c r="AW1661" s="16" t="s">
        <v>34</v>
      </c>
      <c r="AX1661" s="16" t="s">
        <v>82</v>
      </c>
      <c r="AY1661" s="282" t="s">
        <v>224</v>
      </c>
    </row>
    <row r="1662" s="2" customFormat="1" ht="24.15" customHeight="1">
      <c r="A1662" s="41"/>
      <c r="B1662" s="42"/>
      <c r="C1662" s="286" t="s">
        <v>1722</v>
      </c>
      <c r="D1662" s="286" t="s">
        <v>572</v>
      </c>
      <c r="E1662" s="287" t="s">
        <v>1723</v>
      </c>
      <c r="F1662" s="288" t="s">
        <v>1724</v>
      </c>
      <c r="G1662" s="289" t="s">
        <v>266</v>
      </c>
      <c r="H1662" s="290">
        <v>211.08500000000001</v>
      </c>
      <c r="I1662" s="291"/>
      <c r="J1662" s="292">
        <f>ROUND(I1662*H1662,2)</f>
        <v>0</v>
      </c>
      <c r="K1662" s="288" t="s">
        <v>312</v>
      </c>
      <c r="L1662" s="293"/>
      <c r="M1662" s="294" t="s">
        <v>19</v>
      </c>
      <c r="N1662" s="295" t="s">
        <v>46</v>
      </c>
      <c r="O1662" s="87"/>
      <c r="P1662" s="225">
        <f>O1662*H1662</f>
        <v>0</v>
      </c>
      <c r="Q1662" s="225">
        <v>0.025000000000000001</v>
      </c>
      <c r="R1662" s="225">
        <f>Q1662*H1662</f>
        <v>5.2771250000000007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254</v>
      </c>
      <c r="AT1662" s="227" t="s">
        <v>572</v>
      </c>
      <c r="AU1662" s="227" t="s">
        <v>93</v>
      </c>
      <c r="AY1662" s="20" t="s">
        <v>224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93</v>
      </c>
      <c r="BK1662" s="228">
        <f>ROUND(I1662*H1662,2)</f>
        <v>0</v>
      </c>
      <c r="BL1662" s="20" t="s">
        <v>231</v>
      </c>
      <c r="BM1662" s="227" t="s">
        <v>1725</v>
      </c>
    </row>
    <row r="1663" s="13" customFormat="1">
      <c r="A1663" s="13"/>
      <c r="B1663" s="229"/>
      <c r="C1663" s="230"/>
      <c r="D1663" s="231" t="s">
        <v>268</v>
      </c>
      <c r="E1663" s="232" t="s">
        <v>19</v>
      </c>
      <c r="F1663" s="233" t="s">
        <v>1726</v>
      </c>
      <c r="G1663" s="230"/>
      <c r="H1663" s="234">
        <v>211.08500000000001</v>
      </c>
      <c r="I1663" s="235"/>
      <c r="J1663" s="230"/>
      <c r="K1663" s="230"/>
      <c r="L1663" s="236"/>
      <c r="M1663" s="237"/>
      <c r="N1663" s="238"/>
      <c r="O1663" s="238"/>
      <c r="P1663" s="238"/>
      <c r="Q1663" s="238"/>
      <c r="R1663" s="238"/>
      <c r="S1663" s="238"/>
      <c r="T1663" s="23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0" t="s">
        <v>268</v>
      </c>
      <c r="AU1663" s="240" t="s">
        <v>93</v>
      </c>
      <c r="AV1663" s="13" t="s">
        <v>93</v>
      </c>
      <c r="AW1663" s="13" t="s">
        <v>34</v>
      </c>
      <c r="AX1663" s="13" t="s">
        <v>82</v>
      </c>
      <c r="AY1663" s="240" t="s">
        <v>224</v>
      </c>
    </row>
    <row r="1664" s="2" customFormat="1" ht="78" customHeight="1">
      <c r="A1664" s="41"/>
      <c r="B1664" s="42"/>
      <c r="C1664" s="216" t="s">
        <v>467</v>
      </c>
      <c r="D1664" s="216" t="s">
        <v>227</v>
      </c>
      <c r="E1664" s="217" t="s">
        <v>1727</v>
      </c>
      <c r="F1664" s="218" t="s">
        <v>1728</v>
      </c>
      <c r="G1664" s="219" t="s">
        <v>266</v>
      </c>
      <c r="H1664" s="220">
        <v>1706.4300000000001</v>
      </c>
      <c r="I1664" s="221"/>
      <c r="J1664" s="222">
        <f>ROUND(I1664*H1664,2)</f>
        <v>0</v>
      </c>
      <c r="K1664" s="218" t="s">
        <v>312</v>
      </c>
      <c r="L1664" s="47"/>
      <c r="M1664" s="223" t="s">
        <v>19</v>
      </c>
      <c r="N1664" s="224" t="s">
        <v>46</v>
      </c>
      <c r="O1664" s="87"/>
      <c r="P1664" s="225">
        <f>O1664*H1664</f>
        <v>0</v>
      </c>
      <c r="Q1664" s="225">
        <v>0.01184</v>
      </c>
      <c r="R1664" s="225">
        <f>Q1664*H1664</f>
        <v>20.204131199999999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231</v>
      </c>
      <c r="AT1664" s="227" t="s">
        <v>227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1729</v>
      </c>
    </row>
    <row r="1665" s="2" customFormat="1">
      <c r="A1665" s="41"/>
      <c r="B1665" s="42"/>
      <c r="C1665" s="43"/>
      <c r="D1665" s="267" t="s">
        <v>314</v>
      </c>
      <c r="E1665" s="43"/>
      <c r="F1665" s="268" t="s">
        <v>1730</v>
      </c>
      <c r="G1665" s="43"/>
      <c r="H1665" s="43"/>
      <c r="I1665" s="269"/>
      <c r="J1665" s="43"/>
      <c r="K1665" s="43"/>
      <c r="L1665" s="47"/>
      <c r="M1665" s="270"/>
      <c r="N1665" s="271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314</v>
      </c>
      <c r="AU1665" s="20" t="s">
        <v>93</v>
      </c>
    </row>
    <row r="1666" s="14" customFormat="1">
      <c r="A1666" s="14"/>
      <c r="B1666" s="246"/>
      <c r="C1666" s="247"/>
      <c r="D1666" s="231" t="s">
        <v>268</v>
      </c>
      <c r="E1666" s="248" t="s">
        <v>19</v>
      </c>
      <c r="F1666" s="249" t="s">
        <v>1599</v>
      </c>
      <c r="G1666" s="247"/>
      <c r="H1666" s="248" t="s">
        <v>19</v>
      </c>
      <c r="I1666" s="250"/>
      <c r="J1666" s="247"/>
      <c r="K1666" s="247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268</v>
      </c>
      <c r="AU1666" s="255" t="s">
        <v>93</v>
      </c>
      <c r="AV1666" s="14" t="s">
        <v>82</v>
      </c>
      <c r="AW1666" s="14" t="s">
        <v>34</v>
      </c>
      <c r="AX1666" s="14" t="s">
        <v>74</v>
      </c>
      <c r="AY1666" s="255" t="s">
        <v>224</v>
      </c>
    </row>
    <row r="1667" s="13" customFormat="1">
      <c r="A1667" s="13"/>
      <c r="B1667" s="229"/>
      <c r="C1667" s="230"/>
      <c r="D1667" s="231" t="s">
        <v>268</v>
      </c>
      <c r="E1667" s="232" t="s">
        <v>19</v>
      </c>
      <c r="F1667" s="233" t="s">
        <v>1600</v>
      </c>
      <c r="G1667" s="230"/>
      <c r="H1667" s="234">
        <v>2220.9009999999998</v>
      </c>
      <c r="I1667" s="235"/>
      <c r="J1667" s="230"/>
      <c r="K1667" s="230"/>
      <c r="L1667" s="236"/>
      <c r="M1667" s="237"/>
      <c r="N1667" s="238"/>
      <c r="O1667" s="238"/>
      <c r="P1667" s="238"/>
      <c r="Q1667" s="238"/>
      <c r="R1667" s="238"/>
      <c r="S1667" s="238"/>
      <c r="T1667" s="23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0" t="s">
        <v>268</v>
      </c>
      <c r="AU1667" s="240" t="s">
        <v>93</v>
      </c>
      <c r="AV1667" s="13" t="s">
        <v>93</v>
      </c>
      <c r="AW1667" s="13" t="s">
        <v>34</v>
      </c>
      <c r="AX1667" s="13" t="s">
        <v>74</v>
      </c>
      <c r="AY1667" s="240" t="s">
        <v>224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1601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1602</v>
      </c>
      <c r="G1669" s="230"/>
      <c r="H1669" s="234">
        <v>187.642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1603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1604</v>
      </c>
      <c r="G1671" s="230"/>
      <c r="H1671" s="234">
        <v>203.87000000000001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667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1605</v>
      </c>
      <c r="G1673" s="230"/>
      <c r="H1673" s="234">
        <v>106.414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3" customFormat="1">
      <c r="A1674" s="13"/>
      <c r="B1674" s="229"/>
      <c r="C1674" s="230"/>
      <c r="D1674" s="231" t="s">
        <v>268</v>
      </c>
      <c r="E1674" s="232" t="s">
        <v>19</v>
      </c>
      <c r="F1674" s="233" t="s">
        <v>1606</v>
      </c>
      <c r="G1674" s="230"/>
      <c r="H1674" s="234">
        <v>296.97899999999998</v>
      </c>
      <c r="I1674" s="235"/>
      <c r="J1674" s="230"/>
      <c r="K1674" s="230"/>
      <c r="L1674" s="236"/>
      <c r="M1674" s="237"/>
      <c r="N1674" s="238"/>
      <c r="O1674" s="238"/>
      <c r="P1674" s="238"/>
      <c r="Q1674" s="238"/>
      <c r="R1674" s="238"/>
      <c r="S1674" s="238"/>
      <c r="T1674" s="23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0" t="s">
        <v>268</v>
      </c>
      <c r="AU1674" s="240" t="s">
        <v>93</v>
      </c>
      <c r="AV1674" s="13" t="s">
        <v>93</v>
      </c>
      <c r="AW1674" s="13" t="s">
        <v>34</v>
      </c>
      <c r="AX1674" s="13" t="s">
        <v>74</v>
      </c>
      <c r="AY1674" s="240" t="s">
        <v>224</v>
      </c>
    </row>
    <row r="1675" s="14" customFormat="1">
      <c r="A1675" s="14"/>
      <c r="B1675" s="246"/>
      <c r="C1675" s="247"/>
      <c r="D1675" s="231" t="s">
        <v>268</v>
      </c>
      <c r="E1675" s="248" t="s">
        <v>19</v>
      </c>
      <c r="F1675" s="249" t="s">
        <v>1615</v>
      </c>
      <c r="G1675" s="247"/>
      <c r="H1675" s="248" t="s">
        <v>19</v>
      </c>
      <c r="I1675" s="250"/>
      <c r="J1675" s="247"/>
      <c r="K1675" s="247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268</v>
      </c>
      <c r="AU1675" s="255" t="s">
        <v>93</v>
      </c>
      <c r="AV1675" s="14" t="s">
        <v>82</v>
      </c>
      <c r="AW1675" s="14" t="s">
        <v>34</v>
      </c>
      <c r="AX1675" s="14" t="s">
        <v>74</v>
      </c>
      <c r="AY1675" s="255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1731</v>
      </c>
      <c r="G1676" s="230"/>
      <c r="H1676" s="234">
        <v>-1257.8209999999999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1732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1733</v>
      </c>
      <c r="G1678" s="230"/>
      <c r="H1678" s="234">
        <v>-51.555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6" customFormat="1">
      <c r="A1679" s="16"/>
      <c r="B1679" s="272"/>
      <c r="C1679" s="273"/>
      <c r="D1679" s="231" t="s">
        <v>268</v>
      </c>
      <c r="E1679" s="274" t="s">
        <v>19</v>
      </c>
      <c r="F1679" s="275" t="s">
        <v>351</v>
      </c>
      <c r="G1679" s="273"/>
      <c r="H1679" s="276">
        <v>1706.4300000000001</v>
      </c>
      <c r="I1679" s="277"/>
      <c r="J1679" s="273"/>
      <c r="K1679" s="273"/>
      <c r="L1679" s="278"/>
      <c r="M1679" s="279"/>
      <c r="N1679" s="280"/>
      <c r="O1679" s="280"/>
      <c r="P1679" s="280"/>
      <c r="Q1679" s="280"/>
      <c r="R1679" s="280"/>
      <c r="S1679" s="280"/>
      <c r="T1679" s="281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82" t="s">
        <v>268</v>
      </c>
      <c r="AU1679" s="282" t="s">
        <v>93</v>
      </c>
      <c r="AV1679" s="16" t="s">
        <v>231</v>
      </c>
      <c r="AW1679" s="16" t="s">
        <v>34</v>
      </c>
      <c r="AX1679" s="16" t="s">
        <v>82</v>
      </c>
      <c r="AY1679" s="282" t="s">
        <v>224</v>
      </c>
    </row>
    <row r="1680" s="2" customFormat="1" ht="24.15" customHeight="1">
      <c r="A1680" s="41"/>
      <c r="B1680" s="42"/>
      <c r="C1680" s="286" t="s">
        <v>1734</v>
      </c>
      <c r="D1680" s="286" t="s">
        <v>572</v>
      </c>
      <c r="E1680" s="287" t="s">
        <v>1426</v>
      </c>
      <c r="F1680" s="288" t="s">
        <v>1427</v>
      </c>
      <c r="G1680" s="289" t="s">
        <v>266</v>
      </c>
      <c r="H1680" s="290">
        <v>1791.752</v>
      </c>
      <c r="I1680" s="291"/>
      <c r="J1680" s="292">
        <f>ROUND(I1680*H1680,2)</f>
        <v>0</v>
      </c>
      <c r="K1680" s="288" t="s">
        <v>312</v>
      </c>
      <c r="L1680" s="293"/>
      <c r="M1680" s="294" t="s">
        <v>19</v>
      </c>
      <c r="N1680" s="295" t="s">
        <v>46</v>
      </c>
      <c r="O1680" s="87"/>
      <c r="P1680" s="225">
        <f>O1680*H1680</f>
        <v>0</v>
      </c>
      <c r="Q1680" s="225">
        <v>0.031</v>
      </c>
      <c r="R1680" s="225">
        <f>Q1680*H1680</f>
        <v>55.544311999999998</v>
      </c>
      <c r="S1680" s="225">
        <v>0</v>
      </c>
      <c r="T1680" s="226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7" t="s">
        <v>254</v>
      </c>
      <c r="AT1680" s="227" t="s">
        <v>572</v>
      </c>
      <c r="AU1680" s="227" t="s">
        <v>93</v>
      </c>
      <c r="AY1680" s="20" t="s">
        <v>224</v>
      </c>
      <c r="BE1680" s="228">
        <f>IF(N1680="základní",J1680,0)</f>
        <v>0</v>
      </c>
      <c r="BF1680" s="228">
        <f>IF(N1680="snížená",J1680,0)</f>
        <v>0</v>
      </c>
      <c r="BG1680" s="228">
        <f>IF(N1680="zákl. přenesená",J1680,0)</f>
        <v>0</v>
      </c>
      <c r="BH1680" s="228">
        <f>IF(N1680="sníž. přenesená",J1680,0)</f>
        <v>0</v>
      </c>
      <c r="BI1680" s="228">
        <f>IF(N1680="nulová",J1680,0)</f>
        <v>0</v>
      </c>
      <c r="BJ1680" s="20" t="s">
        <v>93</v>
      </c>
      <c r="BK1680" s="228">
        <f>ROUND(I1680*H1680,2)</f>
        <v>0</v>
      </c>
      <c r="BL1680" s="20" t="s">
        <v>231</v>
      </c>
      <c r="BM1680" s="227" t="s">
        <v>1735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1736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1737</v>
      </c>
      <c r="G1682" s="230"/>
      <c r="H1682" s="234">
        <v>1791.752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82</v>
      </c>
      <c r="AY1682" s="240" t="s">
        <v>224</v>
      </c>
    </row>
    <row r="1683" s="2" customFormat="1" ht="24.15" customHeight="1">
      <c r="A1683" s="41"/>
      <c r="B1683" s="42"/>
      <c r="C1683" s="286" t="s">
        <v>1738</v>
      </c>
      <c r="D1683" s="286" t="s">
        <v>572</v>
      </c>
      <c r="E1683" s="287" t="s">
        <v>1739</v>
      </c>
      <c r="F1683" s="288" t="s">
        <v>1740</v>
      </c>
      <c r="G1683" s="289" t="s">
        <v>266</v>
      </c>
      <c r="H1683" s="290">
        <v>1791.752</v>
      </c>
      <c r="I1683" s="291"/>
      <c r="J1683" s="292">
        <f>ROUND(I1683*H1683,2)</f>
        <v>0</v>
      </c>
      <c r="K1683" s="288" t="s">
        <v>312</v>
      </c>
      <c r="L1683" s="293"/>
      <c r="M1683" s="294" t="s">
        <v>19</v>
      </c>
      <c r="N1683" s="295" t="s">
        <v>46</v>
      </c>
      <c r="O1683" s="87"/>
      <c r="P1683" s="225">
        <f>O1683*H1683</f>
        <v>0</v>
      </c>
      <c r="Q1683" s="225">
        <v>0.0060000000000000001</v>
      </c>
      <c r="R1683" s="225">
        <f>Q1683*H1683</f>
        <v>10.750512000000001</v>
      </c>
      <c r="S1683" s="225">
        <v>0</v>
      </c>
      <c r="T1683" s="226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7" t="s">
        <v>254</v>
      </c>
      <c r="AT1683" s="227" t="s">
        <v>572</v>
      </c>
      <c r="AU1683" s="227" t="s">
        <v>93</v>
      </c>
      <c r="AY1683" s="20" t="s">
        <v>224</v>
      </c>
      <c r="BE1683" s="228">
        <f>IF(N1683="základní",J1683,0)</f>
        <v>0</v>
      </c>
      <c r="BF1683" s="228">
        <f>IF(N1683="snížená",J1683,0)</f>
        <v>0</v>
      </c>
      <c r="BG1683" s="228">
        <f>IF(N1683="zákl. přenesená",J1683,0)</f>
        <v>0</v>
      </c>
      <c r="BH1683" s="228">
        <f>IF(N1683="sníž. přenesená",J1683,0)</f>
        <v>0</v>
      </c>
      <c r="BI1683" s="228">
        <f>IF(N1683="nulová",J1683,0)</f>
        <v>0</v>
      </c>
      <c r="BJ1683" s="20" t="s">
        <v>93</v>
      </c>
      <c r="BK1683" s="228">
        <f>ROUND(I1683*H1683,2)</f>
        <v>0</v>
      </c>
      <c r="BL1683" s="20" t="s">
        <v>231</v>
      </c>
      <c r="BM1683" s="227" t="s">
        <v>1741</v>
      </c>
    </row>
    <row r="1684" s="14" customFormat="1">
      <c r="A1684" s="14"/>
      <c r="B1684" s="246"/>
      <c r="C1684" s="247"/>
      <c r="D1684" s="231" t="s">
        <v>268</v>
      </c>
      <c r="E1684" s="248" t="s">
        <v>19</v>
      </c>
      <c r="F1684" s="249" t="s">
        <v>1736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268</v>
      </c>
      <c r="AU1684" s="255" t="s">
        <v>93</v>
      </c>
      <c r="AV1684" s="14" t="s">
        <v>82</v>
      </c>
      <c r="AW1684" s="14" t="s">
        <v>34</v>
      </c>
      <c r="AX1684" s="14" t="s">
        <v>74</v>
      </c>
      <c r="AY1684" s="255" t="s">
        <v>224</v>
      </c>
    </row>
    <row r="1685" s="13" customFormat="1">
      <c r="A1685" s="13"/>
      <c r="B1685" s="229"/>
      <c r="C1685" s="230"/>
      <c r="D1685" s="231" t="s">
        <v>268</v>
      </c>
      <c r="E1685" s="232" t="s">
        <v>19</v>
      </c>
      <c r="F1685" s="233" t="s">
        <v>1737</v>
      </c>
      <c r="G1685" s="230"/>
      <c r="H1685" s="234">
        <v>1791.752</v>
      </c>
      <c r="I1685" s="235"/>
      <c r="J1685" s="230"/>
      <c r="K1685" s="230"/>
      <c r="L1685" s="236"/>
      <c r="M1685" s="237"/>
      <c r="N1685" s="238"/>
      <c r="O1685" s="238"/>
      <c r="P1685" s="238"/>
      <c r="Q1685" s="238"/>
      <c r="R1685" s="238"/>
      <c r="S1685" s="238"/>
      <c r="T1685" s="23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0" t="s">
        <v>268</v>
      </c>
      <c r="AU1685" s="240" t="s">
        <v>93</v>
      </c>
      <c r="AV1685" s="13" t="s">
        <v>93</v>
      </c>
      <c r="AW1685" s="13" t="s">
        <v>34</v>
      </c>
      <c r="AX1685" s="13" t="s">
        <v>82</v>
      </c>
      <c r="AY1685" s="240" t="s">
        <v>224</v>
      </c>
    </row>
    <row r="1686" s="2" customFormat="1" ht="24.15" customHeight="1">
      <c r="A1686" s="41"/>
      <c r="B1686" s="42"/>
      <c r="C1686" s="216" t="s">
        <v>1742</v>
      </c>
      <c r="D1686" s="216" t="s">
        <v>227</v>
      </c>
      <c r="E1686" s="217" t="s">
        <v>1743</v>
      </c>
      <c r="F1686" s="218" t="s">
        <v>1744</v>
      </c>
      <c r="G1686" s="219" t="s">
        <v>471</v>
      </c>
      <c r="H1686" s="220">
        <v>536.72900000000004</v>
      </c>
      <c r="I1686" s="221"/>
      <c r="J1686" s="222">
        <f>ROUND(I1686*H1686,2)</f>
        <v>0</v>
      </c>
      <c r="K1686" s="218" t="s">
        <v>312</v>
      </c>
      <c r="L1686" s="47"/>
      <c r="M1686" s="223" t="s">
        <v>19</v>
      </c>
      <c r="N1686" s="224" t="s">
        <v>46</v>
      </c>
      <c r="O1686" s="87"/>
      <c r="P1686" s="225">
        <f>O1686*H1686</f>
        <v>0</v>
      </c>
      <c r="Q1686" s="225">
        <v>3.0000000000000001E-05</v>
      </c>
      <c r="R1686" s="225">
        <f>Q1686*H1686</f>
        <v>0.016101870000000001</v>
      </c>
      <c r="S1686" s="225">
        <v>0</v>
      </c>
      <c r="T1686" s="226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7" t="s">
        <v>231</v>
      </c>
      <c r="AT1686" s="227" t="s">
        <v>227</v>
      </c>
      <c r="AU1686" s="227" t="s">
        <v>93</v>
      </c>
      <c r="AY1686" s="20" t="s">
        <v>224</v>
      </c>
      <c r="BE1686" s="228">
        <f>IF(N1686="základní",J1686,0)</f>
        <v>0</v>
      </c>
      <c r="BF1686" s="228">
        <f>IF(N1686="snížená",J1686,0)</f>
        <v>0</v>
      </c>
      <c r="BG1686" s="228">
        <f>IF(N1686="zákl. přenesená",J1686,0)</f>
        <v>0</v>
      </c>
      <c r="BH1686" s="228">
        <f>IF(N1686="sníž. přenesená",J1686,0)</f>
        <v>0</v>
      </c>
      <c r="BI1686" s="228">
        <f>IF(N1686="nulová",J1686,0)</f>
        <v>0</v>
      </c>
      <c r="BJ1686" s="20" t="s">
        <v>93</v>
      </c>
      <c r="BK1686" s="228">
        <f>ROUND(I1686*H1686,2)</f>
        <v>0</v>
      </c>
      <c r="BL1686" s="20" t="s">
        <v>231</v>
      </c>
      <c r="BM1686" s="227" t="s">
        <v>1745</v>
      </c>
    </row>
    <row r="1687" s="2" customFormat="1">
      <c r="A1687" s="41"/>
      <c r="B1687" s="42"/>
      <c r="C1687" s="43"/>
      <c r="D1687" s="267" t="s">
        <v>314</v>
      </c>
      <c r="E1687" s="43"/>
      <c r="F1687" s="268" t="s">
        <v>1746</v>
      </c>
      <c r="G1687" s="43"/>
      <c r="H1687" s="43"/>
      <c r="I1687" s="269"/>
      <c r="J1687" s="43"/>
      <c r="K1687" s="43"/>
      <c r="L1687" s="47"/>
      <c r="M1687" s="270"/>
      <c r="N1687" s="271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314</v>
      </c>
      <c r="AU1687" s="20" t="s">
        <v>93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1597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1747</v>
      </c>
      <c r="G1689" s="230"/>
      <c r="H1689" s="234">
        <v>5.4989999999999997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1599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1748</v>
      </c>
      <c r="G1691" s="230"/>
      <c r="H1691" s="234">
        <v>163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1601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1749</v>
      </c>
      <c r="G1693" s="230"/>
      <c r="H1693" s="234">
        <v>18.199999999999999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1603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1750</v>
      </c>
      <c r="G1695" s="230"/>
      <c r="H1695" s="234">
        <v>27.550000000000001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667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1751</v>
      </c>
      <c r="G1697" s="230"/>
      <c r="H1697" s="234">
        <v>69.549999999999997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1028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1752</v>
      </c>
      <c r="G1699" s="230"/>
      <c r="H1699" s="234">
        <v>160.09999999999999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5" customFormat="1">
      <c r="A1700" s="15"/>
      <c r="B1700" s="256"/>
      <c r="C1700" s="257"/>
      <c r="D1700" s="231" t="s">
        <v>268</v>
      </c>
      <c r="E1700" s="258" t="s">
        <v>19</v>
      </c>
      <c r="F1700" s="259" t="s">
        <v>300</v>
      </c>
      <c r="G1700" s="257"/>
      <c r="H1700" s="260">
        <v>443.899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268</v>
      </c>
      <c r="AU1700" s="266" t="s">
        <v>93</v>
      </c>
      <c r="AV1700" s="15" t="s">
        <v>108</v>
      </c>
      <c r="AW1700" s="15" t="s">
        <v>34</v>
      </c>
      <c r="AX1700" s="15" t="s">
        <v>74</v>
      </c>
      <c r="AY1700" s="266" t="s">
        <v>224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1607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4" customFormat="1">
      <c r="A1702" s="14"/>
      <c r="B1702" s="246"/>
      <c r="C1702" s="247"/>
      <c r="D1702" s="231" t="s">
        <v>268</v>
      </c>
      <c r="E1702" s="248" t="s">
        <v>19</v>
      </c>
      <c r="F1702" s="249" t="s">
        <v>1608</v>
      </c>
      <c r="G1702" s="247"/>
      <c r="H1702" s="248" t="s">
        <v>19</v>
      </c>
      <c r="I1702" s="250"/>
      <c r="J1702" s="247"/>
      <c r="K1702" s="247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268</v>
      </c>
      <c r="AU1702" s="255" t="s">
        <v>93</v>
      </c>
      <c r="AV1702" s="14" t="s">
        <v>82</v>
      </c>
      <c r="AW1702" s="14" t="s">
        <v>34</v>
      </c>
      <c r="AX1702" s="14" t="s">
        <v>74</v>
      </c>
      <c r="AY1702" s="255" t="s">
        <v>224</v>
      </c>
    </row>
    <row r="1703" s="13" customFormat="1">
      <c r="A1703" s="13"/>
      <c r="B1703" s="229"/>
      <c r="C1703" s="230"/>
      <c r="D1703" s="231" t="s">
        <v>268</v>
      </c>
      <c r="E1703" s="232" t="s">
        <v>19</v>
      </c>
      <c r="F1703" s="233" t="s">
        <v>1753</v>
      </c>
      <c r="G1703" s="230"/>
      <c r="H1703" s="234">
        <v>6.4000000000000004</v>
      </c>
      <c r="I1703" s="235"/>
      <c r="J1703" s="230"/>
      <c r="K1703" s="230"/>
      <c r="L1703" s="236"/>
      <c r="M1703" s="237"/>
      <c r="N1703" s="238"/>
      <c r="O1703" s="238"/>
      <c r="P1703" s="238"/>
      <c r="Q1703" s="238"/>
      <c r="R1703" s="238"/>
      <c r="S1703" s="238"/>
      <c r="T1703" s="23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0" t="s">
        <v>268</v>
      </c>
      <c r="AU1703" s="240" t="s">
        <v>93</v>
      </c>
      <c r="AV1703" s="13" t="s">
        <v>93</v>
      </c>
      <c r="AW1703" s="13" t="s">
        <v>34</v>
      </c>
      <c r="AX1703" s="13" t="s">
        <v>74</v>
      </c>
      <c r="AY1703" s="240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669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1754</v>
      </c>
      <c r="G1705" s="230"/>
      <c r="H1705" s="234">
        <v>31.050000000000001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1003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1755</v>
      </c>
      <c r="G1707" s="230"/>
      <c r="H1707" s="234">
        <v>37.299999999999997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1613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1756</v>
      </c>
      <c r="G1709" s="230"/>
      <c r="H1709" s="234">
        <v>18.079999999999998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5" customFormat="1">
      <c r="A1710" s="15"/>
      <c r="B1710" s="256"/>
      <c r="C1710" s="257"/>
      <c r="D1710" s="231" t="s">
        <v>268</v>
      </c>
      <c r="E1710" s="258" t="s">
        <v>19</v>
      </c>
      <c r="F1710" s="259" t="s">
        <v>300</v>
      </c>
      <c r="G1710" s="257"/>
      <c r="H1710" s="260">
        <v>92.829999999999998</v>
      </c>
      <c r="I1710" s="261"/>
      <c r="J1710" s="257"/>
      <c r="K1710" s="257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6" t="s">
        <v>268</v>
      </c>
      <c r="AU1710" s="266" t="s">
        <v>93</v>
      </c>
      <c r="AV1710" s="15" t="s">
        <v>108</v>
      </c>
      <c r="AW1710" s="15" t="s">
        <v>34</v>
      </c>
      <c r="AX1710" s="15" t="s">
        <v>74</v>
      </c>
      <c r="AY1710" s="266" t="s">
        <v>224</v>
      </c>
    </row>
    <row r="1711" s="16" customFormat="1">
      <c r="A1711" s="16"/>
      <c r="B1711" s="272"/>
      <c r="C1711" s="273"/>
      <c r="D1711" s="231" t="s">
        <v>268</v>
      </c>
      <c r="E1711" s="274" t="s">
        <v>19</v>
      </c>
      <c r="F1711" s="275" t="s">
        <v>351</v>
      </c>
      <c r="G1711" s="273"/>
      <c r="H1711" s="276">
        <v>536.72900000000004</v>
      </c>
      <c r="I1711" s="277"/>
      <c r="J1711" s="273"/>
      <c r="K1711" s="273"/>
      <c r="L1711" s="278"/>
      <c r="M1711" s="279"/>
      <c r="N1711" s="280"/>
      <c r="O1711" s="280"/>
      <c r="P1711" s="280"/>
      <c r="Q1711" s="280"/>
      <c r="R1711" s="280"/>
      <c r="S1711" s="280"/>
      <c r="T1711" s="281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82" t="s">
        <v>268</v>
      </c>
      <c r="AU1711" s="282" t="s">
        <v>93</v>
      </c>
      <c r="AV1711" s="16" t="s">
        <v>231</v>
      </c>
      <c r="AW1711" s="16" t="s">
        <v>34</v>
      </c>
      <c r="AX1711" s="16" t="s">
        <v>82</v>
      </c>
      <c r="AY1711" s="282" t="s">
        <v>224</v>
      </c>
    </row>
    <row r="1712" s="2" customFormat="1" ht="24.15" customHeight="1">
      <c r="A1712" s="41"/>
      <c r="B1712" s="42"/>
      <c r="C1712" s="286" t="s">
        <v>1757</v>
      </c>
      <c r="D1712" s="286" t="s">
        <v>572</v>
      </c>
      <c r="E1712" s="287" t="s">
        <v>1758</v>
      </c>
      <c r="F1712" s="288" t="s">
        <v>1759</v>
      </c>
      <c r="G1712" s="289" t="s">
        <v>471</v>
      </c>
      <c r="H1712" s="290">
        <v>102.113</v>
      </c>
      <c r="I1712" s="291"/>
      <c r="J1712" s="292">
        <f>ROUND(I1712*H1712,2)</f>
        <v>0</v>
      </c>
      <c r="K1712" s="288" t="s">
        <v>312</v>
      </c>
      <c r="L1712" s="293"/>
      <c r="M1712" s="294" t="s">
        <v>19</v>
      </c>
      <c r="N1712" s="295" t="s">
        <v>46</v>
      </c>
      <c r="O1712" s="87"/>
      <c r="P1712" s="225">
        <f>O1712*H1712</f>
        <v>0</v>
      </c>
      <c r="Q1712" s="225">
        <v>0.00055999999999999995</v>
      </c>
      <c r="R1712" s="225">
        <f>Q1712*H1712</f>
        <v>0.057183279999999996</v>
      </c>
      <c r="S1712" s="225">
        <v>0</v>
      </c>
      <c r="T1712" s="226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7" t="s">
        <v>254</v>
      </c>
      <c r="AT1712" s="227" t="s">
        <v>572</v>
      </c>
      <c r="AU1712" s="227" t="s">
        <v>93</v>
      </c>
      <c r="AY1712" s="20" t="s">
        <v>224</v>
      </c>
      <c r="BE1712" s="228">
        <f>IF(N1712="základní",J1712,0)</f>
        <v>0</v>
      </c>
      <c r="BF1712" s="228">
        <f>IF(N1712="snížená",J1712,0)</f>
        <v>0</v>
      </c>
      <c r="BG1712" s="228">
        <f>IF(N1712="zákl. přenesená",J1712,0)</f>
        <v>0</v>
      </c>
      <c r="BH1712" s="228">
        <f>IF(N1712="sníž. přenesená",J1712,0)</f>
        <v>0</v>
      </c>
      <c r="BI1712" s="228">
        <f>IF(N1712="nulová",J1712,0)</f>
        <v>0</v>
      </c>
      <c r="BJ1712" s="20" t="s">
        <v>93</v>
      </c>
      <c r="BK1712" s="228">
        <f>ROUND(I1712*H1712,2)</f>
        <v>0</v>
      </c>
      <c r="BL1712" s="20" t="s">
        <v>231</v>
      </c>
      <c r="BM1712" s="227" t="s">
        <v>1760</v>
      </c>
    </row>
    <row r="1713" s="13" customFormat="1">
      <c r="A1713" s="13"/>
      <c r="B1713" s="229"/>
      <c r="C1713" s="230"/>
      <c r="D1713" s="231" t="s">
        <v>268</v>
      </c>
      <c r="E1713" s="232" t="s">
        <v>19</v>
      </c>
      <c r="F1713" s="233" t="s">
        <v>1761</v>
      </c>
      <c r="G1713" s="230"/>
      <c r="H1713" s="234">
        <v>102.113</v>
      </c>
      <c r="I1713" s="235"/>
      <c r="J1713" s="230"/>
      <c r="K1713" s="230"/>
      <c r="L1713" s="236"/>
      <c r="M1713" s="237"/>
      <c r="N1713" s="238"/>
      <c r="O1713" s="238"/>
      <c r="P1713" s="238"/>
      <c r="Q1713" s="238"/>
      <c r="R1713" s="238"/>
      <c r="S1713" s="238"/>
      <c r="T1713" s="23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0" t="s">
        <v>268</v>
      </c>
      <c r="AU1713" s="240" t="s">
        <v>93</v>
      </c>
      <c r="AV1713" s="13" t="s">
        <v>93</v>
      </c>
      <c r="AW1713" s="13" t="s">
        <v>34</v>
      </c>
      <c r="AX1713" s="13" t="s">
        <v>82</v>
      </c>
      <c r="AY1713" s="240" t="s">
        <v>224</v>
      </c>
    </row>
    <row r="1714" s="2" customFormat="1" ht="33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488.28899999999999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0.00068000000000000005</v>
      </c>
      <c r="R1714" s="225">
        <f>Q1714*H1714</f>
        <v>0.33203652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1766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1767</v>
      </c>
      <c r="G1716" s="230"/>
      <c r="H1716" s="234">
        <v>488.28899999999999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82</v>
      </c>
      <c r="AY1716" s="240" t="s">
        <v>224</v>
      </c>
    </row>
    <row r="1717" s="2" customFormat="1" ht="24.15" customHeight="1">
      <c r="A1717" s="41"/>
      <c r="B1717" s="42"/>
      <c r="C1717" s="286" t="s">
        <v>1768</v>
      </c>
      <c r="D1717" s="286" t="s">
        <v>572</v>
      </c>
      <c r="E1717" s="287" t="s">
        <v>1769</v>
      </c>
      <c r="F1717" s="288" t="s">
        <v>1770</v>
      </c>
      <c r="G1717" s="289" t="s">
        <v>471</v>
      </c>
      <c r="H1717" s="290">
        <v>488.28899999999999</v>
      </c>
      <c r="I1717" s="291"/>
      <c r="J1717" s="292">
        <f>ROUND(I1717*H1717,2)</f>
        <v>0</v>
      </c>
      <c r="K1717" s="288" t="s">
        <v>312</v>
      </c>
      <c r="L1717" s="293"/>
      <c r="M1717" s="294" t="s">
        <v>19</v>
      </c>
      <c r="N1717" s="295" t="s">
        <v>46</v>
      </c>
      <c r="O1717" s="87"/>
      <c r="P1717" s="225">
        <f>O1717*H1717</f>
        <v>0</v>
      </c>
      <c r="Q1717" s="225">
        <v>0.00032000000000000003</v>
      </c>
      <c r="R1717" s="225">
        <f>Q1717*H1717</f>
        <v>0.15625248</v>
      </c>
      <c r="S1717" s="225">
        <v>0</v>
      </c>
      <c r="T1717" s="226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27" t="s">
        <v>254</v>
      </c>
      <c r="AT1717" s="227" t="s">
        <v>572</v>
      </c>
      <c r="AU1717" s="227" t="s">
        <v>93</v>
      </c>
      <c r="AY1717" s="20" t="s">
        <v>224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20" t="s">
        <v>93</v>
      </c>
      <c r="BK1717" s="228">
        <f>ROUND(I1717*H1717,2)</f>
        <v>0</v>
      </c>
      <c r="BL1717" s="20" t="s">
        <v>231</v>
      </c>
      <c r="BM1717" s="227" t="s">
        <v>1771</v>
      </c>
    </row>
    <row r="1718" s="14" customFormat="1">
      <c r="A1718" s="14"/>
      <c r="B1718" s="246"/>
      <c r="C1718" s="247"/>
      <c r="D1718" s="231" t="s">
        <v>268</v>
      </c>
      <c r="E1718" s="248" t="s">
        <v>19</v>
      </c>
      <c r="F1718" s="249" t="s">
        <v>1766</v>
      </c>
      <c r="G1718" s="247"/>
      <c r="H1718" s="248" t="s">
        <v>19</v>
      </c>
      <c r="I1718" s="250"/>
      <c r="J1718" s="247"/>
      <c r="K1718" s="247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268</v>
      </c>
      <c r="AU1718" s="255" t="s">
        <v>93</v>
      </c>
      <c r="AV1718" s="14" t="s">
        <v>82</v>
      </c>
      <c r="AW1718" s="14" t="s">
        <v>34</v>
      </c>
      <c r="AX1718" s="14" t="s">
        <v>74</v>
      </c>
      <c r="AY1718" s="255" t="s">
        <v>224</v>
      </c>
    </row>
    <row r="1719" s="13" customFormat="1">
      <c r="A1719" s="13"/>
      <c r="B1719" s="229"/>
      <c r="C1719" s="230"/>
      <c r="D1719" s="231" t="s">
        <v>268</v>
      </c>
      <c r="E1719" s="232" t="s">
        <v>19</v>
      </c>
      <c r="F1719" s="233" t="s">
        <v>1767</v>
      </c>
      <c r="G1719" s="230"/>
      <c r="H1719" s="234">
        <v>488.28899999999999</v>
      </c>
      <c r="I1719" s="235"/>
      <c r="J1719" s="230"/>
      <c r="K1719" s="230"/>
      <c r="L1719" s="236"/>
      <c r="M1719" s="237"/>
      <c r="N1719" s="238"/>
      <c r="O1719" s="238"/>
      <c r="P1719" s="238"/>
      <c r="Q1719" s="238"/>
      <c r="R1719" s="238"/>
      <c r="S1719" s="238"/>
      <c r="T1719" s="23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0" t="s">
        <v>268</v>
      </c>
      <c r="AU1719" s="240" t="s">
        <v>93</v>
      </c>
      <c r="AV1719" s="13" t="s">
        <v>93</v>
      </c>
      <c r="AW1719" s="13" t="s">
        <v>34</v>
      </c>
      <c r="AX1719" s="13" t="s">
        <v>82</v>
      </c>
      <c r="AY1719" s="240" t="s">
        <v>224</v>
      </c>
    </row>
    <row r="1720" s="2" customFormat="1" ht="24.15" customHeight="1">
      <c r="A1720" s="41"/>
      <c r="B1720" s="42"/>
      <c r="C1720" s="216" t="s">
        <v>1772</v>
      </c>
      <c r="D1720" s="216" t="s">
        <v>227</v>
      </c>
      <c r="E1720" s="217" t="s">
        <v>1773</v>
      </c>
      <c r="F1720" s="218" t="s">
        <v>1774</v>
      </c>
      <c r="G1720" s="219" t="s">
        <v>471</v>
      </c>
      <c r="H1720" s="220">
        <v>614.92999999999995</v>
      </c>
      <c r="I1720" s="221"/>
      <c r="J1720" s="222">
        <f>ROUND(I1720*H1720,2)</f>
        <v>0</v>
      </c>
      <c r="K1720" s="218" t="s">
        <v>312</v>
      </c>
      <c r="L1720" s="47"/>
      <c r="M1720" s="223" t="s">
        <v>19</v>
      </c>
      <c r="N1720" s="224" t="s">
        <v>46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231</v>
      </c>
      <c r="AT1720" s="227" t="s">
        <v>227</v>
      </c>
      <c r="AU1720" s="227" t="s">
        <v>93</v>
      </c>
      <c r="AY1720" s="20" t="s">
        <v>224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93</v>
      </c>
      <c r="BK1720" s="228">
        <f>ROUND(I1720*H1720,2)</f>
        <v>0</v>
      </c>
      <c r="BL1720" s="20" t="s">
        <v>231</v>
      </c>
      <c r="BM1720" s="227" t="s">
        <v>1775</v>
      </c>
    </row>
    <row r="1721" s="2" customFormat="1">
      <c r="A1721" s="41"/>
      <c r="B1721" s="42"/>
      <c r="C1721" s="43"/>
      <c r="D1721" s="267" t="s">
        <v>314</v>
      </c>
      <c r="E1721" s="43"/>
      <c r="F1721" s="268" t="s">
        <v>1776</v>
      </c>
      <c r="G1721" s="43"/>
      <c r="H1721" s="43"/>
      <c r="I1721" s="269"/>
      <c r="J1721" s="43"/>
      <c r="K1721" s="43"/>
      <c r="L1721" s="47"/>
      <c r="M1721" s="270"/>
      <c r="N1721" s="271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314</v>
      </c>
      <c r="AU1721" s="20" t="s">
        <v>93</v>
      </c>
    </row>
    <row r="1722" s="14" customFormat="1">
      <c r="A1722" s="14"/>
      <c r="B1722" s="246"/>
      <c r="C1722" s="247"/>
      <c r="D1722" s="231" t="s">
        <v>268</v>
      </c>
      <c r="E1722" s="248" t="s">
        <v>19</v>
      </c>
      <c r="F1722" s="249" t="s">
        <v>1777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268</v>
      </c>
      <c r="AU1722" s="255" t="s">
        <v>93</v>
      </c>
      <c r="AV1722" s="14" t="s">
        <v>82</v>
      </c>
      <c r="AW1722" s="14" t="s">
        <v>34</v>
      </c>
      <c r="AX1722" s="14" t="s">
        <v>74</v>
      </c>
      <c r="AY1722" s="255" t="s">
        <v>224</v>
      </c>
    </row>
    <row r="1723" s="14" customFormat="1">
      <c r="A1723" s="14"/>
      <c r="B1723" s="246"/>
      <c r="C1723" s="247"/>
      <c r="D1723" s="231" t="s">
        <v>268</v>
      </c>
      <c r="E1723" s="248" t="s">
        <v>19</v>
      </c>
      <c r="F1723" s="249" t="s">
        <v>496</v>
      </c>
      <c r="G1723" s="247"/>
      <c r="H1723" s="248" t="s">
        <v>19</v>
      </c>
      <c r="I1723" s="250"/>
      <c r="J1723" s="247"/>
      <c r="K1723" s="247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268</v>
      </c>
      <c r="AU1723" s="255" t="s">
        <v>93</v>
      </c>
      <c r="AV1723" s="14" t="s">
        <v>82</v>
      </c>
      <c r="AW1723" s="14" t="s">
        <v>34</v>
      </c>
      <c r="AX1723" s="14" t="s">
        <v>74</v>
      </c>
      <c r="AY1723" s="255" t="s">
        <v>224</v>
      </c>
    </row>
    <row r="1724" s="13" customFormat="1">
      <c r="A1724" s="13"/>
      <c r="B1724" s="229"/>
      <c r="C1724" s="230"/>
      <c r="D1724" s="231" t="s">
        <v>268</v>
      </c>
      <c r="E1724" s="232" t="s">
        <v>19</v>
      </c>
      <c r="F1724" s="233" t="s">
        <v>1778</v>
      </c>
      <c r="G1724" s="230"/>
      <c r="H1724" s="234">
        <v>0.90000000000000002</v>
      </c>
      <c r="I1724" s="235"/>
      <c r="J1724" s="230"/>
      <c r="K1724" s="230"/>
      <c r="L1724" s="236"/>
      <c r="M1724" s="237"/>
      <c r="N1724" s="238"/>
      <c r="O1724" s="238"/>
      <c r="P1724" s="238"/>
      <c r="Q1724" s="238"/>
      <c r="R1724" s="238"/>
      <c r="S1724" s="238"/>
      <c r="T1724" s="23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0" t="s">
        <v>268</v>
      </c>
      <c r="AU1724" s="240" t="s">
        <v>93</v>
      </c>
      <c r="AV1724" s="13" t="s">
        <v>93</v>
      </c>
      <c r="AW1724" s="13" t="s">
        <v>34</v>
      </c>
      <c r="AX1724" s="13" t="s">
        <v>74</v>
      </c>
      <c r="AY1724" s="240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648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1779</v>
      </c>
      <c r="G1726" s="230"/>
      <c r="H1726" s="234">
        <v>26.774999999999999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3" customFormat="1">
      <c r="A1727" s="13"/>
      <c r="B1727" s="229"/>
      <c r="C1727" s="230"/>
      <c r="D1727" s="231" t="s">
        <v>268</v>
      </c>
      <c r="E1727" s="232" t="s">
        <v>19</v>
      </c>
      <c r="F1727" s="233" t="s">
        <v>1780</v>
      </c>
      <c r="G1727" s="230"/>
      <c r="H1727" s="234">
        <v>58.149999999999999</v>
      </c>
      <c r="I1727" s="235"/>
      <c r="J1727" s="230"/>
      <c r="K1727" s="230"/>
      <c r="L1727" s="236"/>
      <c r="M1727" s="237"/>
      <c r="N1727" s="238"/>
      <c r="O1727" s="238"/>
      <c r="P1727" s="238"/>
      <c r="Q1727" s="238"/>
      <c r="R1727" s="238"/>
      <c r="S1727" s="238"/>
      <c r="T1727" s="23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0" t="s">
        <v>268</v>
      </c>
      <c r="AU1727" s="240" t="s">
        <v>93</v>
      </c>
      <c r="AV1727" s="13" t="s">
        <v>93</v>
      </c>
      <c r="AW1727" s="13" t="s">
        <v>34</v>
      </c>
      <c r="AX1727" s="13" t="s">
        <v>74</v>
      </c>
      <c r="AY1727" s="240" t="s">
        <v>224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662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1781</v>
      </c>
      <c r="G1729" s="230"/>
      <c r="H1729" s="234">
        <v>88.049999999999997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664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1781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665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1782</v>
      </c>
      <c r="G1733" s="230"/>
      <c r="H1733" s="234">
        <v>86.700000000000003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667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1783</v>
      </c>
      <c r="G1735" s="230"/>
      <c r="H1735" s="234">
        <v>54.840000000000003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5" customFormat="1">
      <c r="A1736" s="15"/>
      <c r="B1736" s="256"/>
      <c r="C1736" s="257"/>
      <c r="D1736" s="231" t="s">
        <v>268</v>
      </c>
      <c r="E1736" s="258" t="s">
        <v>19</v>
      </c>
      <c r="F1736" s="259" t="s">
        <v>300</v>
      </c>
      <c r="G1736" s="257"/>
      <c r="H1736" s="260">
        <v>403.46499999999998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6" t="s">
        <v>268</v>
      </c>
      <c r="AU1736" s="266" t="s">
        <v>93</v>
      </c>
      <c r="AV1736" s="15" t="s">
        <v>108</v>
      </c>
      <c r="AW1736" s="15" t="s">
        <v>34</v>
      </c>
      <c r="AX1736" s="15" t="s">
        <v>74</v>
      </c>
      <c r="AY1736" s="266" t="s">
        <v>224</v>
      </c>
    </row>
    <row r="1737" s="14" customFormat="1">
      <c r="A1737" s="14"/>
      <c r="B1737" s="246"/>
      <c r="C1737" s="247"/>
      <c r="D1737" s="231" t="s">
        <v>268</v>
      </c>
      <c r="E1737" s="248" t="s">
        <v>19</v>
      </c>
      <c r="F1737" s="249" t="s">
        <v>1784</v>
      </c>
      <c r="G1737" s="247"/>
      <c r="H1737" s="248" t="s">
        <v>19</v>
      </c>
      <c r="I1737" s="250"/>
      <c r="J1737" s="247"/>
      <c r="K1737" s="247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268</v>
      </c>
      <c r="AU1737" s="255" t="s">
        <v>93</v>
      </c>
      <c r="AV1737" s="14" t="s">
        <v>82</v>
      </c>
      <c r="AW1737" s="14" t="s">
        <v>34</v>
      </c>
      <c r="AX1737" s="14" t="s">
        <v>74</v>
      </c>
      <c r="AY1737" s="255" t="s">
        <v>224</v>
      </c>
    </row>
    <row r="1738" s="13" customFormat="1">
      <c r="A1738" s="13"/>
      <c r="B1738" s="229"/>
      <c r="C1738" s="230"/>
      <c r="D1738" s="231" t="s">
        <v>268</v>
      </c>
      <c r="E1738" s="232" t="s">
        <v>19</v>
      </c>
      <c r="F1738" s="233" t="s">
        <v>1785</v>
      </c>
      <c r="G1738" s="230"/>
      <c r="H1738" s="234">
        <v>268.71499999999997</v>
      </c>
      <c r="I1738" s="235"/>
      <c r="J1738" s="230"/>
      <c r="K1738" s="230"/>
      <c r="L1738" s="236"/>
      <c r="M1738" s="237"/>
      <c r="N1738" s="238"/>
      <c r="O1738" s="238"/>
      <c r="P1738" s="238"/>
      <c r="Q1738" s="238"/>
      <c r="R1738" s="238"/>
      <c r="S1738" s="238"/>
      <c r="T1738" s="23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0" t="s">
        <v>268</v>
      </c>
      <c r="AU1738" s="240" t="s">
        <v>93</v>
      </c>
      <c r="AV1738" s="13" t="s">
        <v>93</v>
      </c>
      <c r="AW1738" s="13" t="s">
        <v>34</v>
      </c>
      <c r="AX1738" s="13" t="s">
        <v>74</v>
      </c>
      <c r="AY1738" s="240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1786</v>
      </c>
      <c r="G1739" s="230"/>
      <c r="H1739" s="234">
        <v>-57.25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5" customFormat="1">
      <c r="A1740" s="15"/>
      <c r="B1740" s="256"/>
      <c r="C1740" s="257"/>
      <c r="D1740" s="231" t="s">
        <v>268</v>
      </c>
      <c r="E1740" s="258" t="s">
        <v>19</v>
      </c>
      <c r="F1740" s="259" t="s">
        <v>300</v>
      </c>
      <c r="G1740" s="257"/>
      <c r="H1740" s="260">
        <v>211.465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6" t="s">
        <v>268</v>
      </c>
      <c r="AU1740" s="266" t="s">
        <v>93</v>
      </c>
      <c r="AV1740" s="15" t="s">
        <v>108</v>
      </c>
      <c r="AW1740" s="15" t="s">
        <v>34</v>
      </c>
      <c r="AX1740" s="15" t="s">
        <v>74</v>
      </c>
      <c r="AY1740" s="266" t="s">
        <v>224</v>
      </c>
    </row>
    <row r="1741" s="16" customFormat="1">
      <c r="A1741" s="16"/>
      <c r="B1741" s="272"/>
      <c r="C1741" s="273"/>
      <c r="D1741" s="231" t="s">
        <v>268</v>
      </c>
      <c r="E1741" s="274" t="s">
        <v>19</v>
      </c>
      <c r="F1741" s="275" t="s">
        <v>351</v>
      </c>
      <c r="G1741" s="273"/>
      <c r="H1741" s="276">
        <v>614.92999999999995</v>
      </c>
      <c r="I1741" s="277"/>
      <c r="J1741" s="273"/>
      <c r="K1741" s="273"/>
      <c r="L1741" s="278"/>
      <c r="M1741" s="279"/>
      <c r="N1741" s="280"/>
      <c r="O1741" s="280"/>
      <c r="P1741" s="280"/>
      <c r="Q1741" s="280"/>
      <c r="R1741" s="280"/>
      <c r="S1741" s="280"/>
      <c r="T1741" s="281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82" t="s">
        <v>268</v>
      </c>
      <c r="AU1741" s="282" t="s">
        <v>93</v>
      </c>
      <c r="AV1741" s="16" t="s">
        <v>231</v>
      </c>
      <c r="AW1741" s="16" t="s">
        <v>34</v>
      </c>
      <c r="AX1741" s="16" t="s">
        <v>82</v>
      </c>
      <c r="AY1741" s="282" t="s">
        <v>224</v>
      </c>
    </row>
    <row r="1742" s="2" customFormat="1" ht="24.15" customHeight="1">
      <c r="A1742" s="41"/>
      <c r="B1742" s="42"/>
      <c r="C1742" s="286" t="s">
        <v>1787</v>
      </c>
      <c r="D1742" s="286" t="s">
        <v>572</v>
      </c>
      <c r="E1742" s="287" t="s">
        <v>1788</v>
      </c>
      <c r="F1742" s="288" t="s">
        <v>1789</v>
      </c>
      <c r="G1742" s="289" t="s">
        <v>471</v>
      </c>
      <c r="H1742" s="290">
        <v>443.81200000000001</v>
      </c>
      <c r="I1742" s="291"/>
      <c r="J1742" s="292">
        <f>ROUND(I1742*H1742,2)</f>
        <v>0</v>
      </c>
      <c r="K1742" s="288" t="s">
        <v>312</v>
      </c>
      <c r="L1742" s="293"/>
      <c r="M1742" s="294" t="s">
        <v>19</v>
      </c>
      <c r="N1742" s="295" t="s">
        <v>46</v>
      </c>
      <c r="O1742" s="87"/>
      <c r="P1742" s="225">
        <f>O1742*H1742</f>
        <v>0</v>
      </c>
      <c r="Q1742" s="225">
        <v>0.00029999999999999997</v>
      </c>
      <c r="R1742" s="225">
        <f>Q1742*H1742</f>
        <v>0.1331436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254</v>
      </c>
      <c r="AT1742" s="227" t="s">
        <v>572</v>
      </c>
      <c r="AU1742" s="227" t="s">
        <v>93</v>
      </c>
      <c r="AY1742" s="20" t="s">
        <v>224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93</v>
      </c>
      <c r="BK1742" s="228">
        <f>ROUND(I1742*H1742,2)</f>
        <v>0</v>
      </c>
      <c r="BL1742" s="20" t="s">
        <v>231</v>
      </c>
      <c r="BM1742" s="227" t="s">
        <v>1790</v>
      </c>
    </row>
    <row r="1743" s="13" customFormat="1">
      <c r="A1743" s="13"/>
      <c r="B1743" s="229"/>
      <c r="C1743" s="230"/>
      <c r="D1743" s="231" t="s">
        <v>268</v>
      </c>
      <c r="E1743" s="232" t="s">
        <v>19</v>
      </c>
      <c r="F1743" s="233" t="s">
        <v>1791</v>
      </c>
      <c r="G1743" s="230"/>
      <c r="H1743" s="234">
        <v>443.81200000000001</v>
      </c>
      <c r="I1743" s="235"/>
      <c r="J1743" s="230"/>
      <c r="K1743" s="230"/>
      <c r="L1743" s="236"/>
      <c r="M1743" s="237"/>
      <c r="N1743" s="238"/>
      <c r="O1743" s="238"/>
      <c r="P1743" s="238"/>
      <c r="Q1743" s="238"/>
      <c r="R1743" s="238"/>
      <c r="S1743" s="238"/>
      <c r="T1743" s="23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0" t="s">
        <v>268</v>
      </c>
      <c r="AU1743" s="240" t="s">
        <v>93</v>
      </c>
      <c r="AV1743" s="13" t="s">
        <v>93</v>
      </c>
      <c r="AW1743" s="13" t="s">
        <v>34</v>
      </c>
      <c r="AX1743" s="13" t="s">
        <v>82</v>
      </c>
      <c r="AY1743" s="240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232.612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0.00020000000000000001</v>
      </c>
      <c r="R1744" s="225">
        <f>Q1744*H1744</f>
        <v>0.046522399999999998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232.612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37.8" customHeight="1">
      <c r="A1746" s="41"/>
      <c r="B1746" s="42"/>
      <c r="C1746" s="216" t="s">
        <v>1797</v>
      </c>
      <c r="D1746" s="216" t="s">
        <v>227</v>
      </c>
      <c r="E1746" s="217" t="s">
        <v>1798</v>
      </c>
      <c r="F1746" s="218" t="s">
        <v>1799</v>
      </c>
      <c r="G1746" s="219" t="s">
        <v>266</v>
      </c>
      <c r="H1746" s="220">
        <v>2325.384</v>
      </c>
      <c r="I1746" s="221"/>
      <c r="J1746" s="222">
        <f>ROUND(I1746*H1746,2)</f>
        <v>0</v>
      </c>
      <c r="K1746" s="218" t="s">
        <v>312</v>
      </c>
      <c r="L1746" s="47"/>
      <c r="M1746" s="223" t="s">
        <v>19</v>
      </c>
      <c r="N1746" s="224" t="s">
        <v>46</v>
      </c>
      <c r="O1746" s="87"/>
      <c r="P1746" s="225">
        <f>O1746*H1746</f>
        <v>0</v>
      </c>
      <c r="Q1746" s="225">
        <v>0.0045799999999999999</v>
      </c>
      <c r="R1746" s="225">
        <f>Q1746*H1746</f>
        <v>10.65025872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231</v>
      </c>
      <c r="AT1746" s="227" t="s">
        <v>227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2" customFormat="1">
      <c r="A1747" s="41"/>
      <c r="B1747" s="42"/>
      <c r="C1747" s="43"/>
      <c r="D1747" s="267" t="s">
        <v>314</v>
      </c>
      <c r="E1747" s="43"/>
      <c r="F1747" s="268" t="s">
        <v>1801</v>
      </c>
      <c r="G1747" s="43"/>
      <c r="H1747" s="43"/>
      <c r="I1747" s="269"/>
      <c r="J1747" s="43"/>
      <c r="K1747" s="43"/>
      <c r="L1747" s="47"/>
      <c r="M1747" s="270"/>
      <c r="N1747" s="271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314</v>
      </c>
      <c r="AU1747" s="20" t="s">
        <v>93</v>
      </c>
    </row>
    <row r="1748" s="14" customFormat="1">
      <c r="A1748" s="14"/>
      <c r="B1748" s="246"/>
      <c r="C1748" s="247"/>
      <c r="D1748" s="231" t="s">
        <v>268</v>
      </c>
      <c r="E1748" s="248" t="s">
        <v>19</v>
      </c>
      <c r="F1748" s="249" t="s">
        <v>1597</v>
      </c>
      <c r="G1748" s="247"/>
      <c r="H1748" s="248" t="s">
        <v>19</v>
      </c>
      <c r="I1748" s="250"/>
      <c r="J1748" s="247"/>
      <c r="K1748" s="247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268</v>
      </c>
      <c r="AU1748" s="255" t="s">
        <v>93</v>
      </c>
      <c r="AV1748" s="14" t="s">
        <v>82</v>
      </c>
      <c r="AW1748" s="14" t="s">
        <v>34</v>
      </c>
      <c r="AX1748" s="14" t="s">
        <v>74</v>
      </c>
      <c r="AY1748" s="255" t="s">
        <v>224</v>
      </c>
    </row>
    <row r="1749" s="13" customFormat="1">
      <c r="A1749" s="13"/>
      <c r="B1749" s="229"/>
      <c r="C1749" s="230"/>
      <c r="D1749" s="231" t="s">
        <v>268</v>
      </c>
      <c r="E1749" s="232" t="s">
        <v>19</v>
      </c>
      <c r="F1749" s="233" t="s">
        <v>1598</v>
      </c>
      <c r="G1749" s="230"/>
      <c r="H1749" s="234">
        <v>18.696999999999999</v>
      </c>
      <c r="I1749" s="235"/>
      <c r="J1749" s="230"/>
      <c r="K1749" s="230"/>
      <c r="L1749" s="236"/>
      <c r="M1749" s="237"/>
      <c r="N1749" s="238"/>
      <c r="O1749" s="238"/>
      <c r="P1749" s="238"/>
      <c r="Q1749" s="238"/>
      <c r="R1749" s="238"/>
      <c r="S1749" s="238"/>
      <c r="T1749" s="23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0" t="s">
        <v>268</v>
      </c>
      <c r="AU1749" s="240" t="s">
        <v>93</v>
      </c>
      <c r="AV1749" s="13" t="s">
        <v>93</v>
      </c>
      <c r="AW1749" s="13" t="s">
        <v>34</v>
      </c>
      <c r="AX1749" s="13" t="s">
        <v>74</v>
      </c>
      <c r="AY1749" s="240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1599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1600</v>
      </c>
      <c r="G1751" s="230"/>
      <c r="H1751" s="234">
        <v>2220.9009999999998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1601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1602</v>
      </c>
      <c r="G1753" s="230"/>
      <c r="H1753" s="234">
        <v>187.642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1603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1604</v>
      </c>
      <c r="G1755" s="230"/>
      <c r="H1755" s="234">
        <v>203.87000000000001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667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1605</v>
      </c>
      <c r="G1757" s="230"/>
      <c r="H1757" s="234">
        <v>106.414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1606</v>
      </c>
      <c r="G1758" s="230"/>
      <c r="H1758" s="234">
        <v>296.97899999999998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74</v>
      </c>
      <c r="AY1758" s="240" t="s">
        <v>224</v>
      </c>
    </row>
    <row r="1759" s="14" customFormat="1">
      <c r="A1759" s="14"/>
      <c r="B1759" s="246"/>
      <c r="C1759" s="247"/>
      <c r="D1759" s="231" t="s">
        <v>268</v>
      </c>
      <c r="E1759" s="248" t="s">
        <v>19</v>
      </c>
      <c r="F1759" s="249" t="s">
        <v>1607</v>
      </c>
      <c r="G1759" s="247"/>
      <c r="H1759" s="248" t="s">
        <v>19</v>
      </c>
      <c r="I1759" s="250"/>
      <c r="J1759" s="247"/>
      <c r="K1759" s="247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5" t="s">
        <v>268</v>
      </c>
      <c r="AU1759" s="255" t="s">
        <v>93</v>
      </c>
      <c r="AV1759" s="14" t="s">
        <v>82</v>
      </c>
      <c r="AW1759" s="14" t="s">
        <v>34</v>
      </c>
      <c r="AX1759" s="14" t="s">
        <v>74</v>
      </c>
      <c r="AY1759" s="255" t="s">
        <v>224</v>
      </c>
    </row>
    <row r="1760" s="14" customFormat="1">
      <c r="A1760" s="14"/>
      <c r="B1760" s="246"/>
      <c r="C1760" s="247"/>
      <c r="D1760" s="231" t="s">
        <v>268</v>
      </c>
      <c r="E1760" s="248" t="s">
        <v>19</v>
      </c>
      <c r="F1760" s="249" t="s">
        <v>1608</v>
      </c>
      <c r="G1760" s="247"/>
      <c r="H1760" s="248" t="s">
        <v>19</v>
      </c>
      <c r="I1760" s="250"/>
      <c r="J1760" s="247"/>
      <c r="K1760" s="247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268</v>
      </c>
      <c r="AU1760" s="255" t="s">
        <v>93</v>
      </c>
      <c r="AV1760" s="14" t="s">
        <v>82</v>
      </c>
      <c r="AW1760" s="14" t="s">
        <v>34</v>
      </c>
      <c r="AX1760" s="14" t="s">
        <v>74</v>
      </c>
      <c r="AY1760" s="255" t="s">
        <v>224</v>
      </c>
    </row>
    <row r="1761" s="13" customFormat="1">
      <c r="A1761" s="13"/>
      <c r="B1761" s="229"/>
      <c r="C1761" s="230"/>
      <c r="D1761" s="231" t="s">
        <v>268</v>
      </c>
      <c r="E1761" s="232" t="s">
        <v>19</v>
      </c>
      <c r="F1761" s="233" t="s">
        <v>1609</v>
      </c>
      <c r="G1761" s="230"/>
      <c r="H1761" s="234">
        <v>16.096</v>
      </c>
      <c r="I1761" s="235"/>
      <c r="J1761" s="230"/>
      <c r="K1761" s="230"/>
      <c r="L1761" s="236"/>
      <c r="M1761" s="237"/>
      <c r="N1761" s="238"/>
      <c r="O1761" s="238"/>
      <c r="P1761" s="238"/>
      <c r="Q1761" s="238"/>
      <c r="R1761" s="238"/>
      <c r="S1761" s="238"/>
      <c r="T1761" s="23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0" t="s">
        <v>268</v>
      </c>
      <c r="AU1761" s="240" t="s">
        <v>93</v>
      </c>
      <c r="AV1761" s="13" t="s">
        <v>93</v>
      </c>
      <c r="AW1761" s="13" t="s">
        <v>34</v>
      </c>
      <c r="AX1761" s="13" t="s">
        <v>74</v>
      </c>
      <c r="AY1761" s="240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669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1610</v>
      </c>
      <c r="G1763" s="230"/>
      <c r="H1763" s="234">
        <v>102.465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1003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1611</v>
      </c>
      <c r="G1765" s="230"/>
      <c r="H1765" s="234">
        <v>46.625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1612</v>
      </c>
      <c r="G1766" s="230"/>
      <c r="H1766" s="234">
        <v>0.95999999999999996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1613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1614</v>
      </c>
      <c r="G1768" s="230"/>
      <c r="H1768" s="234">
        <v>18.079999999999998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1615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1616</v>
      </c>
      <c r="G1770" s="230"/>
      <c r="H1770" s="234">
        <v>-1259.711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1624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1625</v>
      </c>
      <c r="G1772" s="230"/>
      <c r="H1772" s="234">
        <v>293.12599999999998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1617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1618</v>
      </c>
      <c r="G1774" s="230"/>
      <c r="H1774" s="234">
        <v>73.239999999999995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6" customFormat="1">
      <c r="A1775" s="16"/>
      <c r="B1775" s="272"/>
      <c r="C1775" s="273"/>
      <c r="D1775" s="231" t="s">
        <v>268</v>
      </c>
      <c r="E1775" s="274" t="s">
        <v>19</v>
      </c>
      <c r="F1775" s="275" t="s">
        <v>351</v>
      </c>
      <c r="G1775" s="273"/>
      <c r="H1775" s="276">
        <v>2325.384</v>
      </c>
      <c r="I1775" s="277"/>
      <c r="J1775" s="273"/>
      <c r="K1775" s="273"/>
      <c r="L1775" s="278"/>
      <c r="M1775" s="279"/>
      <c r="N1775" s="280"/>
      <c r="O1775" s="280"/>
      <c r="P1775" s="280"/>
      <c r="Q1775" s="280"/>
      <c r="R1775" s="280"/>
      <c r="S1775" s="280"/>
      <c r="T1775" s="281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82" t="s">
        <v>268</v>
      </c>
      <c r="AU1775" s="282" t="s">
        <v>93</v>
      </c>
      <c r="AV1775" s="16" t="s">
        <v>231</v>
      </c>
      <c r="AW1775" s="16" t="s">
        <v>34</v>
      </c>
      <c r="AX1775" s="16" t="s">
        <v>82</v>
      </c>
      <c r="AY1775" s="282" t="s">
        <v>224</v>
      </c>
    </row>
    <row r="1776" s="2" customFormat="1" ht="37.8" customHeight="1">
      <c r="A1776" s="41"/>
      <c r="B1776" s="42"/>
      <c r="C1776" s="216" t="s">
        <v>1802</v>
      </c>
      <c r="D1776" s="216" t="s">
        <v>227</v>
      </c>
      <c r="E1776" s="217" t="s">
        <v>1803</v>
      </c>
      <c r="F1776" s="218" t="s">
        <v>1804</v>
      </c>
      <c r="G1776" s="219" t="s">
        <v>266</v>
      </c>
      <c r="H1776" s="220">
        <v>1259.711</v>
      </c>
      <c r="I1776" s="221"/>
      <c r="J1776" s="222">
        <f>ROUND(I1776*H1776,2)</f>
        <v>0</v>
      </c>
      <c r="K1776" s="218" t="s">
        <v>312</v>
      </c>
      <c r="L1776" s="47"/>
      <c r="M1776" s="223" t="s">
        <v>19</v>
      </c>
      <c r="N1776" s="224" t="s">
        <v>46</v>
      </c>
      <c r="O1776" s="87"/>
      <c r="P1776" s="225">
        <f>O1776*H1776</f>
        <v>0</v>
      </c>
      <c r="Q1776" s="225">
        <v>0</v>
      </c>
      <c r="R1776" s="225">
        <f>Q1776*H1776</f>
        <v>0</v>
      </c>
      <c r="S1776" s="225">
        <v>1.0000000000000001E-05</v>
      </c>
      <c r="T1776" s="226">
        <f>S1776*H1776</f>
        <v>0.012597110000000002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231</v>
      </c>
      <c r="AT1776" s="227" t="s">
        <v>227</v>
      </c>
      <c r="AU1776" s="227" t="s">
        <v>93</v>
      </c>
      <c r="AY1776" s="20" t="s">
        <v>224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93</v>
      </c>
      <c r="BK1776" s="228">
        <f>ROUND(I1776*H1776,2)</f>
        <v>0</v>
      </c>
      <c r="BL1776" s="20" t="s">
        <v>231</v>
      </c>
      <c r="BM1776" s="227" t="s">
        <v>1805</v>
      </c>
    </row>
    <row r="1777" s="2" customFormat="1">
      <c r="A1777" s="41"/>
      <c r="B1777" s="42"/>
      <c r="C1777" s="43"/>
      <c r="D1777" s="267" t="s">
        <v>314</v>
      </c>
      <c r="E1777" s="43"/>
      <c r="F1777" s="268" t="s">
        <v>1806</v>
      </c>
      <c r="G1777" s="43"/>
      <c r="H1777" s="43"/>
      <c r="I1777" s="269"/>
      <c r="J1777" s="43"/>
      <c r="K1777" s="43"/>
      <c r="L1777" s="47"/>
      <c r="M1777" s="270"/>
      <c r="N1777" s="271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314</v>
      </c>
      <c r="AU1777" s="20" t="s">
        <v>93</v>
      </c>
    </row>
    <row r="1778" s="14" customFormat="1">
      <c r="A1778" s="14"/>
      <c r="B1778" s="246"/>
      <c r="C1778" s="247"/>
      <c r="D1778" s="231" t="s">
        <v>268</v>
      </c>
      <c r="E1778" s="248" t="s">
        <v>19</v>
      </c>
      <c r="F1778" s="249" t="s">
        <v>496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268</v>
      </c>
      <c r="AU1778" s="255" t="s">
        <v>93</v>
      </c>
      <c r="AV1778" s="14" t="s">
        <v>82</v>
      </c>
      <c r="AW1778" s="14" t="s">
        <v>34</v>
      </c>
      <c r="AX1778" s="14" t="s">
        <v>74</v>
      </c>
      <c r="AY1778" s="255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1485</v>
      </c>
      <c r="G1779" s="230"/>
      <c r="H1779" s="234">
        <v>1.9079999999999999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648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1807</v>
      </c>
      <c r="G1781" s="230"/>
      <c r="H1781" s="234">
        <v>26.986000000000001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3" customFormat="1">
      <c r="A1782" s="13"/>
      <c r="B1782" s="229"/>
      <c r="C1782" s="230"/>
      <c r="D1782" s="231" t="s">
        <v>268</v>
      </c>
      <c r="E1782" s="232" t="s">
        <v>19</v>
      </c>
      <c r="F1782" s="233" t="s">
        <v>1487</v>
      </c>
      <c r="G1782" s="230"/>
      <c r="H1782" s="234">
        <v>158.33500000000001</v>
      </c>
      <c r="I1782" s="235"/>
      <c r="J1782" s="230"/>
      <c r="K1782" s="230"/>
      <c r="L1782" s="236"/>
      <c r="M1782" s="237"/>
      <c r="N1782" s="238"/>
      <c r="O1782" s="238"/>
      <c r="P1782" s="238"/>
      <c r="Q1782" s="238"/>
      <c r="R1782" s="238"/>
      <c r="S1782" s="238"/>
      <c r="T1782" s="239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0" t="s">
        <v>268</v>
      </c>
      <c r="AU1782" s="240" t="s">
        <v>93</v>
      </c>
      <c r="AV1782" s="13" t="s">
        <v>93</v>
      </c>
      <c r="AW1782" s="13" t="s">
        <v>34</v>
      </c>
      <c r="AX1782" s="13" t="s">
        <v>74</v>
      </c>
      <c r="AY1782" s="240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1488</v>
      </c>
      <c r="G1783" s="230"/>
      <c r="H1783" s="234">
        <v>4.3200000000000003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662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1489</v>
      </c>
      <c r="G1785" s="230"/>
      <c r="H1785" s="234">
        <v>188.31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3" customFormat="1">
      <c r="A1786" s="13"/>
      <c r="B1786" s="229"/>
      <c r="C1786" s="230"/>
      <c r="D1786" s="231" t="s">
        <v>268</v>
      </c>
      <c r="E1786" s="232" t="s">
        <v>19</v>
      </c>
      <c r="F1786" s="233" t="s">
        <v>1490</v>
      </c>
      <c r="G1786" s="230"/>
      <c r="H1786" s="234">
        <v>10.878</v>
      </c>
      <c r="I1786" s="235"/>
      <c r="J1786" s="230"/>
      <c r="K1786" s="230"/>
      <c r="L1786" s="236"/>
      <c r="M1786" s="237"/>
      <c r="N1786" s="238"/>
      <c r="O1786" s="238"/>
      <c r="P1786" s="238"/>
      <c r="Q1786" s="238"/>
      <c r="R1786" s="238"/>
      <c r="S1786" s="238"/>
      <c r="T1786" s="23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0" t="s">
        <v>268</v>
      </c>
      <c r="AU1786" s="240" t="s">
        <v>93</v>
      </c>
      <c r="AV1786" s="13" t="s">
        <v>93</v>
      </c>
      <c r="AW1786" s="13" t="s">
        <v>34</v>
      </c>
      <c r="AX1786" s="13" t="s">
        <v>74</v>
      </c>
      <c r="AY1786" s="240" t="s">
        <v>224</v>
      </c>
    </row>
    <row r="1787" s="14" customFormat="1">
      <c r="A1787" s="14"/>
      <c r="B1787" s="246"/>
      <c r="C1787" s="247"/>
      <c r="D1787" s="231" t="s">
        <v>268</v>
      </c>
      <c r="E1787" s="248" t="s">
        <v>19</v>
      </c>
      <c r="F1787" s="249" t="s">
        <v>664</v>
      </c>
      <c r="G1787" s="247"/>
      <c r="H1787" s="248" t="s">
        <v>19</v>
      </c>
      <c r="I1787" s="250"/>
      <c r="J1787" s="247"/>
      <c r="K1787" s="247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268</v>
      </c>
      <c r="AU1787" s="255" t="s">
        <v>93</v>
      </c>
      <c r="AV1787" s="14" t="s">
        <v>82</v>
      </c>
      <c r="AW1787" s="14" t="s">
        <v>34</v>
      </c>
      <c r="AX1787" s="14" t="s">
        <v>74</v>
      </c>
      <c r="AY1787" s="255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1489</v>
      </c>
      <c r="G1788" s="230"/>
      <c r="H1788" s="234">
        <v>188.31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3" customFormat="1">
      <c r="A1789" s="13"/>
      <c r="B1789" s="229"/>
      <c r="C1789" s="230"/>
      <c r="D1789" s="231" t="s">
        <v>268</v>
      </c>
      <c r="E1789" s="232" t="s">
        <v>19</v>
      </c>
      <c r="F1789" s="233" t="s">
        <v>1490</v>
      </c>
      <c r="G1789" s="230"/>
      <c r="H1789" s="234">
        <v>10.878</v>
      </c>
      <c r="I1789" s="235"/>
      <c r="J1789" s="230"/>
      <c r="K1789" s="230"/>
      <c r="L1789" s="236"/>
      <c r="M1789" s="237"/>
      <c r="N1789" s="238"/>
      <c r="O1789" s="238"/>
      <c r="P1789" s="238"/>
      <c r="Q1789" s="238"/>
      <c r="R1789" s="238"/>
      <c r="S1789" s="238"/>
      <c r="T1789" s="23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0" t="s">
        <v>268</v>
      </c>
      <c r="AU1789" s="240" t="s">
        <v>93</v>
      </c>
      <c r="AV1789" s="13" t="s">
        <v>93</v>
      </c>
      <c r="AW1789" s="13" t="s">
        <v>34</v>
      </c>
      <c r="AX1789" s="13" t="s">
        <v>74</v>
      </c>
      <c r="AY1789" s="240" t="s">
        <v>224</v>
      </c>
    </row>
    <row r="1790" s="14" customFormat="1">
      <c r="A1790" s="14"/>
      <c r="B1790" s="246"/>
      <c r="C1790" s="247"/>
      <c r="D1790" s="231" t="s">
        <v>268</v>
      </c>
      <c r="E1790" s="248" t="s">
        <v>19</v>
      </c>
      <c r="F1790" s="249" t="s">
        <v>665</v>
      </c>
      <c r="G1790" s="247"/>
      <c r="H1790" s="248" t="s">
        <v>19</v>
      </c>
      <c r="I1790" s="250"/>
      <c r="J1790" s="247"/>
      <c r="K1790" s="247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268</v>
      </c>
      <c r="AU1790" s="255" t="s">
        <v>93</v>
      </c>
      <c r="AV1790" s="14" t="s">
        <v>82</v>
      </c>
      <c r="AW1790" s="14" t="s">
        <v>34</v>
      </c>
      <c r="AX1790" s="14" t="s">
        <v>74</v>
      </c>
      <c r="AY1790" s="255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1491</v>
      </c>
      <c r="G1791" s="230"/>
      <c r="H1791" s="234">
        <v>179.452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1492</v>
      </c>
      <c r="G1792" s="230"/>
      <c r="H1792" s="234">
        <v>372.44600000000003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667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1808</v>
      </c>
      <c r="G1794" s="230"/>
      <c r="H1794" s="234">
        <v>61.951999999999998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1494</v>
      </c>
      <c r="G1795" s="230"/>
      <c r="H1795" s="234">
        <v>55.936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6" customFormat="1">
      <c r="A1796" s="16"/>
      <c r="B1796" s="272"/>
      <c r="C1796" s="273"/>
      <c r="D1796" s="231" t="s">
        <v>268</v>
      </c>
      <c r="E1796" s="274" t="s">
        <v>19</v>
      </c>
      <c r="F1796" s="275" t="s">
        <v>351</v>
      </c>
      <c r="G1796" s="273"/>
      <c r="H1796" s="276">
        <v>1259.711</v>
      </c>
      <c r="I1796" s="277"/>
      <c r="J1796" s="273"/>
      <c r="K1796" s="273"/>
      <c r="L1796" s="278"/>
      <c r="M1796" s="279"/>
      <c r="N1796" s="280"/>
      <c r="O1796" s="280"/>
      <c r="P1796" s="280"/>
      <c r="Q1796" s="280"/>
      <c r="R1796" s="280"/>
      <c r="S1796" s="280"/>
      <c r="T1796" s="281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T1796" s="282" t="s">
        <v>268</v>
      </c>
      <c r="AU1796" s="282" t="s">
        <v>93</v>
      </c>
      <c r="AV1796" s="16" t="s">
        <v>231</v>
      </c>
      <c r="AW1796" s="16" t="s">
        <v>34</v>
      </c>
      <c r="AX1796" s="16" t="s">
        <v>82</v>
      </c>
      <c r="AY1796" s="282" t="s">
        <v>224</v>
      </c>
    </row>
    <row r="1797" s="12" customFormat="1" ht="22.8" customHeight="1">
      <c r="A1797" s="12"/>
      <c r="B1797" s="200"/>
      <c r="C1797" s="201"/>
      <c r="D1797" s="202" t="s">
        <v>73</v>
      </c>
      <c r="E1797" s="214" t="s">
        <v>1005</v>
      </c>
      <c r="F1797" s="214" t="s">
        <v>1809</v>
      </c>
      <c r="G1797" s="201"/>
      <c r="H1797" s="201"/>
      <c r="I1797" s="204"/>
      <c r="J1797" s="215">
        <f>BK1797</f>
        <v>0</v>
      </c>
      <c r="K1797" s="201"/>
      <c r="L1797" s="206"/>
      <c r="M1797" s="207"/>
      <c r="N1797" s="208"/>
      <c r="O1797" s="208"/>
      <c r="P1797" s="209">
        <f>SUM(P1798:P1918)</f>
        <v>0</v>
      </c>
      <c r="Q1797" s="208"/>
      <c r="R1797" s="209">
        <f>SUM(R1798:R1918)</f>
        <v>806.23111733000019</v>
      </c>
      <c r="S1797" s="208"/>
      <c r="T1797" s="210">
        <f>SUM(T1798:T1918)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11" t="s">
        <v>82</v>
      </c>
      <c r="AT1797" s="212" t="s">
        <v>73</v>
      </c>
      <c r="AU1797" s="212" t="s">
        <v>82</v>
      </c>
      <c r="AY1797" s="211" t="s">
        <v>224</v>
      </c>
      <c r="BK1797" s="213">
        <f>SUM(BK1798:BK1918)</f>
        <v>0</v>
      </c>
    </row>
    <row r="1798" s="2" customFormat="1" ht="33" customHeight="1">
      <c r="A1798" s="41"/>
      <c r="B1798" s="42"/>
      <c r="C1798" s="216" t="s">
        <v>1810</v>
      </c>
      <c r="D1798" s="216" t="s">
        <v>227</v>
      </c>
      <c r="E1798" s="217" t="s">
        <v>1811</v>
      </c>
      <c r="F1798" s="218" t="s">
        <v>1812</v>
      </c>
      <c r="G1798" s="219" t="s">
        <v>324</v>
      </c>
      <c r="H1798" s="220">
        <v>25.181000000000001</v>
      </c>
      <c r="I1798" s="221"/>
      <c r="J1798" s="222">
        <f>ROUND(I1798*H1798,2)</f>
        <v>0</v>
      </c>
      <c r="K1798" s="218" t="s">
        <v>312</v>
      </c>
      <c r="L1798" s="47"/>
      <c r="M1798" s="223" t="s">
        <v>19</v>
      </c>
      <c r="N1798" s="224" t="s">
        <v>46</v>
      </c>
      <c r="O1798" s="87"/>
      <c r="P1798" s="225">
        <f>O1798*H1798</f>
        <v>0</v>
      </c>
      <c r="Q1798" s="225">
        <v>2.5018699999999998</v>
      </c>
      <c r="R1798" s="225">
        <f>Q1798*H1798</f>
        <v>62.999588469999999</v>
      </c>
      <c r="S1798" s="225">
        <v>0</v>
      </c>
      <c r="T1798" s="226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27" t="s">
        <v>231</v>
      </c>
      <c r="AT1798" s="227" t="s">
        <v>227</v>
      </c>
      <c r="AU1798" s="227" t="s">
        <v>93</v>
      </c>
      <c r="AY1798" s="20" t="s">
        <v>224</v>
      </c>
      <c r="BE1798" s="228">
        <f>IF(N1798="základní",J1798,0)</f>
        <v>0</v>
      </c>
      <c r="BF1798" s="228">
        <f>IF(N1798="snížená",J1798,0)</f>
        <v>0</v>
      </c>
      <c r="BG1798" s="228">
        <f>IF(N1798="zákl. přenesená",J1798,0)</f>
        <v>0</v>
      </c>
      <c r="BH1798" s="228">
        <f>IF(N1798="sníž. přenesená",J1798,0)</f>
        <v>0</v>
      </c>
      <c r="BI1798" s="228">
        <f>IF(N1798="nulová",J1798,0)</f>
        <v>0</v>
      </c>
      <c r="BJ1798" s="20" t="s">
        <v>93</v>
      </c>
      <c r="BK1798" s="228">
        <f>ROUND(I1798*H1798,2)</f>
        <v>0</v>
      </c>
      <c r="BL1798" s="20" t="s">
        <v>231</v>
      </c>
      <c r="BM1798" s="227" t="s">
        <v>1813</v>
      </c>
    </row>
    <row r="1799" s="2" customFormat="1">
      <c r="A1799" s="41"/>
      <c r="B1799" s="42"/>
      <c r="C1799" s="43"/>
      <c r="D1799" s="267" t="s">
        <v>314</v>
      </c>
      <c r="E1799" s="43"/>
      <c r="F1799" s="268" t="s">
        <v>1814</v>
      </c>
      <c r="G1799" s="43"/>
      <c r="H1799" s="43"/>
      <c r="I1799" s="269"/>
      <c r="J1799" s="43"/>
      <c r="K1799" s="43"/>
      <c r="L1799" s="47"/>
      <c r="M1799" s="270"/>
      <c r="N1799" s="271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314</v>
      </c>
      <c r="AU1799" s="20" t="s">
        <v>93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1815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1816</v>
      </c>
      <c r="G1801" s="230"/>
      <c r="H1801" s="234">
        <v>25.181000000000001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82</v>
      </c>
      <c r="AY1801" s="240" t="s">
        <v>224</v>
      </c>
    </row>
    <row r="1802" s="2" customFormat="1" ht="44.25" customHeight="1">
      <c r="A1802" s="41"/>
      <c r="B1802" s="42"/>
      <c r="C1802" s="216" t="s">
        <v>1817</v>
      </c>
      <c r="D1802" s="216" t="s">
        <v>227</v>
      </c>
      <c r="E1802" s="217" t="s">
        <v>1818</v>
      </c>
      <c r="F1802" s="218" t="s">
        <v>1819</v>
      </c>
      <c r="G1802" s="219" t="s">
        <v>324</v>
      </c>
      <c r="H1802" s="220">
        <v>25.181000000000001</v>
      </c>
      <c r="I1802" s="221"/>
      <c r="J1802" s="222">
        <f>ROUND(I1802*H1802,2)</f>
        <v>0</v>
      </c>
      <c r="K1802" s="218" t="s">
        <v>312</v>
      </c>
      <c r="L1802" s="47"/>
      <c r="M1802" s="223" t="s">
        <v>19</v>
      </c>
      <c r="N1802" s="224" t="s">
        <v>46</v>
      </c>
      <c r="O1802" s="87"/>
      <c r="P1802" s="225">
        <f>O1802*H1802</f>
        <v>0</v>
      </c>
      <c r="Q1802" s="225">
        <v>0</v>
      </c>
      <c r="R1802" s="225">
        <f>Q1802*H1802</f>
        <v>0</v>
      </c>
      <c r="S1802" s="225">
        <v>0</v>
      </c>
      <c r="T1802" s="226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27" t="s">
        <v>231</v>
      </c>
      <c r="AT1802" s="227" t="s">
        <v>227</v>
      </c>
      <c r="AU1802" s="227" t="s">
        <v>93</v>
      </c>
      <c r="AY1802" s="20" t="s">
        <v>224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20" t="s">
        <v>93</v>
      </c>
      <c r="BK1802" s="228">
        <f>ROUND(I1802*H1802,2)</f>
        <v>0</v>
      </c>
      <c r="BL1802" s="20" t="s">
        <v>231</v>
      </c>
      <c r="BM1802" s="227" t="s">
        <v>1820</v>
      </c>
    </row>
    <row r="1803" s="2" customFormat="1">
      <c r="A1803" s="41"/>
      <c r="B1803" s="42"/>
      <c r="C1803" s="43"/>
      <c r="D1803" s="267" t="s">
        <v>314</v>
      </c>
      <c r="E1803" s="43"/>
      <c r="F1803" s="268" t="s">
        <v>1821</v>
      </c>
      <c r="G1803" s="43"/>
      <c r="H1803" s="43"/>
      <c r="I1803" s="269"/>
      <c r="J1803" s="43"/>
      <c r="K1803" s="43"/>
      <c r="L1803" s="47"/>
      <c r="M1803" s="270"/>
      <c r="N1803" s="271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314</v>
      </c>
      <c r="AU1803" s="20" t="s">
        <v>93</v>
      </c>
    </row>
    <row r="1804" s="14" customFormat="1">
      <c r="A1804" s="14"/>
      <c r="B1804" s="246"/>
      <c r="C1804" s="247"/>
      <c r="D1804" s="231" t="s">
        <v>268</v>
      </c>
      <c r="E1804" s="248" t="s">
        <v>19</v>
      </c>
      <c r="F1804" s="249" t="s">
        <v>1815</v>
      </c>
      <c r="G1804" s="247"/>
      <c r="H1804" s="248" t="s">
        <v>19</v>
      </c>
      <c r="I1804" s="250"/>
      <c r="J1804" s="247"/>
      <c r="K1804" s="247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268</v>
      </c>
      <c r="AU1804" s="255" t="s">
        <v>93</v>
      </c>
      <c r="AV1804" s="14" t="s">
        <v>82</v>
      </c>
      <c r="AW1804" s="14" t="s">
        <v>34</v>
      </c>
      <c r="AX1804" s="14" t="s">
        <v>74</v>
      </c>
      <c r="AY1804" s="255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1816</v>
      </c>
      <c r="G1805" s="230"/>
      <c r="H1805" s="234">
        <v>25.181000000000001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82</v>
      </c>
      <c r="AY1805" s="240" t="s">
        <v>224</v>
      </c>
    </row>
    <row r="1806" s="2" customFormat="1" ht="21.75" customHeight="1">
      <c r="A1806" s="41"/>
      <c r="B1806" s="42"/>
      <c r="C1806" s="216" t="s">
        <v>1822</v>
      </c>
      <c r="D1806" s="216" t="s">
        <v>227</v>
      </c>
      <c r="E1806" s="217" t="s">
        <v>1823</v>
      </c>
      <c r="F1806" s="218" t="s">
        <v>1824</v>
      </c>
      <c r="G1806" s="219" t="s">
        <v>371</v>
      </c>
      <c r="H1806" s="220">
        <v>0.67500000000000004</v>
      </c>
      <c r="I1806" s="221"/>
      <c r="J1806" s="222">
        <f>ROUND(I1806*H1806,2)</f>
        <v>0</v>
      </c>
      <c r="K1806" s="218" t="s">
        <v>312</v>
      </c>
      <c r="L1806" s="47"/>
      <c r="M1806" s="223" t="s">
        <v>19</v>
      </c>
      <c r="N1806" s="224" t="s">
        <v>46</v>
      </c>
      <c r="O1806" s="87"/>
      <c r="P1806" s="225">
        <f>O1806*H1806</f>
        <v>0</v>
      </c>
      <c r="Q1806" s="225">
        <v>1.06277</v>
      </c>
      <c r="R1806" s="225">
        <f>Q1806*H1806</f>
        <v>0.71736975000000003</v>
      </c>
      <c r="S1806" s="225">
        <v>0</v>
      </c>
      <c r="T1806" s="226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27" t="s">
        <v>231</v>
      </c>
      <c r="AT1806" s="227" t="s">
        <v>227</v>
      </c>
      <c r="AU1806" s="227" t="s">
        <v>93</v>
      </c>
      <c r="AY1806" s="20" t="s">
        <v>224</v>
      </c>
      <c r="BE1806" s="228">
        <f>IF(N1806="základní",J1806,0)</f>
        <v>0</v>
      </c>
      <c r="BF1806" s="228">
        <f>IF(N1806="snížená",J1806,0)</f>
        <v>0</v>
      </c>
      <c r="BG1806" s="228">
        <f>IF(N1806="zákl. přenesená",J1806,0)</f>
        <v>0</v>
      </c>
      <c r="BH1806" s="228">
        <f>IF(N1806="sníž. přenesená",J1806,0)</f>
        <v>0</v>
      </c>
      <c r="BI1806" s="228">
        <f>IF(N1806="nulová",J1806,0)</f>
        <v>0</v>
      </c>
      <c r="BJ1806" s="20" t="s">
        <v>93</v>
      </c>
      <c r="BK1806" s="228">
        <f>ROUND(I1806*H1806,2)</f>
        <v>0</v>
      </c>
      <c r="BL1806" s="20" t="s">
        <v>231</v>
      </c>
      <c r="BM1806" s="227" t="s">
        <v>1825</v>
      </c>
    </row>
    <row r="1807" s="2" customFormat="1">
      <c r="A1807" s="41"/>
      <c r="B1807" s="42"/>
      <c r="C1807" s="43"/>
      <c r="D1807" s="267" t="s">
        <v>314</v>
      </c>
      <c r="E1807" s="43"/>
      <c r="F1807" s="268" t="s">
        <v>1826</v>
      </c>
      <c r="G1807" s="43"/>
      <c r="H1807" s="43"/>
      <c r="I1807" s="269"/>
      <c r="J1807" s="43"/>
      <c r="K1807" s="43"/>
      <c r="L1807" s="47"/>
      <c r="M1807" s="270"/>
      <c r="N1807" s="271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314</v>
      </c>
      <c r="AU1807" s="20" t="s">
        <v>93</v>
      </c>
    </row>
    <row r="1808" s="14" customFormat="1">
      <c r="A1808" s="14"/>
      <c r="B1808" s="246"/>
      <c r="C1808" s="247"/>
      <c r="D1808" s="231" t="s">
        <v>268</v>
      </c>
      <c r="E1808" s="248" t="s">
        <v>19</v>
      </c>
      <c r="F1808" s="249" t="s">
        <v>1815</v>
      </c>
      <c r="G1808" s="247"/>
      <c r="H1808" s="248" t="s">
        <v>19</v>
      </c>
      <c r="I1808" s="250"/>
      <c r="J1808" s="247"/>
      <c r="K1808" s="247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268</v>
      </c>
      <c r="AU1808" s="255" t="s">
        <v>93</v>
      </c>
      <c r="AV1808" s="14" t="s">
        <v>82</v>
      </c>
      <c r="AW1808" s="14" t="s">
        <v>34</v>
      </c>
      <c r="AX1808" s="14" t="s">
        <v>74</v>
      </c>
      <c r="AY1808" s="255" t="s">
        <v>224</v>
      </c>
    </row>
    <row r="1809" s="13" customFormat="1">
      <c r="A1809" s="13"/>
      <c r="B1809" s="229"/>
      <c r="C1809" s="230"/>
      <c r="D1809" s="231" t="s">
        <v>268</v>
      </c>
      <c r="E1809" s="232" t="s">
        <v>19</v>
      </c>
      <c r="F1809" s="233" t="s">
        <v>1827</v>
      </c>
      <c r="G1809" s="230"/>
      <c r="H1809" s="234">
        <v>0.67500000000000004</v>
      </c>
      <c r="I1809" s="235"/>
      <c r="J1809" s="230"/>
      <c r="K1809" s="230"/>
      <c r="L1809" s="236"/>
      <c r="M1809" s="237"/>
      <c r="N1809" s="238"/>
      <c r="O1809" s="238"/>
      <c r="P1809" s="238"/>
      <c r="Q1809" s="238"/>
      <c r="R1809" s="238"/>
      <c r="S1809" s="238"/>
      <c r="T1809" s="23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0" t="s">
        <v>268</v>
      </c>
      <c r="AU1809" s="240" t="s">
        <v>93</v>
      </c>
      <c r="AV1809" s="13" t="s">
        <v>93</v>
      </c>
      <c r="AW1809" s="13" t="s">
        <v>34</v>
      </c>
      <c r="AX1809" s="13" t="s">
        <v>82</v>
      </c>
      <c r="AY1809" s="240" t="s">
        <v>224</v>
      </c>
    </row>
    <row r="1810" s="2" customFormat="1" ht="24.15" customHeight="1">
      <c r="A1810" s="41"/>
      <c r="B1810" s="42"/>
      <c r="C1810" s="216" t="s">
        <v>1828</v>
      </c>
      <c r="D1810" s="216" t="s">
        <v>227</v>
      </c>
      <c r="E1810" s="217" t="s">
        <v>1829</v>
      </c>
      <c r="F1810" s="218" t="s">
        <v>1830</v>
      </c>
      <c r="G1810" s="219" t="s">
        <v>266</v>
      </c>
      <c r="H1810" s="220">
        <v>4285.1580000000004</v>
      </c>
      <c r="I1810" s="221"/>
      <c r="J1810" s="222">
        <f>ROUND(I1810*H1810,2)</f>
        <v>0</v>
      </c>
      <c r="K1810" s="218" t="s">
        <v>312</v>
      </c>
      <c r="L1810" s="47"/>
      <c r="M1810" s="223" t="s">
        <v>19</v>
      </c>
      <c r="N1810" s="224" t="s">
        <v>46</v>
      </c>
      <c r="O1810" s="87"/>
      <c r="P1810" s="225">
        <f>O1810*H1810</f>
        <v>0</v>
      </c>
      <c r="Q1810" s="225">
        <v>0.1173</v>
      </c>
      <c r="R1810" s="225">
        <f>Q1810*H1810</f>
        <v>502.64903340000006</v>
      </c>
      <c r="S1810" s="225">
        <v>0</v>
      </c>
      <c r="T1810" s="226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7" t="s">
        <v>231</v>
      </c>
      <c r="AT1810" s="227" t="s">
        <v>227</v>
      </c>
      <c r="AU1810" s="227" t="s">
        <v>93</v>
      </c>
      <c r="AY1810" s="20" t="s">
        <v>224</v>
      </c>
      <c r="BE1810" s="228">
        <f>IF(N1810="základní",J1810,0)</f>
        <v>0</v>
      </c>
      <c r="BF1810" s="228">
        <f>IF(N1810="snížená",J1810,0)</f>
        <v>0</v>
      </c>
      <c r="BG1810" s="228">
        <f>IF(N1810="zákl. přenesená",J1810,0)</f>
        <v>0</v>
      </c>
      <c r="BH1810" s="228">
        <f>IF(N1810="sníž. přenesená",J1810,0)</f>
        <v>0</v>
      </c>
      <c r="BI1810" s="228">
        <f>IF(N1810="nulová",J1810,0)</f>
        <v>0</v>
      </c>
      <c r="BJ1810" s="20" t="s">
        <v>93</v>
      </c>
      <c r="BK1810" s="228">
        <f>ROUND(I1810*H1810,2)</f>
        <v>0</v>
      </c>
      <c r="BL1810" s="20" t="s">
        <v>231</v>
      </c>
      <c r="BM1810" s="227" t="s">
        <v>1831</v>
      </c>
    </row>
    <row r="1811" s="2" customFormat="1">
      <c r="A1811" s="41"/>
      <c r="B1811" s="42"/>
      <c r="C1811" s="43"/>
      <c r="D1811" s="267" t="s">
        <v>314</v>
      </c>
      <c r="E1811" s="43"/>
      <c r="F1811" s="268" t="s">
        <v>1832</v>
      </c>
      <c r="G1811" s="43"/>
      <c r="H1811" s="43"/>
      <c r="I1811" s="269"/>
      <c r="J1811" s="43"/>
      <c r="K1811" s="43"/>
      <c r="L1811" s="47"/>
      <c r="M1811" s="270"/>
      <c r="N1811" s="271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314</v>
      </c>
      <c r="AU1811" s="20" t="s">
        <v>93</v>
      </c>
    </row>
    <row r="1812" s="14" customFormat="1">
      <c r="A1812" s="14"/>
      <c r="B1812" s="246"/>
      <c r="C1812" s="247"/>
      <c r="D1812" s="231" t="s">
        <v>268</v>
      </c>
      <c r="E1812" s="248" t="s">
        <v>19</v>
      </c>
      <c r="F1812" s="249" t="s">
        <v>1833</v>
      </c>
      <c r="G1812" s="247"/>
      <c r="H1812" s="248" t="s">
        <v>19</v>
      </c>
      <c r="I1812" s="250"/>
      <c r="J1812" s="247"/>
      <c r="K1812" s="247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5" t="s">
        <v>268</v>
      </c>
      <c r="AU1812" s="255" t="s">
        <v>93</v>
      </c>
      <c r="AV1812" s="14" t="s">
        <v>82</v>
      </c>
      <c r="AW1812" s="14" t="s">
        <v>34</v>
      </c>
      <c r="AX1812" s="14" t="s">
        <v>74</v>
      </c>
      <c r="AY1812" s="255" t="s">
        <v>224</v>
      </c>
    </row>
    <row r="1813" s="13" customFormat="1">
      <c r="A1813" s="13"/>
      <c r="B1813" s="229"/>
      <c r="C1813" s="230"/>
      <c r="D1813" s="231" t="s">
        <v>268</v>
      </c>
      <c r="E1813" s="232" t="s">
        <v>19</v>
      </c>
      <c r="F1813" s="233" t="s">
        <v>1834</v>
      </c>
      <c r="G1813" s="230"/>
      <c r="H1813" s="234">
        <v>357.60000000000002</v>
      </c>
      <c r="I1813" s="235"/>
      <c r="J1813" s="230"/>
      <c r="K1813" s="230"/>
      <c r="L1813" s="236"/>
      <c r="M1813" s="237"/>
      <c r="N1813" s="238"/>
      <c r="O1813" s="238"/>
      <c r="P1813" s="238"/>
      <c r="Q1813" s="238"/>
      <c r="R1813" s="238"/>
      <c r="S1813" s="238"/>
      <c r="T1813" s="23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0" t="s">
        <v>268</v>
      </c>
      <c r="AU1813" s="240" t="s">
        <v>93</v>
      </c>
      <c r="AV1813" s="13" t="s">
        <v>93</v>
      </c>
      <c r="AW1813" s="13" t="s">
        <v>34</v>
      </c>
      <c r="AX1813" s="13" t="s">
        <v>74</v>
      </c>
      <c r="AY1813" s="240" t="s">
        <v>224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1835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1836</v>
      </c>
      <c r="G1815" s="230"/>
      <c r="H1815" s="234">
        <v>2310.4000000000001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1837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1838</v>
      </c>
      <c r="G1817" s="230"/>
      <c r="H1817" s="234">
        <v>252.90000000000001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1839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1840</v>
      </c>
      <c r="G1819" s="230"/>
      <c r="H1819" s="234">
        <v>138.69999999999999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1841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1842</v>
      </c>
      <c r="G1821" s="230"/>
      <c r="H1821" s="234">
        <v>534.79999999999995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1843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1844</v>
      </c>
      <c r="G1823" s="230"/>
      <c r="H1823" s="234">
        <v>119.8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1845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1846</v>
      </c>
      <c r="G1825" s="230"/>
      <c r="H1825" s="234">
        <v>133.19999999999999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1847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1848</v>
      </c>
      <c r="G1827" s="230"/>
      <c r="H1827" s="234">
        <v>319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1849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1850</v>
      </c>
      <c r="G1829" s="230"/>
      <c r="H1829" s="234">
        <v>3.7000000000000002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1851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1852</v>
      </c>
      <c r="G1831" s="230"/>
      <c r="H1831" s="234">
        <v>18.800000000000001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1853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1854</v>
      </c>
      <c r="G1833" s="230"/>
      <c r="H1833" s="234">
        <v>52.558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1855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1856</v>
      </c>
      <c r="G1835" s="230"/>
      <c r="H1835" s="234">
        <v>43.700000000000003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6" customFormat="1">
      <c r="A1836" s="16"/>
      <c r="B1836" s="272"/>
      <c r="C1836" s="273"/>
      <c r="D1836" s="231" t="s">
        <v>268</v>
      </c>
      <c r="E1836" s="274" t="s">
        <v>19</v>
      </c>
      <c r="F1836" s="275" t="s">
        <v>351</v>
      </c>
      <c r="G1836" s="273"/>
      <c r="H1836" s="276">
        <v>4285.1580000000004</v>
      </c>
      <c r="I1836" s="277"/>
      <c r="J1836" s="273"/>
      <c r="K1836" s="273"/>
      <c r="L1836" s="278"/>
      <c r="M1836" s="279"/>
      <c r="N1836" s="280"/>
      <c r="O1836" s="280"/>
      <c r="P1836" s="280"/>
      <c r="Q1836" s="280"/>
      <c r="R1836" s="280"/>
      <c r="S1836" s="280"/>
      <c r="T1836" s="281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T1836" s="282" t="s">
        <v>268</v>
      </c>
      <c r="AU1836" s="282" t="s">
        <v>93</v>
      </c>
      <c r="AV1836" s="16" t="s">
        <v>231</v>
      </c>
      <c r="AW1836" s="16" t="s">
        <v>34</v>
      </c>
      <c r="AX1836" s="16" t="s">
        <v>82</v>
      </c>
      <c r="AY1836" s="282" t="s">
        <v>224</v>
      </c>
    </row>
    <row r="1837" s="2" customFormat="1" ht="37.8" customHeight="1">
      <c r="A1837" s="41"/>
      <c r="B1837" s="42"/>
      <c r="C1837" s="216" t="s">
        <v>1857</v>
      </c>
      <c r="D1837" s="216" t="s">
        <v>227</v>
      </c>
      <c r="E1837" s="217" t="s">
        <v>1858</v>
      </c>
      <c r="F1837" s="218" t="s">
        <v>1859</v>
      </c>
      <c r="G1837" s="219" t="s">
        <v>266</v>
      </c>
      <c r="H1837" s="220">
        <v>6677.8770000000004</v>
      </c>
      <c r="I1837" s="221"/>
      <c r="J1837" s="222">
        <f>ROUND(I1837*H1837,2)</f>
        <v>0</v>
      </c>
      <c r="K1837" s="218" t="s">
        <v>312</v>
      </c>
      <c r="L1837" s="47"/>
      <c r="M1837" s="223" t="s">
        <v>19</v>
      </c>
      <c r="N1837" s="224" t="s">
        <v>46</v>
      </c>
      <c r="O1837" s="87"/>
      <c r="P1837" s="225">
        <f>O1837*H1837</f>
        <v>0</v>
      </c>
      <c r="Q1837" s="225">
        <v>0.011730000000000001</v>
      </c>
      <c r="R1837" s="225">
        <f>Q1837*H1837</f>
        <v>78.331497210000009</v>
      </c>
      <c r="S1837" s="225">
        <v>0</v>
      </c>
      <c r="T1837" s="226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231</v>
      </c>
      <c r="AT1837" s="227" t="s">
        <v>227</v>
      </c>
      <c r="AU1837" s="227" t="s">
        <v>93</v>
      </c>
      <c r="AY1837" s="20" t="s">
        <v>224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93</v>
      </c>
      <c r="BK1837" s="228">
        <f>ROUND(I1837*H1837,2)</f>
        <v>0</v>
      </c>
      <c r="BL1837" s="20" t="s">
        <v>231</v>
      </c>
      <c r="BM1837" s="227" t="s">
        <v>1860</v>
      </c>
    </row>
    <row r="1838" s="2" customFormat="1">
      <c r="A1838" s="41"/>
      <c r="B1838" s="42"/>
      <c r="C1838" s="43"/>
      <c r="D1838" s="267" t="s">
        <v>314</v>
      </c>
      <c r="E1838" s="43"/>
      <c r="F1838" s="268" t="s">
        <v>1861</v>
      </c>
      <c r="G1838" s="43"/>
      <c r="H1838" s="43"/>
      <c r="I1838" s="269"/>
      <c r="J1838" s="43"/>
      <c r="K1838" s="43"/>
      <c r="L1838" s="47"/>
      <c r="M1838" s="270"/>
      <c r="N1838" s="271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314</v>
      </c>
      <c r="AU1838" s="20" t="s">
        <v>93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1833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1862</v>
      </c>
      <c r="G1840" s="230"/>
      <c r="H1840" s="234">
        <v>715.20000000000005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1835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1863</v>
      </c>
      <c r="G1842" s="230"/>
      <c r="H1842" s="234">
        <v>4620.8000000000002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1837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252.90000000000001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1839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1865</v>
      </c>
      <c r="G1846" s="230"/>
      <c r="H1846" s="234">
        <v>138.69999999999999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1841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1866</v>
      </c>
      <c r="G1848" s="230"/>
      <c r="H1848" s="234">
        <v>534.79999999999995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1843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1867</v>
      </c>
      <c r="G1850" s="230"/>
      <c r="H1850" s="234">
        <v>71.879999999999995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1845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1868</v>
      </c>
      <c r="G1852" s="230"/>
      <c r="H1852" s="234">
        <v>26.640000000000001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1847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1869</v>
      </c>
      <c r="G1854" s="230"/>
      <c r="H1854" s="234">
        <v>63.799999999999997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1849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1870</v>
      </c>
      <c r="G1856" s="230"/>
      <c r="H1856" s="234">
        <v>4.4400000000000004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1851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1871</v>
      </c>
      <c r="G1858" s="230"/>
      <c r="H1858" s="234">
        <v>26.32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1853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1872</v>
      </c>
      <c r="G1860" s="230"/>
      <c r="H1860" s="234">
        <v>178.697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1855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1873</v>
      </c>
      <c r="G1862" s="230"/>
      <c r="H1862" s="234">
        <v>43.700000000000003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6" customFormat="1">
      <c r="A1863" s="16"/>
      <c r="B1863" s="272"/>
      <c r="C1863" s="273"/>
      <c r="D1863" s="231" t="s">
        <v>268</v>
      </c>
      <c r="E1863" s="274" t="s">
        <v>19</v>
      </c>
      <c r="F1863" s="275" t="s">
        <v>351</v>
      </c>
      <c r="G1863" s="273"/>
      <c r="H1863" s="276">
        <v>6677.8770000000004</v>
      </c>
      <c r="I1863" s="277"/>
      <c r="J1863" s="273"/>
      <c r="K1863" s="273"/>
      <c r="L1863" s="278"/>
      <c r="M1863" s="279"/>
      <c r="N1863" s="280"/>
      <c r="O1863" s="280"/>
      <c r="P1863" s="280"/>
      <c r="Q1863" s="280"/>
      <c r="R1863" s="280"/>
      <c r="S1863" s="280"/>
      <c r="T1863" s="281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T1863" s="282" t="s">
        <v>268</v>
      </c>
      <c r="AU1863" s="282" t="s">
        <v>93</v>
      </c>
      <c r="AV1863" s="16" t="s">
        <v>231</v>
      </c>
      <c r="AW1863" s="16" t="s">
        <v>34</v>
      </c>
      <c r="AX1863" s="16" t="s">
        <v>82</v>
      </c>
      <c r="AY1863" s="282" t="s">
        <v>224</v>
      </c>
    </row>
    <row r="1864" s="2" customFormat="1" ht="24.15" customHeight="1">
      <c r="A1864" s="41"/>
      <c r="B1864" s="42"/>
      <c r="C1864" s="216" t="s">
        <v>1874</v>
      </c>
      <c r="D1864" s="216" t="s">
        <v>227</v>
      </c>
      <c r="E1864" s="217" t="s">
        <v>1875</v>
      </c>
      <c r="F1864" s="218" t="s">
        <v>1876</v>
      </c>
      <c r="G1864" s="219" t="s">
        <v>266</v>
      </c>
      <c r="H1864" s="220">
        <v>357.60000000000002</v>
      </c>
      <c r="I1864" s="221"/>
      <c r="J1864" s="222">
        <f>ROUND(I1864*H1864,2)</f>
        <v>0</v>
      </c>
      <c r="K1864" s="218" t="s">
        <v>312</v>
      </c>
      <c r="L1864" s="47"/>
      <c r="M1864" s="223" t="s">
        <v>19</v>
      </c>
      <c r="N1864" s="224" t="s">
        <v>46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231</v>
      </c>
      <c r="AT1864" s="227" t="s">
        <v>227</v>
      </c>
      <c r="AU1864" s="227" t="s">
        <v>93</v>
      </c>
      <c r="AY1864" s="20" t="s">
        <v>224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93</v>
      </c>
      <c r="BK1864" s="228">
        <f>ROUND(I1864*H1864,2)</f>
        <v>0</v>
      </c>
      <c r="BL1864" s="20" t="s">
        <v>231</v>
      </c>
      <c r="BM1864" s="227" t="s">
        <v>1877</v>
      </c>
    </row>
    <row r="1865" s="2" customFormat="1">
      <c r="A1865" s="41"/>
      <c r="B1865" s="42"/>
      <c r="C1865" s="43"/>
      <c r="D1865" s="267" t="s">
        <v>314</v>
      </c>
      <c r="E1865" s="43"/>
      <c r="F1865" s="268" t="s">
        <v>1878</v>
      </c>
      <c r="G1865" s="43"/>
      <c r="H1865" s="43"/>
      <c r="I1865" s="269"/>
      <c r="J1865" s="43"/>
      <c r="K1865" s="43"/>
      <c r="L1865" s="47"/>
      <c r="M1865" s="270"/>
      <c r="N1865" s="271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314</v>
      </c>
      <c r="AU1865" s="20" t="s">
        <v>93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1833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1834</v>
      </c>
      <c r="G1867" s="230"/>
      <c r="H1867" s="234">
        <v>357.60000000000002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82</v>
      </c>
      <c r="AY1867" s="240" t="s">
        <v>224</v>
      </c>
    </row>
    <row r="1868" s="2" customFormat="1" ht="37.8" customHeight="1">
      <c r="A1868" s="41"/>
      <c r="B1868" s="42"/>
      <c r="C1868" s="216" t="s">
        <v>1879</v>
      </c>
      <c r="D1868" s="216" t="s">
        <v>227</v>
      </c>
      <c r="E1868" s="217" t="s">
        <v>1880</v>
      </c>
      <c r="F1868" s="218" t="s">
        <v>1881</v>
      </c>
      <c r="G1868" s="219" t="s">
        <v>471</v>
      </c>
      <c r="H1868" s="220">
        <v>5167.6750000000002</v>
      </c>
      <c r="I1868" s="221"/>
      <c r="J1868" s="222">
        <f>ROUND(I1868*H1868,2)</f>
        <v>0</v>
      </c>
      <c r="K1868" s="218" t="s">
        <v>312</v>
      </c>
      <c r="L1868" s="47"/>
      <c r="M1868" s="223" t="s">
        <v>19</v>
      </c>
      <c r="N1868" s="224" t="s">
        <v>46</v>
      </c>
      <c r="O1868" s="87"/>
      <c r="P1868" s="225">
        <f>O1868*H1868</f>
        <v>0</v>
      </c>
      <c r="Q1868" s="225">
        <v>2.0000000000000002E-05</v>
      </c>
      <c r="R1868" s="225">
        <f>Q1868*H1868</f>
        <v>0.10335350000000002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231</v>
      </c>
      <c r="AT1868" s="227" t="s">
        <v>227</v>
      </c>
      <c r="AU1868" s="227" t="s">
        <v>93</v>
      </c>
      <c r="AY1868" s="20" t="s">
        <v>224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93</v>
      </c>
      <c r="BK1868" s="228">
        <f>ROUND(I1868*H1868,2)</f>
        <v>0</v>
      </c>
      <c r="BL1868" s="20" t="s">
        <v>231</v>
      </c>
      <c r="BM1868" s="227" t="s">
        <v>1882</v>
      </c>
    </row>
    <row r="1869" s="2" customFormat="1">
      <c r="A1869" s="41"/>
      <c r="B1869" s="42"/>
      <c r="C1869" s="43"/>
      <c r="D1869" s="267" t="s">
        <v>314</v>
      </c>
      <c r="E1869" s="43"/>
      <c r="F1869" s="268" t="s">
        <v>1883</v>
      </c>
      <c r="G1869" s="43"/>
      <c r="H1869" s="43"/>
      <c r="I1869" s="269"/>
      <c r="J1869" s="43"/>
      <c r="K1869" s="43"/>
      <c r="L1869" s="47"/>
      <c r="M1869" s="270"/>
      <c r="N1869" s="271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314</v>
      </c>
      <c r="AU1869" s="20" t="s">
        <v>93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496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1884</v>
      </c>
      <c r="G1871" s="230"/>
      <c r="H1871" s="234">
        <v>176.88800000000001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648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1885</v>
      </c>
      <c r="G1873" s="230"/>
      <c r="H1873" s="234">
        <v>1019.766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662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1886</v>
      </c>
      <c r="G1875" s="230"/>
      <c r="H1875" s="234">
        <v>1205.481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664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1886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665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1887</v>
      </c>
      <c r="G1879" s="230"/>
      <c r="H1879" s="234">
        <v>1112.7940000000001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667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1888</v>
      </c>
      <c r="G1881" s="230"/>
      <c r="H1881" s="234">
        <v>447.26499999999999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6" customFormat="1">
      <c r="A1882" s="16"/>
      <c r="B1882" s="272"/>
      <c r="C1882" s="273"/>
      <c r="D1882" s="231" t="s">
        <v>268</v>
      </c>
      <c r="E1882" s="274" t="s">
        <v>19</v>
      </c>
      <c r="F1882" s="275" t="s">
        <v>351</v>
      </c>
      <c r="G1882" s="273"/>
      <c r="H1882" s="276">
        <v>5167.6750000000002</v>
      </c>
      <c r="I1882" s="277"/>
      <c r="J1882" s="273"/>
      <c r="K1882" s="273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82" t="s">
        <v>268</v>
      </c>
      <c r="AU1882" s="282" t="s">
        <v>93</v>
      </c>
      <c r="AV1882" s="16" t="s">
        <v>231</v>
      </c>
      <c r="AW1882" s="16" t="s">
        <v>34</v>
      </c>
      <c r="AX1882" s="16" t="s">
        <v>82</v>
      </c>
      <c r="AY1882" s="282" t="s">
        <v>224</v>
      </c>
    </row>
    <row r="1883" s="2" customFormat="1" ht="37.8" customHeight="1">
      <c r="A1883" s="41"/>
      <c r="B1883" s="42"/>
      <c r="C1883" s="216" t="s">
        <v>1889</v>
      </c>
      <c r="D1883" s="216" t="s">
        <v>227</v>
      </c>
      <c r="E1883" s="217" t="s">
        <v>1890</v>
      </c>
      <c r="F1883" s="218" t="s">
        <v>1891</v>
      </c>
      <c r="G1883" s="219" t="s">
        <v>266</v>
      </c>
      <c r="H1883" s="220">
        <v>221.59999999999999</v>
      </c>
      <c r="I1883" s="221"/>
      <c r="J1883" s="222">
        <f>ROUND(I1883*H1883,2)</f>
        <v>0</v>
      </c>
      <c r="K1883" s="218" t="s">
        <v>312</v>
      </c>
      <c r="L1883" s="47"/>
      <c r="M1883" s="223" t="s">
        <v>19</v>
      </c>
      <c r="N1883" s="224" t="s">
        <v>46</v>
      </c>
      <c r="O1883" s="87"/>
      <c r="P1883" s="225">
        <f>O1883*H1883</f>
        <v>0</v>
      </c>
      <c r="Q1883" s="225">
        <v>0.0032000000000000002</v>
      </c>
      <c r="R1883" s="225">
        <f>Q1883*H1883</f>
        <v>0.70911999999999997</v>
      </c>
      <c r="S1883" s="225">
        <v>0</v>
      </c>
      <c r="T1883" s="226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7" t="s">
        <v>231</v>
      </c>
      <c r="AT1883" s="227" t="s">
        <v>227</v>
      </c>
      <c r="AU1883" s="227" t="s">
        <v>93</v>
      </c>
      <c r="AY1883" s="20" t="s">
        <v>224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20" t="s">
        <v>93</v>
      </c>
      <c r="BK1883" s="228">
        <f>ROUND(I1883*H1883,2)</f>
        <v>0</v>
      </c>
      <c r="BL1883" s="20" t="s">
        <v>231</v>
      </c>
      <c r="BM1883" s="227" t="s">
        <v>1892</v>
      </c>
    </row>
    <row r="1884" s="2" customFormat="1">
      <c r="A1884" s="41"/>
      <c r="B1884" s="42"/>
      <c r="C1884" s="43"/>
      <c r="D1884" s="267" t="s">
        <v>314</v>
      </c>
      <c r="E1884" s="43"/>
      <c r="F1884" s="268" t="s">
        <v>1893</v>
      </c>
      <c r="G1884" s="43"/>
      <c r="H1884" s="43"/>
      <c r="I1884" s="269"/>
      <c r="J1884" s="43"/>
      <c r="K1884" s="43"/>
      <c r="L1884" s="47"/>
      <c r="M1884" s="270"/>
      <c r="N1884" s="271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314</v>
      </c>
      <c r="AU1884" s="20" t="s">
        <v>93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1894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1895</v>
      </c>
      <c r="G1886" s="230"/>
      <c r="H1886" s="234">
        <v>221.59999999999999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6" customFormat="1">
      <c r="A1887" s="16"/>
      <c r="B1887" s="272"/>
      <c r="C1887" s="273"/>
      <c r="D1887" s="231" t="s">
        <v>268</v>
      </c>
      <c r="E1887" s="274" t="s">
        <v>19</v>
      </c>
      <c r="F1887" s="275" t="s">
        <v>351</v>
      </c>
      <c r="G1887" s="273"/>
      <c r="H1887" s="276">
        <v>221.59999999999999</v>
      </c>
      <c r="I1887" s="277"/>
      <c r="J1887" s="273"/>
      <c r="K1887" s="273"/>
      <c r="L1887" s="278"/>
      <c r="M1887" s="279"/>
      <c r="N1887" s="280"/>
      <c r="O1887" s="280"/>
      <c r="P1887" s="280"/>
      <c r="Q1887" s="280"/>
      <c r="R1887" s="280"/>
      <c r="S1887" s="280"/>
      <c r="T1887" s="281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82" t="s">
        <v>268</v>
      </c>
      <c r="AU1887" s="282" t="s">
        <v>93</v>
      </c>
      <c r="AV1887" s="16" t="s">
        <v>231</v>
      </c>
      <c r="AW1887" s="16" t="s">
        <v>34</v>
      </c>
      <c r="AX1887" s="16" t="s">
        <v>82</v>
      </c>
      <c r="AY1887" s="282" t="s">
        <v>224</v>
      </c>
    </row>
    <row r="1888" s="2" customFormat="1" ht="24.15" customHeight="1">
      <c r="A1888" s="41"/>
      <c r="B1888" s="42"/>
      <c r="C1888" s="286" t="s">
        <v>1896</v>
      </c>
      <c r="D1888" s="286" t="s">
        <v>572</v>
      </c>
      <c r="E1888" s="287" t="s">
        <v>1897</v>
      </c>
      <c r="F1888" s="288" t="s">
        <v>1898</v>
      </c>
      <c r="G1888" s="289" t="s">
        <v>266</v>
      </c>
      <c r="H1888" s="290">
        <v>232.68000000000001</v>
      </c>
      <c r="I1888" s="291"/>
      <c r="J1888" s="292">
        <f>ROUND(I1888*H1888,2)</f>
        <v>0</v>
      </c>
      <c r="K1888" s="288" t="s">
        <v>312</v>
      </c>
      <c r="L1888" s="293"/>
      <c r="M1888" s="294" t="s">
        <v>19</v>
      </c>
      <c r="N1888" s="295" t="s">
        <v>46</v>
      </c>
      <c r="O1888" s="87"/>
      <c r="P1888" s="225">
        <f>O1888*H1888</f>
        <v>0</v>
      </c>
      <c r="Q1888" s="225">
        <v>0.090999999999999998</v>
      </c>
      <c r="R1888" s="225">
        <f>Q1888*H1888</f>
        <v>21.17388</v>
      </c>
      <c r="S1888" s="225">
        <v>0</v>
      </c>
      <c r="T1888" s="226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7" t="s">
        <v>254</v>
      </c>
      <c r="AT1888" s="227" t="s">
        <v>572</v>
      </c>
      <c r="AU1888" s="227" t="s">
        <v>93</v>
      </c>
      <c r="AY1888" s="20" t="s">
        <v>224</v>
      </c>
      <c r="BE1888" s="228">
        <f>IF(N1888="základní",J1888,0)</f>
        <v>0</v>
      </c>
      <c r="BF1888" s="228">
        <f>IF(N1888="snížená",J1888,0)</f>
        <v>0</v>
      </c>
      <c r="BG1888" s="228">
        <f>IF(N1888="zákl. přenesená",J1888,0)</f>
        <v>0</v>
      </c>
      <c r="BH1888" s="228">
        <f>IF(N1888="sníž. přenesená",J1888,0)</f>
        <v>0</v>
      </c>
      <c r="BI1888" s="228">
        <f>IF(N1888="nulová",J1888,0)</f>
        <v>0</v>
      </c>
      <c r="BJ1888" s="20" t="s">
        <v>93</v>
      </c>
      <c r="BK1888" s="228">
        <f>ROUND(I1888*H1888,2)</f>
        <v>0</v>
      </c>
      <c r="BL1888" s="20" t="s">
        <v>231</v>
      </c>
      <c r="BM1888" s="227" t="s">
        <v>1899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1894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1900</v>
      </c>
      <c r="G1890" s="230"/>
      <c r="H1890" s="234">
        <v>232.68000000000001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82</v>
      </c>
      <c r="AY1890" s="240" t="s">
        <v>224</v>
      </c>
    </row>
    <row r="1891" s="2" customFormat="1" ht="37.8" customHeight="1">
      <c r="A1891" s="41"/>
      <c r="B1891" s="42"/>
      <c r="C1891" s="216" t="s">
        <v>1901</v>
      </c>
      <c r="D1891" s="216" t="s">
        <v>227</v>
      </c>
      <c r="E1891" s="217" t="s">
        <v>1902</v>
      </c>
      <c r="F1891" s="218" t="s">
        <v>1903</v>
      </c>
      <c r="G1891" s="219" t="s">
        <v>266</v>
      </c>
      <c r="H1891" s="220">
        <v>312.70999999999998</v>
      </c>
      <c r="I1891" s="221"/>
      <c r="J1891" s="222">
        <f>ROUND(I1891*H1891,2)</f>
        <v>0</v>
      </c>
      <c r="K1891" s="218" t="s">
        <v>312</v>
      </c>
      <c r="L1891" s="47"/>
      <c r="M1891" s="223" t="s">
        <v>19</v>
      </c>
      <c r="N1891" s="224" t="s">
        <v>46</v>
      </c>
      <c r="O1891" s="87"/>
      <c r="P1891" s="225">
        <f>O1891*H1891</f>
        <v>0</v>
      </c>
      <c r="Q1891" s="225">
        <v>0.0040000000000000001</v>
      </c>
      <c r="R1891" s="225">
        <f>Q1891*H1891</f>
        <v>1.25084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231</v>
      </c>
      <c r="AT1891" s="227" t="s">
        <v>227</v>
      </c>
      <c r="AU1891" s="227" t="s">
        <v>93</v>
      </c>
      <c r="AY1891" s="20" t="s">
        <v>224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93</v>
      </c>
      <c r="BK1891" s="228">
        <f>ROUND(I1891*H1891,2)</f>
        <v>0</v>
      </c>
      <c r="BL1891" s="20" t="s">
        <v>231</v>
      </c>
      <c r="BM1891" s="227" t="s">
        <v>1904</v>
      </c>
    </row>
    <row r="1892" s="2" customFormat="1">
      <c r="A1892" s="41"/>
      <c r="B1892" s="42"/>
      <c r="C1892" s="43"/>
      <c r="D1892" s="267" t="s">
        <v>314</v>
      </c>
      <c r="E1892" s="43"/>
      <c r="F1892" s="268" t="s">
        <v>1905</v>
      </c>
      <c r="G1892" s="43"/>
      <c r="H1892" s="43"/>
      <c r="I1892" s="269"/>
      <c r="J1892" s="43"/>
      <c r="K1892" s="43"/>
      <c r="L1892" s="47"/>
      <c r="M1892" s="270"/>
      <c r="N1892" s="271"/>
      <c r="O1892" s="87"/>
      <c r="P1892" s="87"/>
      <c r="Q1892" s="87"/>
      <c r="R1892" s="87"/>
      <c r="S1892" s="87"/>
      <c r="T1892" s="88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T1892" s="20" t="s">
        <v>314</v>
      </c>
      <c r="AU1892" s="20" t="s">
        <v>93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1906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1907</v>
      </c>
      <c r="G1894" s="230"/>
      <c r="H1894" s="234">
        <v>40.887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1908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1909</v>
      </c>
      <c r="G1896" s="230"/>
      <c r="H1896" s="234">
        <v>19.983000000000001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1910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1911</v>
      </c>
      <c r="G1898" s="230"/>
      <c r="H1898" s="234">
        <v>140.846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1912</v>
      </c>
      <c r="G1899" s="230"/>
      <c r="H1899" s="234">
        <v>110.994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312.70999999999998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4.15" customHeight="1">
      <c r="A1901" s="41"/>
      <c r="B1901" s="42"/>
      <c r="C1901" s="286" t="s">
        <v>1913</v>
      </c>
      <c r="D1901" s="286" t="s">
        <v>572</v>
      </c>
      <c r="E1901" s="287" t="s">
        <v>1897</v>
      </c>
      <c r="F1901" s="288" t="s">
        <v>1898</v>
      </c>
      <c r="G1901" s="289" t="s">
        <v>266</v>
      </c>
      <c r="H1901" s="290">
        <v>322.09100000000001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29.310281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1914</v>
      </c>
    </row>
    <row r="1902" s="13" customFormat="1">
      <c r="A1902" s="13"/>
      <c r="B1902" s="229"/>
      <c r="C1902" s="230"/>
      <c r="D1902" s="231" t="s">
        <v>268</v>
      </c>
      <c r="E1902" s="232" t="s">
        <v>19</v>
      </c>
      <c r="F1902" s="233" t="s">
        <v>1915</v>
      </c>
      <c r="G1902" s="230"/>
      <c r="H1902" s="234">
        <v>322.09100000000001</v>
      </c>
      <c r="I1902" s="235"/>
      <c r="J1902" s="230"/>
      <c r="K1902" s="230"/>
      <c r="L1902" s="236"/>
      <c r="M1902" s="237"/>
      <c r="N1902" s="238"/>
      <c r="O1902" s="238"/>
      <c r="P1902" s="238"/>
      <c r="Q1902" s="238"/>
      <c r="R1902" s="238"/>
      <c r="S1902" s="238"/>
      <c r="T1902" s="23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0" t="s">
        <v>268</v>
      </c>
      <c r="AU1902" s="240" t="s">
        <v>93</v>
      </c>
      <c r="AV1902" s="13" t="s">
        <v>93</v>
      </c>
      <c r="AW1902" s="13" t="s">
        <v>34</v>
      </c>
      <c r="AX1902" s="13" t="s">
        <v>82</v>
      </c>
      <c r="AY1902" s="240" t="s">
        <v>224</v>
      </c>
    </row>
    <row r="1903" s="2" customFormat="1" ht="24.15" customHeight="1">
      <c r="A1903" s="41"/>
      <c r="B1903" s="42"/>
      <c r="C1903" s="216" t="s">
        <v>1916</v>
      </c>
      <c r="D1903" s="216" t="s">
        <v>227</v>
      </c>
      <c r="E1903" s="217" t="s">
        <v>1917</v>
      </c>
      <c r="F1903" s="218" t="s">
        <v>1918</v>
      </c>
      <c r="G1903" s="219" t="s">
        <v>324</v>
      </c>
      <c r="H1903" s="220">
        <v>176.35300000000001</v>
      </c>
      <c r="I1903" s="221"/>
      <c r="J1903" s="222">
        <f>ROUND(I1903*H1903,2)</f>
        <v>0</v>
      </c>
      <c r="K1903" s="218" t="s">
        <v>312</v>
      </c>
      <c r="L1903" s="47"/>
      <c r="M1903" s="223" t="s">
        <v>19</v>
      </c>
      <c r="N1903" s="224" t="s">
        <v>46</v>
      </c>
      <c r="O1903" s="87"/>
      <c r="P1903" s="225">
        <f>O1903*H1903</f>
        <v>0</v>
      </c>
      <c r="Q1903" s="225">
        <v>0.61799999999999999</v>
      </c>
      <c r="R1903" s="225">
        <f>Q1903*H1903</f>
        <v>108.986154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231</v>
      </c>
      <c r="AT1903" s="227" t="s">
        <v>227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2" customFormat="1">
      <c r="A1904" s="41"/>
      <c r="B1904" s="42"/>
      <c r="C1904" s="43"/>
      <c r="D1904" s="267" t="s">
        <v>314</v>
      </c>
      <c r="E1904" s="43"/>
      <c r="F1904" s="268" t="s">
        <v>1920</v>
      </c>
      <c r="G1904" s="43"/>
      <c r="H1904" s="43"/>
      <c r="I1904" s="269"/>
      <c r="J1904" s="43"/>
      <c r="K1904" s="43"/>
      <c r="L1904" s="47"/>
      <c r="M1904" s="270"/>
      <c r="N1904" s="271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314</v>
      </c>
      <c r="AU1904" s="20" t="s">
        <v>93</v>
      </c>
    </row>
    <row r="1905" s="14" customFormat="1">
      <c r="A1905" s="14"/>
      <c r="B1905" s="246"/>
      <c r="C1905" s="247"/>
      <c r="D1905" s="231" t="s">
        <v>268</v>
      </c>
      <c r="E1905" s="248" t="s">
        <v>19</v>
      </c>
      <c r="F1905" s="249" t="s">
        <v>1921</v>
      </c>
      <c r="G1905" s="247"/>
      <c r="H1905" s="248" t="s">
        <v>19</v>
      </c>
      <c r="I1905" s="250"/>
      <c r="J1905" s="247"/>
      <c r="K1905" s="247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268</v>
      </c>
      <c r="AU1905" s="255" t="s">
        <v>93</v>
      </c>
      <c r="AV1905" s="14" t="s">
        <v>82</v>
      </c>
      <c r="AW1905" s="14" t="s">
        <v>34</v>
      </c>
      <c r="AX1905" s="14" t="s">
        <v>74</v>
      </c>
      <c r="AY1905" s="255" t="s">
        <v>224</v>
      </c>
    </row>
    <row r="1906" s="13" customFormat="1">
      <c r="A1906" s="13"/>
      <c r="B1906" s="229"/>
      <c r="C1906" s="230"/>
      <c r="D1906" s="231" t="s">
        <v>268</v>
      </c>
      <c r="E1906" s="232" t="s">
        <v>19</v>
      </c>
      <c r="F1906" s="233" t="s">
        <v>1922</v>
      </c>
      <c r="G1906" s="230"/>
      <c r="H1906" s="234">
        <v>82.152000000000001</v>
      </c>
      <c r="I1906" s="235"/>
      <c r="J1906" s="230"/>
      <c r="K1906" s="230"/>
      <c r="L1906" s="236"/>
      <c r="M1906" s="237"/>
      <c r="N1906" s="238"/>
      <c r="O1906" s="238"/>
      <c r="P1906" s="238"/>
      <c r="Q1906" s="238"/>
      <c r="R1906" s="238"/>
      <c r="S1906" s="238"/>
      <c r="T1906" s="239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0" t="s">
        <v>268</v>
      </c>
      <c r="AU1906" s="240" t="s">
        <v>93</v>
      </c>
      <c r="AV1906" s="13" t="s">
        <v>93</v>
      </c>
      <c r="AW1906" s="13" t="s">
        <v>34</v>
      </c>
      <c r="AX1906" s="13" t="s">
        <v>74</v>
      </c>
      <c r="AY1906" s="240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1923</v>
      </c>
      <c r="G1907" s="230"/>
      <c r="H1907" s="234">
        <v>-3.9670000000000001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1906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1924</v>
      </c>
      <c r="G1909" s="230"/>
      <c r="H1909" s="234">
        <v>4.9059999999999997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1925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1926</v>
      </c>
      <c r="G1911" s="230"/>
      <c r="H1911" s="234">
        <v>13.177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1927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1928</v>
      </c>
      <c r="G1913" s="230"/>
      <c r="H1913" s="234">
        <v>15.802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3" customFormat="1">
      <c r="A1914" s="13"/>
      <c r="B1914" s="229"/>
      <c r="C1914" s="230"/>
      <c r="D1914" s="231" t="s">
        <v>268</v>
      </c>
      <c r="E1914" s="232" t="s">
        <v>19</v>
      </c>
      <c r="F1914" s="233" t="s">
        <v>1929</v>
      </c>
      <c r="G1914" s="230"/>
      <c r="H1914" s="234">
        <v>60.384</v>
      </c>
      <c r="I1914" s="235"/>
      <c r="J1914" s="230"/>
      <c r="K1914" s="230"/>
      <c r="L1914" s="236"/>
      <c r="M1914" s="237"/>
      <c r="N1914" s="238"/>
      <c r="O1914" s="238"/>
      <c r="P1914" s="238"/>
      <c r="Q1914" s="238"/>
      <c r="R1914" s="238"/>
      <c r="S1914" s="238"/>
      <c r="T1914" s="23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0" t="s">
        <v>268</v>
      </c>
      <c r="AU1914" s="240" t="s">
        <v>93</v>
      </c>
      <c r="AV1914" s="13" t="s">
        <v>93</v>
      </c>
      <c r="AW1914" s="13" t="s">
        <v>34</v>
      </c>
      <c r="AX1914" s="13" t="s">
        <v>74</v>
      </c>
      <c r="AY1914" s="240" t="s">
        <v>224</v>
      </c>
    </row>
    <row r="1915" s="14" customFormat="1">
      <c r="A1915" s="14"/>
      <c r="B1915" s="246"/>
      <c r="C1915" s="247"/>
      <c r="D1915" s="231" t="s">
        <v>268</v>
      </c>
      <c r="E1915" s="248" t="s">
        <v>19</v>
      </c>
      <c r="F1915" s="249" t="s">
        <v>998</v>
      </c>
      <c r="G1915" s="247"/>
      <c r="H1915" s="248" t="s">
        <v>19</v>
      </c>
      <c r="I1915" s="250"/>
      <c r="J1915" s="247"/>
      <c r="K1915" s="247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268</v>
      </c>
      <c r="AU1915" s="255" t="s">
        <v>93</v>
      </c>
      <c r="AV1915" s="14" t="s">
        <v>82</v>
      </c>
      <c r="AW1915" s="14" t="s">
        <v>34</v>
      </c>
      <c r="AX1915" s="14" t="s">
        <v>74</v>
      </c>
      <c r="AY1915" s="255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1930</v>
      </c>
      <c r="G1916" s="230"/>
      <c r="H1916" s="234">
        <v>3.899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5" customFormat="1">
      <c r="A1917" s="15"/>
      <c r="B1917" s="256"/>
      <c r="C1917" s="257"/>
      <c r="D1917" s="231" t="s">
        <v>268</v>
      </c>
      <c r="E1917" s="258" t="s">
        <v>19</v>
      </c>
      <c r="F1917" s="259" t="s">
        <v>300</v>
      </c>
      <c r="G1917" s="257"/>
      <c r="H1917" s="260">
        <v>176.35300000000001</v>
      </c>
      <c r="I1917" s="261"/>
      <c r="J1917" s="257"/>
      <c r="K1917" s="257"/>
      <c r="L1917" s="262"/>
      <c r="M1917" s="263"/>
      <c r="N1917" s="264"/>
      <c r="O1917" s="264"/>
      <c r="P1917" s="264"/>
      <c r="Q1917" s="264"/>
      <c r="R1917" s="264"/>
      <c r="S1917" s="264"/>
      <c r="T1917" s="26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6" t="s">
        <v>268</v>
      </c>
      <c r="AU1917" s="266" t="s">
        <v>93</v>
      </c>
      <c r="AV1917" s="15" t="s">
        <v>108</v>
      </c>
      <c r="AW1917" s="15" t="s">
        <v>34</v>
      </c>
      <c r="AX1917" s="15" t="s">
        <v>74</v>
      </c>
      <c r="AY1917" s="266" t="s">
        <v>224</v>
      </c>
    </row>
    <row r="1918" s="16" customFormat="1">
      <c r="A1918" s="16"/>
      <c r="B1918" s="272"/>
      <c r="C1918" s="273"/>
      <c r="D1918" s="231" t="s">
        <v>268</v>
      </c>
      <c r="E1918" s="274" t="s">
        <v>19</v>
      </c>
      <c r="F1918" s="275" t="s">
        <v>351</v>
      </c>
      <c r="G1918" s="273"/>
      <c r="H1918" s="276">
        <v>176.35300000000001</v>
      </c>
      <c r="I1918" s="277"/>
      <c r="J1918" s="273"/>
      <c r="K1918" s="273"/>
      <c r="L1918" s="278"/>
      <c r="M1918" s="279"/>
      <c r="N1918" s="280"/>
      <c r="O1918" s="280"/>
      <c r="P1918" s="280"/>
      <c r="Q1918" s="280"/>
      <c r="R1918" s="280"/>
      <c r="S1918" s="280"/>
      <c r="T1918" s="281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82" t="s">
        <v>268</v>
      </c>
      <c r="AU1918" s="282" t="s">
        <v>93</v>
      </c>
      <c r="AV1918" s="16" t="s">
        <v>231</v>
      </c>
      <c r="AW1918" s="16" t="s">
        <v>34</v>
      </c>
      <c r="AX1918" s="16" t="s">
        <v>82</v>
      </c>
      <c r="AY1918" s="282" t="s">
        <v>224</v>
      </c>
    </row>
    <row r="1919" s="12" customFormat="1" ht="22.8" customHeight="1">
      <c r="A1919" s="12"/>
      <c r="B1919" s="200"/>
      <c r="C1919" s="201"/>
      <c r="D1919" s="202" t="s">
        <v>73</v>
      </c>
      <c r="E1919" s="214" t="s">
        <v>1931</v>
      </c>
      <c r="F1919" s="214" t="s">
        <v>1932</v>
      </c>
      <c r="G1919" s="201"/>
      <c r="H1919" s="201"/>
      <c r="I1919" s="204"/>
      <c r="J1919" s="215">
        <f>BK1919</f>
        <v>0</v>
      </c>
      <c r="K1919" s="201"/>
      <c r="L1919" s="206"/>
      <c r="M1919" s="207"/>
      <c r="N1919" s="208"/>
      <c r="O1919" s="208"/>
      <c r="P1919" s="209">
        <f>SUM(P1920:P1951)</f>
        <v>0</v>
      </c>
      <c r="Q1919" s="208"/>
      <c r="R1919" s="209">
        <f>SUM(R1920:R1951)</f>
        <v>317.43943866999996</v>
      </c>
      <c r="S1919" s="208"/>
      <c r="T1919" s="210">
        <f>SUM(T1920:T1951)</f>
        <v>0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11" t="s">
        <v>82</v>
      </c>
      <c r="AT1919" s="212" t="s">
        <v>73</v>
      </c>
      <c r="AU1919" s="212" t="s">
        <v>82</v>
      </c>
      <c r="AY1919" s="211" t="s">
        <v>224</v>
      </c>
      <c r="BK1919" s="213">
        <f>SUM(BK1920:BK1951)</f>
        <v>0</v>
      </c>
    </row>
    <row r="1920" s="2" customFormat="1" ht="33" customHeight="1">
      <c r="A1920" s="41"/>
      <c r="B1920" s="42"/>
      <c r="C1920" s="216" t="s">
        <v>1933</v>
      </c>
      <c r="D1920" s="216" t="s">
        <v>227</v>
      </c>
      <c r="E1920" s="217" t="s">
        <v>1811</v>
      </c>
      <c r="F1920" s="218" t="s">
        <v>1812</v>
      </c>
      <c r="G1920" s="219" t="s">
        <v>324</v>
      </c>
      <c r="H1920" s="220">
        <v>122.27</v>
      </c>
      <c r="I1920" s="221"/>
      <c r="J1920" s="222">
        <f>ROUND(I1920*H1920,2)</f>
        <v>0</v>
      </c>
      <c r="K1920" s="218" t="s">
        <v>312</v>
      </c>
      <c r="L1920" s="47"/>
      <c r="M1920" s="223" t="s">
        <v>19</v>
      </c>
      <c r="N1920" s="224" t="s">
        <v>46</v>
      </c>
      <c r="O1920" s="87"/>
      <c r="P1920" s="225">
        <f>O1920*H1920</f>
        <v>0</v>
      </c>
      <c r="Q1920" s="225">
        <v>2.5018699999999998</v>
      </c>
      <c r="R1920" s="225">
        <f>Q1920*H1920</f>
        <v>305.90364489999996</v>
      </c>
      <c r="S1920" s="225">
        <v>0</v>
      </c>
      <c r="T1920" s="226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7" t="s">
        <v>231</v>
      </c>
      <c r="AT1920" s="227" t="s">
        <v>227</v>
      </c>
      <c r="AU1920" s="227" t="s">
        <v>93</v>
      </c>
      <c r="AY1920" s="20" t="s">
        <v>224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20" t="s">
        <v>93</v>
      </c>
      <c r="BK1920" s="228">
        <f>ROUND(I1920*H1920,2)</f>
        <v>0</v>
      </c>
      <c r="BL1920" s="20" t="s">
        <v>231</v>
      </c>
      <c r="BM1920" s="227" t="s">
        <v>1934</v>
      </c>
    </row>
    <row r="1921" s="2" customFormat="1">
      <c r="A1921" s="41"/>
      <c r="B1921" s="42"/>
      <c r="C1921" s="43"/>
      <c r="D1921" s="267" t="s">
        <v>314</v>
      </c>
      <c r="E1921" s="43"/>
      <c r="F1921" s="268" t="s">
        <v>1814</v>
      </c>
      <c r="G1921" s="43"/>
      <c r="H1921" s="43"/>
      <c r="I1921" s="269"/>
      <c r="J1921" s="43"/>
      <c r="K1921" s="43"/>
      <c r="L1921" s="47"/>
      <c r="M1921" s="270"/>
      <c r="N1921" s="271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314</v>
      </c>
      <c r="AU1921" s="20" t="s">
        <v>93</v>
      </c>
    </row>
    <row r="1922" s="14" customFormat="1">
      <c r="A1922" s="14"/>
      <c r="B1922" s="246"/>
      <c r="C1922" s="247"/>
      <c r="D1922" s="231" t="s">
        <v>268</v>
      </c>
      <c r="E1922" s="248" t="s">
        <v>19</v>
      </c>
      <c r="F1922" s="249" t="s">
        <v>1935</v>
      </c>
      <c r="G1922" s="247"/>
      <c r="H1922" s="248" t="s">
        <v>19</v>
      </c>
      <c r="I1922" s="250"/>
      <c r="J1922" s="247"/>
      <c r="K1922" s="247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268</v>
      </c>
      <c r="AU1922" s="255" t="s">
        <v>93</v>
      </c>
      <c r="AV1922" s="14" t="s">
        <v>82</v>
      </c>
      <c r="AW1922" s="14" t="s">
        <v>34</v>
      </c>
      <c r="AX1922" s="14" t="s">
        <v>74</v>
      </c>
      <c r="AY1922" s="255" t="s">
        <v>224</v>
      </c>
    </row>
    <row r="1923" s="13" customFormat="1">
      <c r="A1923" s="13"/>
      <c r="B1923" s="229"/>
      <c r="C1923" s="230"/>
      <c r="D1923" s="231" t="s">
        <v>268</v>
      </c>
      <c r="E1923" s="232" t="s">
        <v>19</v>
      </c>
      <c r="F1923" s="233" t="s">
        <v>1936</v>
      </c>
      <c r="G1923" s="230"/>
      <c r="H1923" s="234">
        <v>122.27</v>
      </c>
      <c r="I1923" s="235"/>
      <c r="J1923" s="230"/>
      <c r="K1923" s="230"/>
      <c r="L1923" s="236"/>
      <c r="M1923" s="237"/>
      <c r="N1923" s="238"/>
      <c r="O1923" s="238"/>
      <c r="P1923" s="238"/>
      <c r="Q1923" s="238"/>
      <c r="R1923" s="238"/>
      <c r="S1923" s="238"/>
      <c r="T1923" s="23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0" t="s">
        <v>268</v>
      </c>
      <c r="AU1923" s="240" t="s">
        <v>93</v>
      </c>
      <c r="AV1923" s="13" t="s">
        <v>93</v>
      </c>
      <c r="AW1923" s="13" t="s">
        <v>34</v>
      </c>
      <c r="AX1923" s="13" t="s">
        <v>82</v>
      </c>
      <c r="AY1923" s="240" t="s">
        <v>224</v>
      </c>
    </row>
    <row r="1924" s="2" customFormat="1" ht="44.25" customHeight="1">
      <c r="A1924" s="41"/>
      <c r="B1924" s="42"/>
      <c r="C1924" s="216" t="s">
        <v>1937</v>
      </c>
      <c r="D1924" s="216" t="s">
        <v>227</v>
      </c>
      <c r="E1924" s="217" t="s">
        <v>1818</v>
      </c>
      <c r="F1924" s="218" t="s">
        <v>1819</v>
      </c>
      <c r="G1924" s="219" t="s">
        <v>324</v>
      </c>
      <c r="H1924" s="220">
        <v>122.27</v>
      </c>
      <c r="I1924" s="221"/>
      <c r="J1924" s="222">
        <f>ROUND(I1924*H1924,2)</f>
        <v>0</v>
      </c>
      <c r="K1924" s="218" t="s">
        <v>312</v>
      </c>
      <c r="L1924" s="47"/>
      <c r="M1924" s="223" t="s">
        <v>19</v>
      </c>
      <c r="N1924" s="224" t="s">
        <v>46</v>
      </c>
      <c r="O1924" s="87"/>
      <c r="P1924" s="225">
        <f>O1924*H1924</f>
        <v>0</v>
      </c>
      <c r="Q1924" s="225">
        <v>0</v>
      </c>
      <c r="R1924" s="225">
        <f>Q1924*H1924</f>
        <v>0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231</v>
      </c>
      <c r="AT1924" s="227" t="s">
        <v>227</v>
      </c>
      <c r="AU1924" s="227" t="s">
        <v>93</v>
      </c>
      <c r="AY1924" s="20" t="s">
        <v>224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93</v>
      </c>
      <c r="BK1924" s="228">
        <f>ROUND(I1924*H1924,2)</f>
        <v>0</v>
      </c>
      <c r="BL1924" s="20" t="s">
        <v>231</v>
      </c>
      <c r="BM1924" s="227" t="s">
        <v>1938</v>
      </c>
    </row>
    <row r="1925" s="2" customFormat="1">
      <c r="A1925" s="41"/>
      <c r="B1925" s="42"/>
      <c r="C1925" s="43"/>
      <c r="D1925" s="267" t="s">
        <v>314</v>
      </c>
      <c r="E1925" s="43"/>
      <c r="F1925" s="268" t="s">
        <v>1821</v>
      </c>
      <c r="G1925" s="43"/>
      <c r="H1925" s="43"/>
      <c r="I1925" s="269"/>
      <c r="J1925" s="43"/>
      <c r="K1925" s="43"/>
      <c r="L1925" s="47"/>
      <c r="M1925" s="270"/>
      <c r="N1925" s="271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314</v>
      </c>
      <c r="AU1925" s="20" t="s">
        <v>93</v>
      </c>
    </row>
    <row r="1926" s="14" customFormat="1">
      <c r="A1926" s="14"/>
      <c r="B1926" s="246"/>
      <c r="C1926" s="247"/>
      <c r="D1926" s="231" t="s">
        <v>268</v>
      </c>
      <c r="E1926" s="248" t="s">
        <v>19</v>
      </c>
      <c r="F1926" s="249" t="s">
        <v>1935</v>
      </c>
      <c r="G1926" s="247"/>
      <c r="H1926" s="248" t="s">
        <v>19</v>
      </c>
      <c r="I1926" s="250"/>
      <c r="J1926" s="247"/>
      <c r="K1926" s="247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268</v>
      </c>
      <c r="AU1926" s="255" t="s">
        <v>93</v>
      </c>
      <c r="AV1926" s="14" t="s">
        <v>82</v>
      </c>
      <c r="AW1926" s="14" t="s">
        <v>34</v>
      </c>
      <c r="AX1926" s="14" t="s">
        <v>74</v>
      </c>
      <c r="AY1926" s="255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1936</v>
      </c>
      <c r="G1927" s="230"/>
      <c r="H1927" s="234">
        <v>122.27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82</v>
      </c>
      <c r="AY1927" s="240" t="s">
        <v>224</v>
      </c>
    </row>
    <row r="1928" s="2" customFormat="1" ht="33" customHeight="1">
      <c r="A1928" s="41"/>
      <c r="B1928" s="42"/>
      <c r="C1928" s="216" t="s">
        <v>1939</v>
      </c>
      <c r="D1928" s="216" t="s">
        <v>227</v>
      </c>
      <c r="E1928" s="217" t="s">
        <v>1940</v>
      </c>
      <c r="F1928" s="218" t="s">
        <v>1941</v>
      </c>
      <c r="G1928" s="219" t="s">
        <v>324</v>
      </c>
      <c r="H1928" s="220">
        <v>122.27</v>
      </c>
      <c r="I1928" s="221"/>
      <c r="J1928" s="222">
        <f>ROUND(I1928*H1928,2)</f>
        <v>0</v>
      </c>
      <c r="K1928" s="218" t="s">
        <v>312</v>
      </c>
      <c r="L1928" s="47"/>
      <c r="M1928" s="223" t="s">
        <v>19</v>
      </c>
      <c r="N1928" s="224" t="s">
        <v>46</v>
      </c>
      <c r="O1928" s="87"/>
      <c r="P1928" s="225">
        <f>O1928*H1928</f>
        <v>0</v>
      </c>
      <c r="Q1928" s="225">
        <v>0</v>
      </c>
      <c r="R1928" s="225">
        <f>Q1928*H1928</f>
        <v>0</v>
      </c>
      <c r="S1928" s="225">
        <v>0</v>
      </c>
      <c r="T1928" s="226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27" t="s">
        <v>231</v>
      </c>
      <c r="AT1928" s="227" t="s">
        <v>227</v>
      </c>
      <c r="AU1928" s="227" t="s">
        <v>93</v>
      </c>
      <c r="AY1928" s="20" t="s">
        <v>224</v>
      </c>
      <c r="BE1928" s="228">
        <f>IF(N1928="základní",J1928,0)</f>
        <v>0</v>
      </c>
      <c r="BF1928" s="228">
        <f>IF(N1928="snížená",J1928,0)</f>
        <v>0</v>
      </c>
      <c r="BG1928" s="228">
        <f>IF(N1928="zákl. přenesená",J1928,0)</f>
        <v>0</v>
      </c>
      <c r="BH1928" s="228">
        <f>IF(N1928="sníž. přenesená",J1928,0)</f>
        <v>0</v>
      </c>
      <c r="BI1928" s="228">
        <f>IF(N1928="nulová",J1928,0)</f>
        <v>0</v>
      </c>
      <c r="BJ1928" s="20" t="s">
        <v>93</v>
      </c>
      <c r="BK1928" s="228">
        <f>ROUND(I1928*H1928,2)</f>
        <v>0</v>
      </c>
      <c r="BL1928" s="20" t="s">
        <v>231</v>
      </c>
      <c r="BM1928" s="227" t="s">
        <v>1942</v>
      </c>
    </row>
    <row r="1929" s="2" customFormat="1">
      <c r="A1929" s="41"/>
      <c r="B1929" s="42"/>
      <c r="C1929" s="43"/>
      <c r="D1929" s="267" t="s">
        <v>314</v>
      </c>
      <c r="E1929" s="43"/>
      <c r="F1929" s="268" t="s">
        <v>1943</v>
      </c>
      <c r="G1929" s="43"/>
      <c r="H1929" s="43"/>
      <c r="I1929" s="269"/>
      <c r="J1929" s="43"/>
      <c r="K1929" s="43"/>
      <c r="L1929" s="47"/>
      <c r="M1929" s="270"/>
      <c r="N1929" s="271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314</v>
      </c>
      <c r="AU1929" s="20" t="s">
        <v>93</v>
      </c>
    </row>
    <row r="1930" s="14" customFormat="1">
      <c r="A1930" s="14"/>
      <c r="B1930" s="246"/>
      <c r="C1930" s="247"/>
      <c r="D1930" s="231" t="s">
        <v>268</v>
      </c>
      <c r="E1930" s="248" t="s">
        <v>19</v>
      </c>
      <c r="F1930" s="249" t="s">
        <v>1935</v>
      </c>
      <c r="G1930" s="247"/>
      <c r="H1930" s="248" t="s">
        <v>19</v>
      </c>
      <c r="I1930" s="250"/>
      <c r="J1930" s="247"/>
      <c r="K1930" s="247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268</v>
      </c>
      <c r="AU1930" s="255" t="s">
        <v>93</v>
      </c>
      <c r="AV1930" s="14" t="s">
        <v>82</v>
      </c>
      <c r="AW1930" s="14" t="s">
        <v>34</v>
      </c>
      <c r="AX1930" s="14" t="s">
        <v>74</v>
      </c>
      <c r="AY1930" s="255" t="s">
        <v>224</v>
      </c>
    </row>
    <row r="1931" s="13" customFormat="1">
      <c r="A1931" s="13"/>
      <c r="B1931" s="229"/>
      <c r="C1931" s="230"/>
      <c r="D1931" s="231" t="s">
        <v>268</v>
      </c>
      <c r="E1931" s="232" t="s">
        <v>19</v>
      </c>
      <c r="F1931" s="233" t="s">
        <v>1936</v>
      </c>
      <c r="G1931" s="230"/>
      <c r="H1931" s="234">
        <v>122.27</v>
      </c>
      <c r="I1931" s="235"/>
      <c r="J1931" s="230"/>
      <c r="K1931" s="230"/>
      <c r="L1931" s="236"/>
      <c r="M1931" s="237"/>
      <c r="N1931" s="238"/>
      <c r="O1931" s="238"/>
      <c r="P1931" s="238"/>
      <c r="Q1931" s="238"/>
      <c r="R1931" s="238"/>
      <c r="S1931" s="238"/>
      <c r="T1931" s="239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0" t="s">
        <v>268</v>
      </c>
      <c r="AU1931" s="240" t="s">
        <v>93</v>
      </c>
      <c r="AV1931" s="13" t="s">
        <v>93</v>
      </c>
      <c r="AW1931" s="13" t="s">
        <v>34</v>
      </c>
      <c r="AX1931" s="13" t="s">
        <v>82</v>
      </c>
      <c r="AY1931" s="240" t="s">
        <v>224</v>
      </c>
    </row>
    <row r="1932" s="2" customFormat="1" ht="37.8" customHeight="1">
      <c r="A1932" s="41"/>
      <c r="B1932" s="42"/>
      <c r="C1932" s="216" t="s">
        <v>1944</v>
      </c>
      <c r="D1932" s="216" t="s">
        <v>227</v>
      </c>
      <c r="E1932" s="217" t="s">
        <v>1945</v>
      </c>
      <c r="F1932" s="218" t="s">
        <v>1946</v>
      </c>
      <c r="G1932" s="219" t="s">
        <v>324</v>
      </c>
      <c r="H1932" s="220">
        <v>122.27</v>
      </c>
      <c r="I1932" s="221"/>
      <c r="J1932" s="222">
        <f>ROUND(I1932*H1932,2)</f>
        <v>0</v>
      </c>
      <c r="K1932" s="218" t="s">
        <v>312</v>
      </c>
      <c r="L1932" s="47"/>
      <c r="M1932" s="223" t="s">
        <v>19</v>
      </c>
      <c r="N1932" s="224" t="s">
        <v>46</v>
      </c>
      <c r="O1932" s="87"/>
      <c r="P1932" s="225">
        <f>O1932*H1932</f>
        <v>0</v>
      </c>
      <c r="Q1932" s="225">
        <v>0.035349999999999999</v>
      </c>
      <c r="R1932" s="225">
        <f>Q1932*H1932</f>
        <v>4.3222445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231</v>
      </c>
      <c r="AT1932" s="227" t="s">
        <v>227</v>
      </c>
      <c r="AU1932" s="227" t="s">
        <v>93</v>
      </c>
      <c r="AY1932" s="20" t="s">
        <v>224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93</v>
      </c>
      <c r="BK1932" s="228">
        <f>ROUND(I1932*H1932,2)</f>
        <v>0</v>
      </c>
      <c r="BL1932" s="20" t="s">
        <v>231</v>
      </c>
      <c r="BM1932" s="227" t="s">
        <v>1947</v>
      </c>
    </row>
    <row r="1933" s="2" customFormat="1">
      <c r="A1933" s="41"/>
      <c r="B1933" s="42"/>
      <c r="C1933" s="43"/>
      <c r="D1933" s="267" t="s">
        <v>314</v>
      </c>
      <c r="E1933" s="43"/>
      <c r="F1933" s="268" t="s">
        <v>1948</v>
      </c>
      <c r="G1933" s="43"/>
      <c r="H1933" s="43"/>
      <c r="I1933" s="269"/>
      <c r="J1933" s="43"/>
      <c r="K1933" s="43"/>
      <c r="L1933" s="47"/>
      <c r="M1933" s="270"/>
      <c r="N1933" s="271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314</v>
      </c>
      <c r="AU1933" s="20" t="s">
        <v>93</v>
      </c>
    </row>
    <row r="1934" s="14" customFormat="1">
      <c r="A1934" s="14"/>
      <c r="B1934" s="246"/>
      <c r="C1934" s="247"/>
      <c r="D1934" s="231" t="s">
        <v>268</v>
      </c>
      <c r="E1934" s="248" t="s">
        <v>19</v>
      </c>
      <c r="F1934" s="249" t="s">
        <v>1935</v>
      </c>
      <c r="G1934" s="247"/>
      <c r="H1934" s="248" t="s">
        <v>19</v>
      </c>
      <c r="I1934" s="250"/>
      <c r="J1934" s="247"/>
      <c r="K1934" s="247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268</v>
      </c>
      <c r="AU1934" s="255" t="s">
        <v>93</v>
      </c>
      <c r="AV1934" s="14" t="s">
        <v>82</v>
      </c>
      <c r="AW1934" s="14" t="s">
        <v>34</v>
      </c>
      <c r="AX1934" s="14" t="s">
        <v>74</v>
      </c>
      <c r="AY1934" s="255" t="s">
        <v>224</v>
      </c>
    </row>
    <row r="1935" s="13" customFormat="1">
      <c r="A1935" s="13"/>
      <c r="B1935" s="229"/>
      <c r="C1935" s="230"/>
      <c r="D1935" s="231" t="s">
        <v>268</v>
      </c>
      <c r="E1935" s="232" t="s">
        <v>19</v>
      </c>
      <c r="F1935" s="233" t="s">
        <v>1936</v>
      </c>
      <c r="G1935" s="230"/>
      <c r="H1935" s="234">
        <v>122.27</v>
      </c>
      <c r="I1935" s="235"/>
      <c r="J1935" s="230"/>
      <c r="K1935" s="230"/>
      <c r="L1935" s="236"/>
      <c r="M1935" s="237"/>
      <c r="N1935" s="238"/>
      <c r="O1935" s="238"/>
      <c r="P1935" s="238"/>
      <c r="Q1935" s="238"/>
      <c r="R1935" s="238"/>
      <c r="S1935" s="238"/>
      <c r="T1935" s="23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0" t="s">
        <v>268</v>
      </c>
      <c r="AU1935" s="240" t="s">
        <v>93</v>
      </c>
      <c r="AV1935" s="13" t="s">
        <v>93</v>
      </c>
      <c r="AW1935" s="13" t="s">
        <v>34</v>
      </c>
      <c r="AX1935" s="13" t="s">
        <v>82</v>
      </c>
      <c r="AY1935" s="240" t="s">
        <v>224</v>
      </c>
    </row>
    <row r="1936" s="2" customFormat="1" ht="21.75" customHeight="1">
      <c r="A1936" s="41"/>
      <c r="B1936" s="42"/>
      <c r="C1936" s="216" t="s">
        <v>1949</v>
      </c>
      <c r="D1936" s="216" t="s">
        <v>227</v>
      </c>
      <c r="E1936" s="217" t="s">
        <v>1823</v>
      </c>
      <c r="F1936" s="218" t="s">
        <v>1824</v>
      </c>
      <c r="G1936" s="219" t="s">
        <v>371</v>
      </c>
      <c r="H1936" s="220">
        <v>6.3579999999999997</v>
      </c>
      <c r="I1936" s="221"/>
      <c r="J1936" s="222">
        <f>ROUND(I1936*H1936,2)</f>
        <v>0</v>
      </c>
      <c r="K1936" s="218" t="s">
        <v>312</v>
      </c>
      <c r="L1936" s="47"/>
      <c r="M1936" s="223" t="s">
        <v>19</v>
      </c>
      <c r="N1936" s="224" t="s">
        <v>46</v>
      </c>
      <c r="O1936" s="87"/>
      <c r="P1936" s="225">
        <f>O1936*H1936</f>
        <v>0</v>
      </c>
      <c r="Q1936" s="225">
        <v>1.06277</v>
      </c>
      <c r="R1936" s="225">
        <f>Q1936*H1936</f>
        <v>6.7570916599999995</v>
      </c>
      <c r="S1936" s="225">
        <v>0</v>
      </c>
      <c r="T1936" s="226">
        <f>S1936*H1936</f>
        <v>0</v>
      </c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R1936" s="227" t="s">
        <v>231</v>
      </c>
      <c r="AT1936" s="227" t="s">
        <v>227</v>
      </c>
      <c r="AU1936" s="227" t="s">
        <v>93</v>
      </c>
      <c r="AY1936" s="20" t="s">
        <v>224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20" t="s">
        <v>93</v>
      </c>
      <c r="BK1936" s="228">
        <f>ROUND(I1936*H1936,2)</f>
        <v>0</v>
      </c>
      <c r="BL1936" s="20" t="s">
        <v>231</v>
      </c>
      <c r="BM1936" s="227" t="s">
        <v>1950</v>
      </c>
    </row>
    <row r="1937" s="2" customFormat="1">
      <c r="A1937" s="41"/>
      <c r="B1937" s="42"/>
      <c r="C1937" s="43"/>
      <c r="D1937" s="267" t="s">
        <v>314</v>
      </c>
      <c r="E1937" s="43"/>
      <c r="F1937" s="268" t="s">
        <v>1826</v>
      </c>
      <c r="G1937" s="43"/>
      <c r="H1937" s="43"/>
      <c r="I1937" s="269"/>
      <c r="J1937" s="43"/>
      <c r="K1937" s="43"/>
      <c r="L1937" s="47"/>
      <c r="M1937" s="270"/>
      <c r="N1937" s="271"/>
      <c r="O1937" s="87"/>
      <c r="P1937" s="87"/>
      <c r="Q1937" s="87"/>
      <c r="R1937" s="87"/>
      <c r="S1937" s="87"/>
      <c r="T1937" s="88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T1937" s="20" t="s">
        <v>314</v>
      </c>
      <c r="AU1937" s="20" t="s">
        <v>93</v>
      </c>
    </row>
    <row r="1938" s="14" customFormat="1">
      <c r="A1938" s="14"/>
      <c r="B1938" s="246"/>
      <c r="C1938" s="247"/>
      <c r="D1938" s="231" t="s">
        <v>268</v>
      </c>
      <c r="E1938" s="248" t="s">
        <v>19</v>
      </c>
      <c r="F1938" s="249" t="s">
        <v>1935</v>
      </c>
      <c r="G1938" s="247"/>
      <c r="H1938" s="248" t="s">
        <v>19</v>
      </c>
      <c r="I1938" s="250"/>
      <c r="J1938" s="247"/>
      <c r="K1938" s="247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268</v>
      </c>
      <c r="AU1938" s="255" t="s">
        <v>93</v>
      </c>
      <c r="AV1938" s="14" t="s">
        <v>82</v>
      </c>
      <c r="AW1938" s="14" t="s">
        <v>34</v>
      </c>
      <c r="AX1938" s="14" t="s">
        <v>74</v>
      </c>
      <c r="AY1938" s="255" t="s">
        <v>224</v>
      </c>
    </row>
    <row r="1939" s="13" customFormat="1">
      <c r="A1939" s="13"/>
      <c r="B1939" s="229"/>
      <c r="C1939" s="230"/>
      <c r="D1939" s="231" t="s">
        <v>268</v>
      </c>
      <c r="E1939" s="232" t="s">
        <v>19</v>
      </c>
      <c r="F1939" s="233" t="s">
        <v>1951</v>
      </c>
      <c r="G1939" s="230"/>
      <c r="H1939" s="234">
        <v>6.3579999999999997</v>
      </c>
      <c r="I1939" s="235"/>
      <c r="J1939" s="230"/>
      <c r="K1939" s="230"/>
      <c r="L1939" s="236"/>
      <c r="M1939" s="237"/>
      <c r="N1939" s="238"/>
      <c r="O1939" s="238"/>
      <c r="P1939" s="238"/>
      <c r="Q1939" s="238"/>
      <c r="R1939" s="238"/>
      <c r="S1939" s="238"/>
      <c r="T1939" s="23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0" t="s">
        <v>268</v>
      </c>
      <c r="AU1939" s="240" t="s">
        <v>93</v>
      </c>
      <c r="AV1939" s="13" t="s">
        <v>93</v>
      </c>
      <c r="AW1939" s="13" t="s">
        <v>34</v>
      </c>
      <c r="AX1939" s="13" t="s">
        <v>82</v>
      </c>
      <c r="AY1939" s="240" t="s">
        <v>224</v>
      </c>
    </row>
    <row r="1940" s="2" customFormat="1" ht="16.5" customHeight="1">
      <c r="A1940" s="41"/>
      <c r="B1940" s="42"/>
      <c r="C1940" s="216" t="s">
        <v>1952</v>
      </c>
      <c r="D1940" s="216" t="s">
        <v>227</v>
      </c>
      <c r="E1940" s="217" t="s">
        <v>1953</v>
      </c>
      <c r="F1940" s="218" t="s">
        <v>1954</v>
      </c>
      <c r="G1940" s="219" t="s">
        <v>266</v>
      </c>
      <c r="H1940" s="220">
        <v>18.795000000000002</v>
      </c>
      <c r="I1940" s="221"/>
      <c r="J1940" s="222">
        <f>ROUND(I1940*H1940,2)</f>
        <v>0</v>
      </c>
      <c r="K1940" s="218" t="s">
        <v>312</v>
      </c>
      <c r="L1940" s="47"/>
      <c r="M1940" s="223" t="s">
        <v>19</v>
      </c>
      <c r="N1940" s="224" t="s">
        <v>46</v>
      </c>
      <c r="O1940" s="87"/>
      <c r="P1940" s="225">
        <f>O1940*H1940</f>
        <v>0</v>
      </c>
      <c r="Q1940" s="225">
        <v>0.016070000000000001</v>
      </c>
      <c r="R1940" s="225">
        <f>Q1940*H1940</f>
        <v>0.30203565000000004</v>
      </c>
      <c r="S1940" s="225">
        <v>0</v>
      </c>
      <c r="T1940" s="226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7" t="s">
        <v>231</v>
      </c>
      <c r="AT1940" s="227" t="s">
        <v>227</v>
      </c>
      <c r="AU1940" s="227" t="s">
        <v>93</v>
      </c>
      <c r="AY1940" s="20" t="s">
        <v>224</v>
      </c>
      <c r="BE1940" s="228">
        <f>IF(N1940="základní",J1940,0)</f>
        <v>0</v>
      </c>
      <c r="BF1940" s="228">
        <f>IF(N1940="snížená",J1940,0)</f>
        <v>0</v>
      </c>
      <c r="BG1940" s="228">
        <f>IF(N1940="zákl. přenesená",J1940,0)</f>
        <v>0</v>
      </c>
      <c r="BH1940" s="228">
        <f>IF(N1940="sníž. přenesená",J1940,0)</f>
        <v>0</v>
      </c>
      <c r="BI1940" s="228">
        <f>IF(N1940="nulová",J1940,0)</f>
        <v>0</v>
      </c>
      <c r="BJ1940" s="20" t="s">
        <v>93</v>
      </c>
      <c r="BK1940" s="228">
        <f>ROUND(I1940*H1940,2)</f>
        <v>0</v>
      </c>
      <c r="BL1940" s="20" t="s">
        <v>231</v>
      </c>
      <c r="BM1940" s="227" t="s">
        <v>1955</v>
      </c>
    </row>
    <row r="1941" s="2" customFormat="1">
      <c r="A1941" s="41"/>
      <c r="B1941" s="42"/>
      <c r="C1941" s="43"/>
      <c r="D1941" s="267" t="s">
        <v>314</v>
      </c>
      <c r="E1941" s="43"/>
      <c r="F1941" s="268" t="s">
        <v>1956</v>
      </c>
      <c r="G1941" s="43"/>
      <c r="H1941" s="43"/>
      <c r="I1941" s="269"/>
      <c r="J1941" s="43"/>
      <c r="K1941" s="43"/>
      <c r="L1941" s="47"/>
      <c r="M1941" s="270"/>
      <c r="N1941" s="271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314</v>
      </c>
      <c r="AU1941" s="20" t="s">
        <v>93</v>
      </c>
    </row>
    <row r="1942" s="14" customFormat="1">
      <c r="A1942" s="14"/>
      <c r="B1942" s="246"/>
      <c r="C1942" s="247"/>
      <c r="D1942" s="231" t="s">
        <v>268</v>
      </c>
      <c r="E1942" s="248" t="s">
        <v>19</v>
      </c>
      <c r="F1942" s="249" t="s">
        <v>496</v>
      </c>
      <c r="G1942" s="247"/>
      <c r="H1942" s="248" t="s">
        <v>19</v>
      </c>
      <c r="I1942" s="250"/>
      <c r="J1942" s="247"/>
      <c r="K1942" s="247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268</v>
      </c>
      <c r="AU1942" s="255" t="s">
        <v>93</v>
      </c>
      <c r="AV1942" s="14" t="s">
        <v>82</v>
      </c>
      <c r="AW1942" s="14" t="s">
        <v>34</v>
      </c>
      <c r="AX1942" s="14" t="s">
        <v>74</v>
      </c>
      <c r="AY1942" s="255" t="s">
        <v>224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1957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1958</v>
      </c>
      <c r="G1944" s="230"/>
      <c r="H1944" s="234">
        <v>18.795000000000002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16.5" customHeight="1">
      <c r="A1945" s="41"/>
      <c r="B1945" s="42"/>
      <c r="C1945" s="216" t="s">
        <v>1959</v>
      </c>
      <c r="D1945" s="216" t="s">
        <v>227</v>
      </c>
      <c r="E1945" s="217" t="s">
        <v>1960</v>
      </c>
      <c r="F1945" s="218" t="s">
        <v>1961</v>
      </c>
      <c r="G1945" s="219" t="s">
        <v>266</v>
      </c>
      <c r="H1945" s="220">
        <v>18.795000000000002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</v>
      </c>
      <c r="R1945" s="225">
        <f>Q1945*H1945</f>
        <v>0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1962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1963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2" customFormat="1" ht="24.1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471</v>
      </c>
      <c r="H1947" s="220">
        <v>701.91800000000001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0.00021000000000000001</v>
      </c>
      <c r="R1947" s="225">
        <f>Q1947*H1947</f>
        <v>0.14740278000000001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37.8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1.0000000000000001E-05</v>
      </c>
      <c r="R1949" s="225">
        <f>Q1949*H1949</f>
        <v>0.0070191800000000007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3" customFormat="1">
      <c r="A1951" s="13"/>
      <c r="B1951" s="229"/>
      <c r="C1951" s="230"/>
      <c r="D1951" s="231" t="s">
        <v>268</v>
      </c>
      <c r="E1951" s="232" t="s">
        <v>19</v>
      </c>
      <c r="F1951" s="233" t="s">
        <v>1974</v>
      </c>
      <c r="G1951" s="230"/>
      <c r="H1951" s="234">
        <v>701.91800000000001</v>
      </c>
      <c r="I1951" s="235"/>
      <c r="J1951" s="230"/>
      <c r="K1951" s="230"/>
      <c r="L1951" s="236"/>
      <c r="M1951" s="237"/>
      <c r="N1951" s="238"/>
      <c r="O1951" s="238"/>
      <c r="P1951" s="238"/>
      <c r="Q1951" s="238"/>
      <c r="R1951" s="238"/>
      <c r="S1951" s="238"/>
      <c r="T1951" s="23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0" t="s">
        <v>268</v>
      </c>
      <c r="AU1951" s="240" t="s">
        <v>93</v>
      </c>
      <c r="AV1951" s="13" t="s">
        <v>93</v>
      </c>
      <c r="AW1951" s="13" t="s">
        <v>34</v>
      </c>
      <c r="AX1951" s="13" t="s">
        <v>82</v>
      </c>
      <c r="AY1951" s="240" t="s">
        <v>224</v>
      </c>
    </row>
    <row r="1952" s="12" customFormat="1" ht="22.8" customHeight="1">
      <c r="A1952" s="12"/>
      <c r="B1952" s="200"/>
      <c r="C1952" s="201"/>
      <c r="D1952" s="202" t="s">
        <v>73</v>
      </c>
      <c r="E1952" s="214" t="s">
        <v>1036</v>
      </c>
      <c r="F1952" s="214" t="s">
        <v>1975</v>
      </c>
      <c r="G1952" s="201"/>
      <c r="H1952" s="201"/>
      <c r="I1952" s="204"/>
      <c r="J1952" s="215">
        <f>BK1952</f>
        <v>0</v>
      </c>
      <c r="K1952" s="201"/>
      <c r="L1952" s="206"/>
      <c r="M1952" s="207"/>
      <c r="N1952" s="208"/>
      <c r="O1952" s="208"/>
      <c r="P1952" s="209">
        <f>SUM(P1953:P2152)</f>
        <v>0</v>
      </c>
      <c r="Q1952" s="208"/>
      <c r="R1952" s="209">
        <f>SUM(R1953:R2152)</f>
        <v>58.775040000000004</v>
      </c>
      <c r="S1952" s="208"/>
      <c r="T1952" s="210">
        <f>SUM(T1953:T2152)</f>
        <v>0</v>
      </c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R1952" s="211" t="s">
        <v>82</v>
      </c>
      <c r="AT1952" s="212" t="s">
        <v>73</v>
      </c>
      <c r="AU1952" s="212" t="s">
        <v>82</v>
      </c>
      <c r="AY1952" s="211" t="s">
        <v>224</v>
      </c>
      <c r="BK1952" s="213">
        <f>SUM(BK1953:BK2152)</f>
        <v>0</v>
      </c>
    </row>
    <row r="1953" s="2" customFormat="1" ht="37.8" customHeight="1">
      <c r="A1953" s="41"/>
      <c r="B1953" s="42"/>
      <c r="C1953" s="216" t="s">
        <v>1976</v>
      </c>
      <c r="D1953" s="216" t="s">
        <v>227</v>
      </c>
      <c r="E1953" s="217" t="s">
        <v>1977</v>
      </c>
      <c r="F1953" s="218" t="s">
        <v>1978</v>
      </c>
      <c r="G1953" s="219" t="s">
        <v>595</v>
      </c>
      <c r="H1953" s="220">
        <v>278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0.04684</v>
      </c>
      <c r="R1953" s="225">
        <f>Q1953*H1953</f>
        <v>13.021520000000001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1979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1980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3" customFormat="1">
      <c r="A1955" s="13"/>
      <c r="B1955" s="229"/>
      <c r="C1955" s="230"/>
      <c r="D1955" s="231" t="s">
        <v>268</v>
      </c>
      <c r="E1955" s="232" t="s">
        <v>19</v>
      </c>
      <c r="F1955" s="233" t="s">
        <v>1981</v>
      </c>
      <c r="G1955" s="230"/>
      <c r="H1955" s="234">
        <v>363</v>
      </c>
      <c r="I1955" s="235"/>
      <c r="J1955" s="230"/>
      <c r="K1955" s="230"/>
      <c r="L1955" s="236"/>
      <c r="M1955" s="237"/>
      <c r="N1955" s="238"/>
      <c r="O1955" s="238"/>
      <c r="P1955" s="238"/>
      <c r="Q1955" s="238"/>
      <c r="R1955" s="238"/>
      <c r="S1955" s="238"/>
      <c r="T1955" s="23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0" t="s">
        <v>268</v>
      </c>
      <c r="AU1955" s="240" t="s">
        <v>93</v>
      </c>
      <c r="AV1955" s="13" t="s">
        <v>93</v>
      </c>
      <c r="AW1955" s="13" t="s">
        <v>34</v>
      </c>
      <c r="AX1955" s="13" t="s">
        <v>74</v>
      </c>
      <c r="AY1955" s="240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1982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1983</v>
      </c>
      <c r="G1957" s="230"/>
      <c r="H1957" s="234">
        <v>-85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6" customFormat="1">
      <c r="A1958" s="16"/>
      <c r="B1958" s="272"/>
      <c r="C1958" s="273"/>
      <c r="D1958" s="231" t="s">
        <v>268</v>
      </c>
      <c r="E1958" s="274" t="s">
        <v>19</v>
      </c>
      <c r="F1958" s="275" t="s">
        <v>351</v>
      </c>
      <c r="G1958" s="273"/>
      <c r="H1958" s="276">
        <v>278</v>
      </c>
      <c r="I1958" s="277"/>
      <c r="J1958" s="273"/>
      <c r="K1958" s="273"/>
      <c r="L1958" s="278"/>
      <c r="M1958" s="279"/>
      <c r="N1958" s="280"/>
      <c r="O1958" s="280"/>
      <c r="P1958" s="280"/>
      <c r="Q1958" s="280"/>
      <c r="R1958" s="280"/>
      <c r="S1958" s="280"/>
      <c r="T1958" s="281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82" t="s">
        <v>268</v>
      </c>
      <c r="AU1958" s="282" t="s">
        <v>93</v>
      </c>
      <c r="AV1958" s="16" t="s">
        <v>231</v>
      </c>
      <c r="AW1958" s="16" t="s">
        <v>34</v>
      </c>
      <c r="AX1958" s="16" t="s">
        <v>82</v>
      </c>
      <c r="AY1958" s="282" t="s">
        <v>224</v>
      </c>
    </row>
    <row r="1959" s="2" customFormat="1" ht="37.8" customHeight="1">
      <c r="A1959" s="41"/>
      <c r="B1959" s="42"/>
      <c r="C1959" s="216" t="s">
        <v>1984</v>
      </c>
      <c r="D1959" s="216" t="s">
        <v>227</v>
      </c>
      <c r="E1959" s="217" t="s">
        <v>1985</v>
      </c>
      <c r="F1959" s="218" t="s">
        <v>1986</v>
      </c>
      <c r="G1959" s="219" t="s">
        <v>595</v>
      </c>
      <c r="H1959" s="220">
        <v>85</v>
      </c>
      <c r="I1959" s="221"/>
      <c r="J1959" s="222">
        <f>ROUND(I1959*H1959,2)</f>
        <v>0</v>
      </c>
      <c r="K1959" s="218" t="s">
        <v>312</v>
      </c>
      <c r="L1959" s="47"/>
      <c r="M1959" s="223" t="s">
        <v>19</v>
      </c>
      <c r="N1959" s="224" t="s">
        <v>46</v>
      </c>
      <c r="O1959" s="87"/>
      <c r="P1959" s="225">
        <f>O1959*H1959</f>
        <v>0</v>
      </c>
      <c r="Q1959" s="225">
        <v>0.44169999999999998</v>
      </c>
      <c r="R1959" s="225">
        <f>Q1959*H1959</f>
        <v>37.544499999999999</v>
      </c>
      <c r="S1959" s="225">
        <v>0</v>
      </c>
      <c r="T1959" s="226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7" t="s">
        <v>231</v>
      </c>
      <c r="AT1959" s="227" t="s">
        <v>227</v>
      </c>
      <c r="AU1959" s="227" t="s">
        <v>93</v>
      </c>
      <c r="AY1959" s="20" t="s">
        <v>224</v>
      </c>
      <c r="BE1959" s="228">
        <f>IF(N1959="základní",J1959,0)</f>
        <v>0</v>
      </c>
      <c r="BF1959" s="228">
        <f>IF(N1959="snížená",J1959,0)</f>
        <v>0</v>
      </c>
      <c r="BG1959" s="228">
        <f>IF(N1959="zákl. přenesená",J1959,0)</f>
        <v>0</v>
      </c>
      <c r="BH1959" s="228">
        <f>IF(N1959="sníž. přenesená",J1959,0)</f>
        <v>0</v>
      </c>
      <c r="BI1959" s="228">
        <f>IF(N1959="nulová",J1959,0)</f>
        <v>0</v>
      </c>
      <c r="BJ1959" s="20" t="s">
        <v>93</v>
      </c>
      <c r="BK1959" s="228">
        <f>ROUND(I1959*H1959,2)</f>
        <v>0</v>
      </c>
      <c r="BL1959" s="20" t="s">
        <v>231</v>
      </c>
      <c r="BM1959" s="227" t="s">
        <v>1987</v>
      </c>
    </row>
    <row r="1960" s="2" customFormat="1">
      <c r="A1960" s="41"/>
      <c r="B1960" s="42"/>
      <c r="C1960" s="43"/>
      <c r="D1960" s="267" t="s">
        <v>314</v>
      </c>
      <c r="E1960" s="43"/>
      <c r="F1960" s="268" t="s">
        <v>1988</v>
      </c>
      <c r="G1960" s="43"/>
      <c r="H1960" s="43"/>
      <c r="I1960" s="269"/>
      <c r="J1960" s="43"/>
      <c r="K1960" s="43"/>
      <c r="L1960" s="47"/>
      <c r="M1960" s="270"/>
      <c r="N1960" s="271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314</v>
      </c>
      <c r="AU1960" s="20" t="s">
        <v>93</v>
      </c>
    </row>
    <row r="1961" s="14" customFormat="1">
      <c r="A1961" s="14"/>
      <c r="B1961" s="246"/>
      <c r="C1961" s="247"/>
      <c r="D1961" s="231" t="s">
        <v>268</v>
      </c>
      <c r="E1961" s="248" t="s">
        <v>19</v>
      </c>
      <c r="F1961" s="249" t="s">
        <v>1989</v>
      </c>
      <c r="G1961" s="247"/>
      <c r="H1961" s="248" t="s">
        <v>19</v>
      </c>
      <c r="I1961" s="250"/>
      <c r="J1961" s="247"/>
      <c r="K1961" s="247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268</v>
      </c>
      <c r="AU1961" s="255" t="s">
        <v>93</v>
      </c>
      <c r="AV1961" s="14" t="s">
        <v>82</v>
      </c>
      <c r="AW1961" s="14" t="s">
        <v>34</v>
      </c>
      <c r="AX1961" s="14" t="s">
        <v>74</v>
      </c>
      <c r="AY1961" s="255" t="s">
        <v>224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82</v>
      </c>
      <c r="G1962" s="230"/>
      <c r="H1962" s="234">
        <v>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1990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93</v>
      </c>
      <c r="G1964" s="230"/>
      <c r="H1964" s="234">
        <v>2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1991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82</v>
      </c>
      <c r="G1966" s="230"/>
      <c r="H1966" s="234">
        <v>1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1992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1993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93</v>
      </c>
      <c r="G1970" s="230"/>
      <c r="H1970" s="234">
        <v>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1994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82</v>
      </c>
      <c r="G1974" s="230"/>
      <c r="H1974" s="234">
        <v>1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1996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231</v>
      </c>
      <c r="G1976" s="230"/>
      <c r="H1976" s="234">
        <v>4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1997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93</v>
      </c>
      <c r="G1978" s="230"/>
      <c r="H1978" s="234">
        <v>2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1998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82</v>
      </c>
      <c r="G1980" s="230"/>
      <c r="H1980" s="234">
        <v>1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1999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162</v>
      </c>
      <c r="G1982" s="230"/>
      <c r="H1982" s="234">
        <v>24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2000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231</v>
      </c>
      <c r="G1984" s="230"/>
      <c r="H1984" s="234">
        <v>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2001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246</v>
      </c>
      <c r="G1986" s="230"/>
      <c r="H1986" s="234">
        <v>6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2002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82</v>
      </c>
      <c r="G1988" s="230"/>
      <c r="H1988" s="234">
        <v>1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2003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93</v>
      </c>
      <c r="G1990" s="230"/>
      <c r="H1990" s="234">
        <v>2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2004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559</v>
      </c>
      <c r="G1992" s="230"/>
      <c r="H1992" s="234">
        <v>18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2005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93</v>
      </c>
      <c r="G1994" s="230"/>
      <c r="H1994" s="234">
        <v>2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2006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108</v>
      </c>
      <c r="G1996" s="230"/>
      <c r="H1996" s="234">
        <v>3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2007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250</v>
      </c>
      <c r="G1998" s="230"/>
      <c r="H1998" s="234">
        <v>7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2008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82</v>
      </c>
      <c r="G2000" s="230"/>
      <c r="H2000" s="234">
        <v>1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6" customFormat="1">
      <c r="A2001" s="16"/>
      <c r="B2001" s="272"/>
      <c r="C2001" s="273"/>
      <c r="D2001" s="231" t="s">
        <v>268</v>
      </c>
      <c r="E2001" s="274" t="s">
        <v>19</v>
      </c>
      <c r="F2001" s="275" t="s">
        <v>351</v>
      </c>
      <c r="G2001" s="273"/>
      <c r="H2001" s="276">
        <v>85</v>
      </c>
      <c r="I2001" s="277"/>
      <c r="J2001" s="273"/>
      <c r="K2001" s="273"/>
      <c r="L2001" s="278"/>
      <c r="M2001" s="279"/>
      <c r="N2001" s="280"/>
      <c r="O2001" s="280"/>
      <c r="P2001" s="280"/>
      <c r="Q2001" s="280"/>
      <c r="R2001" s="280"/>
      <c r="S2001" s="280"/>
      <c r="T2001" s="281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82" t="s">
        <v>268</v>
      </c>
      <c r="AU2001" s="282" t="s">
        <v>93</v>
      </c>
      <c r="AV2001" s="16" t="s">
        <v>231</v>
      </c>
      <c r="AW2001" s="16" t="s">
        <v>34</v>
      </c>
      <c r="AX2001" s="16" t="s">
        <v>82</v>
      </c>
      <c r="AY2001" s="282" t="s">
        <v>224</v>
      </c>
    </row>
    <row r="2002" s="2" customFormat="1" ht="37.8" customHeight="1">
      <c r="A2002" s="41"/>
      <c r="B2002" s="42"/>
      <c r="C2002" s="286" t="s">
        <v>2009</v>
      </c>
      <c r="D2002" s="286" t="s">
        <v>572</v>
      </c>
      <c r="E2002" s="287" t="s">
        <v>2010</v>
      </c>
      <c r="F2002" s="288" t="s">
        <v>2011</v>
      </c>
      <c r="G2002" s="289" t="s">
        <v>595</v>
      </c>
      <c r="H2002" s="290">
        <v>120</v>
      </c>
      <c r="I2002" s="291"/>
      <c r="J2002" s="292">
        <f>ROUND(I2002*H2002,2)</f>
        <v>0</v>
      </c>
      <c r="K2002" s="288" t="s">
        <v>19</v>
      </c>
      <c r="L2002" s="293"/>
      <c r="M2002" s="294" t="s">
        <v>19</v>
      </c>
      <c r="N2002" s="295" t="s">
        <v>46</v>
      </c>
      <c r="O2002" s="87"/>
      <c r="P2002" s="225">
        <f>O2002*H2002</f>
        <v>0</v>
      </c>
      <c r="Q2002" s="225">
        <v>0.01201</v>
      </c>
      <c r="R2002" s="225">
        <f>Q2002*H2002</f>
        <v>1.4412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254</v>
      </c>
      <c r="AT2002" s="227" t="s">
        <v>572</v>
      </c>
      <c r="AU2002" s="227" t="s">
        <v>93</v>
      </c>
      <c r="AY2002" s="20" t="s">
        <v>224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93</v>
      </c>
      <c r="BK2002" s="228">
        <f>ROUND(I2002*H2002,2)</f>
        <v>0</v>
      </c>
      <c r="BL2002" s="20" t="s">
        <v>231</v>
      </c>
      <c r="BM2002" s="227" t="s">
        <v>2012</v>
      </c>
    </row>
    <row r="2003" s="14" customFormat="1">
      <c r="A2003" s="14"/>
      <c r="B2003" s="246"/>
      <c r="C2003" s="247"/>
      <c r="D2003" s="231" t="s">
        <v>268</v>
      </c>
      <c r="E2003" s="248" t="s">
        <v>19</v>
      </c>
      <c r="F2003" s="249" t="s">
        <v>2013</v>
      </c>
      <c r="G2003" s="247"/>
      <c r="H2003" s="248" t="s">
        <v>19</v>
      </c>
      <c r="I2003" s="250"/>
      <c r="J2003" s="247"/>
      <c r="K2003" s="247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268</v>
      </c>
      <c r="AU2003" s="255" t="s">
        <v>93</v>
      </c>
      <c r="AV2003" s="14" t="s">
        <v>82</v>
      </c>
      <c r="AW2003" s="14" t="s">
        <v>34</v>
      </c>
      <c r="AX2003" s="14" t="s">
        <v>74</v>
      </c>
      <c r="AY2003" s="255" t="s">
        <v>224</v>
      </c>
    </row>
    <row r="2004" s="13" customFormat="1">
      <c r="A2004" s="13"/>
      <c r="B2004" s="229"/>
      <c r="C2004" s="230"/>
      <c r="D2004" s="231" t="s">
        <v>268</v>
      </c>
      <c r="E2004" s="232" t="s">
        <v>19</v>
      </c>
      <c r="F2004" s="233" t="s">
        <v>82</v>
      </c>
      <c r="G2004" s="230"/>
      <c r="H2004" s="234">
        <v>1</v>
      </c>
      <c r="I2004" s="235"/>
      <c r="J2004" s="230"/>
      <c r="K2004" s="230"/>
      <c r="L2004" s="236"/>
      <c r="M2004" s="237"/>
      <c r="N2004" s="238"/>
      <c r="O2004" s="238"/>
      <c r="P2004" s="238"/>
      <c r="Q2004" s="238"/>
      <c r="R2004" s="238"/>
      <c r="S2004" s="238"/>
      <c r="T2004" s="23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0" t="s">
        <v>268</v>
      </c>
      <c r="AU2004" s="240" t="s">
        <v>93</v>
      </c>
      <c r="AV2004" s="13" t="s">
        <v>93</v>
      </c>
      <c r="AW2004" s="13" t="s">
        <v>34</v>
      </c>
      <c r="AX2004" s="13" t="s">
        <v>74</v>
      </c>
      <c r="AY2004" s="240" t="s">
        <v>224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2014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2015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93</v>
      </c>
      <c r="G2008" s="230"/>
      <c r="H2008" s="234">
        <v>2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2016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82</v>
      </c>
      <c r="G2010" s="230"/>
      <c r="H2010" s="234">
        <v>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2017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171</v>
      </c>
      <c r="G2012" s="230"/>
      <c r="H2012" s="234">
        <v>27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2018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629</v>
      </c>
      <c r="G2014" s="230"/>
      <c r="H2014" s="234">
        <v>30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2019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174</v>
      </c>
      <c r="G2016" s="230"/>
      <c r="H2016" s="234">
        <v>28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2020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623</v>
      </c>
      <c r="G2018" s="230"/>
      <c r="H2018" s="234">
        <v>29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2008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82</v>
      </c>
      <c r="G2020" s="230"/>
      <c r="H2020" s="234">
        <v>1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6" customFormat="1">
      <c r="A2021" s="16"/>
      <c r="B2021" s="272"/>
      <c r="C2021" s="273"/>
      <c r="D2021" s="231" t="s">
        <v>268</v>
      </c>
      <c r="E2021" s="274" t="s">
        <v>19</v>
      </c>
      <c r="F2021" s="275" t="s">
        <v>351</v>
      </c>
      <c r="G2021" s="273"/>
      <c r="H2021" s="276">
        <v>120</v>
      </c>
      <c r="I2021" s="277"/>
      <c r="J2021" s="273"/>
      <c r="K2021" s="273"/>
      <c r="L2021" s="278"/>
      <c r="M2021" s="279"/>
      <c r="N2021" s="280"/>
      <c r="O2021" s="280"/>
      <c r="P2021" s="280"/>
      <c r="Q2021" s="280"/>
      <c r="R2021" s="280"/>
      <c r="S2021" s="280"/>
      <c r="T2021" s="281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82" t="s">
        <v>268</v>
      </c>
      <c r="AU2021" s="282" t="s">
        <v>93</v>
      </c>
      <c r="AV2021" s="16" t="s">
        <v>231</v>
      </c>
      <c r="AW2021" s="16" t="s">
        <v>34</v>
      </c>
      <c r="AX2021" s="16" t="s">
        <v>82</v>
      </c>
      <c r="AY2021" s="282" t="s">
        <v>224</v>
      </c>
    </row>
    <row r="2022" s="2" customFormat="1" ht="37.8" customHeight="1">
      <c r="A2022" s="41"/>
      <c r="B2022" s="42"/>
      <c r="C2022" s="286" t="s">
        <v>2021</v>
      </c>
      <c r="D2022" s="286" t="s">
        <v>572</v>
      </c>
      <c r="E2022" s="287" t="s">
        <v>2022</v>
      </c>
      <c r="F2022" s="288" t="s">
        <v>2023</v>
      </c>
      <c r="G2022" s="289" t="s">
        <v>595</v>
      </c>
      <c r="H2022" s="290">
        <v>91</v>
      </c>
      <c r="I2022" s="291"/>
      <c r="J2022" s="292">
        <f>ROUND(I2022*H2022,2)</f>
        <v>0</v>
      </c>
      <c r="K2022" s="288" t="s">
        <v>19</v>
      </c>
      <c r="L2022" s="293"/>
      <c r="M2022" s="294" t="s">
        <v>19</v>
      </c>
      <c r="N2022" s="295" t="s">
        <v>46</v>
      </c>
      <c r="O2022" s="87"/>
      <c r="P2022" s="225">
        <f>O2022*H2022</f>
        <v>0</v>
      </c>
      <c r="Q2022" s="225">
        <v>0.01553</v>
      </c>
      <c r="R2022" s="225">
        <f>Q2022*H2022</f>
        <v>1.41323</v>
      </c>
      <c r="S2022" s="225">
        <v>0</v>
      </c>
      <c r="T2022" s="226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27" t="s">
        <v>254</v>
      </c>
      <c r="AT2022" s="227" t="s">
        <v>572</v>
      </c>
      <c r="AU2022" s="227" t="s">
        <v>93</v>
      </c>
      <c r="AY2022" s="20" t="s">
        <v>224</v>
      </c>
      <c r="BE2022" s="228">
        <f>IF(N2022="základní",J2022,0)</f>
        <v>0</v>
      </c>
      <c r="BF2022" s="228">
        <f>IF(N2022="snížená",J2022,0)</f>
        <v>0</v>
      </c>
      <c r="BG2022" s="228">
        <f>IF(N2022="zákl. přenesená",J2022,0)</f>
        <v>0</v>
      </c>
      <c r="BH2022" s="228">
        <f>IF(N2022="sníž. přenesená",J2022,0)</f>
        <v>0</v>
      </c>
      <c r="BI2022" s="228">
        <f>IF(N2022="nulová",J2022,0)</f>
        <v>0</v>
      </c>
      <c r="BJ2022" s="20" t="s">
        <v>93</v>
      </c>
      <c r="BK2022" s="228">
        <f>ROUND(I2022*H2022,2)</f>
        <v>0</v>
      </c>
      <c r="BL2022" s="20" t="s">
        <v>231</v>
      </c>
      <c r="BM2022" s="227" t="s">
        <v>2024</v>
      </c>
    </row>
    <row r="2023" s="14" customFormat="1">
      <c r="A2023" s="14"/>
      <c r="B2023" s="246"/>
      <c r="C2023" s="247"/>
      <c r="D2023" s="231" t="s">
        <v>268</v>
      </c>
      <c r="E2023" s="248" t="s">
        <v>19</v>
      </c>
      <c r="F2023" s="249" t="s">
        <v>1989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268</v>
      </c>
      <c r="AU2023" s="255" t="s">
        <v>93</v>
      </c>
      <c r="AV2023" s="14" t="s">
        <v>82</v>
      </c>
      <c r="AW2023" s="14" t="s">
        <v>34</v>
      </c>
      <c r="AX2023" s="14" t="s">
        <v>74</v>
      </c>
      <c r="AY2023" s="255" t="s">
        <v>224</v>
      </c>
    </row>
    <row r="2024" s="13" customFormat="1">
      <c r="A2024" s="13"/>
      <c r="B2024" s="229"/>
      <c r="C2024" s="230"/>
      <c r="D2024" s="231" t="s">
        <v>268</v>
      </c>
      <c r="E2024" s="232" t="s">
        <v>19</v>
      </c>
      <c r="F2024" s="233" t="s">
        <v>82</v>
      </c>
      <c r="G2024" s="230"/>
      <c r="H2024" s="234">
        <v>1</v>
      </c>
      <c r="I2024" s="235"/>
      <c r="J2024" s="230"/>
      <c r="K2024" s="230"/>
      <c r="L2024" s="236"/>
      <c r="M2024" s="237"/>
      <c r="N2024" s="238"/>
      <c r="O2024" s="238"/>
      <c r="P2024" s="238"/>
      <c r="Q2024" s="238"/>
      <c r="R2024" s="238"/>
      <c r="S2024" s="238"/>
      <c r="T2024" s="23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0" t="s">
        <v>268</v>
      </c>
      <c r="AU2024" s="240" t="s">
        <v>93</v>
      </c>
      <c r="AV2024" s="13" t="s">
        <v>93</v>
      </c>
      <c r="AW2024" s="13" t="s">
        <v>34</v>
      </c>
      <c r="AX2024" s="13" t="s">
        <v>74</v>
      </c>
      <c r="AY2024" s="240" t="s">
        <v>224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1990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93</v>
      </c>
      <c r="G2026" s="230"/>
      <c r="H2026" s="234">
        <v>2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2025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82</v>
      </c>
      <c r="G2028" s="230"/>
      <c r="H2028" s="234">
        <v>1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2026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2027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93</v>
      </c>
      <c r="G2032" s="230"/>
      <c r="H2032" s="234">
        <v>2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2028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2029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148</v>
      </c>
      <c r="G2036" s="230"/>
      <c r="H2036" s="234">
        <v>13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2030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8</v>
      </c>
      <c r="G2038" s="230"/>
      <c r="H2038" s="234">
        <v>12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2031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623</v>
      </c>
      <c r="G2040" s="230"/>
      <c r="H2040" s="234">
        <v>29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2032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174</v>
      </c>
      <c r="G2042" s="230"/>
      <c r="H2042" s="234">
        <v>28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6" customFormat="1">
      <c r="A2043" s="16"/>
      <c r="B2043" s="272"/>
      <c r="C2043" s="273"/>
      <c r="D2043" s="231" t="s">
        <v>268</v>
      </c>
      <c r="E2043" s="274" t="s">
        <v>19</v>
      </c>
      <c r="F2043" s="275" t="s">
        <v>351</v>
      </c>
      <c r="G2043" s="273"/>
      <c r="H2043" s="276">
        <v>91</v>
      </c>
      <c r="I2043" s="277"/>
      <c r="J2043" s="273"/>
      <c r="K2043" s="273"/>
      <c r="L2043" s="278"/>
      <c r="M2043" s="279"/>
      <c r="N2043" s="280"/>
      <c r="O2043" s="280"/>
      <c r="P2043" s="280"/>
      <c r="Q2043" s="280"/>
      <c r="R2043" s="280"/>
      <c r="S2043" s="280"/>
      <c r="T2043" s="281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82" t="s">
        <v>268</v>
      </c>
      <c r="AU2043" s="282" t="s">
        <v>93</v>
      </c>
      <c r="AV2043" s="16" t="s">
        <v>231</v>
      </c>
      <c r="AW2043" s="16" t="s">
        <v>34</v>
      </c>
      <c r="AX2043" s="16" t="s">
        <v>82</v>
      </c>
      <c r="AY2043" s="282" t="s">
        <v>224</v>
      </c>
    </row>
    <row r="2044" s="2" customFormat="1" ht="37.8" customHeight="1">
      <c r="A2044" s="41"/>
      <c r="B2044" s="42"/>
      <c r="C2044" s="286" t="s">
        <v>2033</v>
      </c>
      <c r="D2044" s="286" t="s">
        <v>572</v>
      </c>
      <c r="E2044" s="287" t="s">
        <v>2034</v>
      </c>
      <c r="F2044" s="288" t="s">
        <v>2035</v>
      </c>
      <c r="G2044" s="289" t="s">
        <v>595</v>
      </c>
      <c r="H2044" s="290">
        <v>52</v>
      </c>
      <c r="I2044" s="291"/>
      <c r="J2044" s="292">
        <f>ROUND(I2044*H2044,2)</f>
        <v>0</v>
      </c>
      <c r="K2044" s="288" t="s">
        <v>19</v>
      </c>
      <c r="L2044" s="293"/>
      <c r="M2044" s="294" t="s">
        <v>19</v>
      </c>
      <c r="N2044" s="295" t="s">
        <v>46</v>
      </c>
      <c r="O2044" s="87"/>
      <c r="P2044" s="225">
        <f>O2044*H2044</f>
        <v>0</v>
      </c>
      <c r="Q2044" s="225">
        <v>0.01553</v>
      </c>
      <c r="R2044" s="225">
        <f>Q2044*H2044</f>
        <v>0.80756000000000006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254</v>
      </c>
      <c r="AT2044" s="227" t="s">
        <v>572</v>
      </c>
      <c r="AU2044" s="227" t="s">
        <v>93</v>
      </c>
      <c r="AY2044" s="20" t="s">
        <v>224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93</v>
      </c>
      <c r="BK2044" s="228">
        <f>ROUND(I2044*H2044,2)</f>
        <v>0</v>
      </c>
      <c r="BL2044" s="20" t="s">
        <v>231</v>
      </c>
      <c r="BM2044" s="227" t="s">
        <v>2036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2037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82</v>
      </c>
      <c r="G2046" s="230"/>
      <c r="H2046" s="234">
        <v>1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2038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2039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231</v>
      </c>
      <c r="G2050" s="230"/>
      <c r="H2050" s="234">
        <v>4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2040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246</v>
      </c>
      <c r="G2052" s="230"/>
      <c r="H2052" s="234">
        <v>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2041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108</v>
      </c>
      <c r="G2054" s="230"/>
      <c r="H2054" s="234">
        <v>3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2042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231</v>
      </c>
      <c r="G2056" s="230"/>
      <c r="H2056" s="234">
        <v>4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2043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108</v>
      </c>
      <c r="G2058" s="230"/>
      <c r="H2058" s="234">
        <v>3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2044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2045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231</v>
      </c>
      <c r="G2062" s="230"/>
      <c r="H2062" s="234">
        <v>4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1991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82</v>
      </c>
      <c r="G2064" s="230"/>
      <c r="H2064" s="234">
        <v>1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1992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1993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93</v>
      </c>
      <c r="G2068" s="230"/>
      <c r="H2068" s="234">
        <v>2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1994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1995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82</v>
      </c>
      <c r="G2072" s="230"/>
      <c r="H2072" s="234">
        <v>1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2046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93</v>
      </c>
      <c r="G2074" s="230"/>
      <c r="H2074" s="234">
        <v>2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2047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108</v>
      </c>
      <c r="G2076" s="230"/>
      <c r="H2076" s="234">
        <v>3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2048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82</v>
      </c>
      <c r="G2078" s="230"/>
      <c r="H2078" s="234">
        <v>1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2049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2050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108</v>
      </c>
      <c r="G2082" s="230"/>
      <c r="H2082" s="234">
        <v>3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2051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231</v>
      </c>
      <c r="G2084" s="230"/>
      <c r="H2084" s="234">
        <v>4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2052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82</v>
      </c>
      <c r="G2086" s="230"/>
      <c r="H2086" s="234">
        <v>1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2053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6" customFormat="1">
      <c r="A2089" s="16"/>
      <c r="B2089" s="272"/>
      <c r="C2089" s="273"/>
      <c r="D2089" s="231" t="s">
        <v>268</v>
      </c>
      <c r="E2089" s="274" t="s">
        <v>19</v>
      </c>
      <c r="F2089" s="275" t="s">
        <v>351</v>
      </c>
      <c r="G2089" s="273"/>
      <c r="H2089" s="276">
        <v>52</v>
      </c>
      <c r="I2089" s="277"/>
      <c r="J2089" s="273"/>
      <c r="K2089" s="273"/>
      <c r="L2089" s="278"/>
      <c r="M2089" s="279"/>
      <c r="N2089" s="280"/>
      <c r="O2089" s="280"/>
      <c r="P2089" s="280"/>
      <c r="Q2089" s="280"/>
      <c r="R2089" s="280"/>
      <c r="S2089" s="280"/>
      <c r="T2089" s="281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T2089" s="282" t="s">
        <v>268</v>
      </c>
      <c r="AU2089" s="282" t="s">
        <v>93</v>
      </c>
      <c r="AV2089" s="16" t="s">
        <v>231</v>
      </c>
      <c r="AW2089" s="16" t="s">
        <v>34</v>
      </c>
      <c r="AX2089" s="16" t="s">
        <v>82</v>
      </c>
      <c r="AY2089" s="282" t="s">
        <v>224</v>
      </c>
    </row>
    <row r="2090" s="2" customFormat="1" ht="37.8" customHeight="1">
      <c r="A2090" s="41"/>
      <c r="B2090" s="42"/>
      <c r="C2090" s="286" t="s">
        <v>2054</v>
      </c>
      <c r="D2090" s="286" t="s">
        <v>572</v>
      </c>
      <c r="E2090" s="287" t="s">
        <v>2055</v>
      </c>
      <c r="F2090" s="288" t="s">
        <v>2056</v>
      </c>
      <c r="G2090" s="289" t="s">
        <v>595</v>
      </c>
      <c r="H2090" s="290">
        <v>74</v>
      </c>
      <c r="I2090" s="291"/>
      <c r="J2090" s="292">
        <f>ROUND(I2090*H2090,2)</f>
        <v>0</v>
      </c>
      <c r="K2090" s="288" t="s">
        <v>19</v>
      </c>
      <c r="L2090" s="293"/>
      <c r="M2090" s="294" t="s">
        <v>19</v>
      </c>
      <c r="N2090" s="295" t="s">
        <v>46</v>
      </c>
      <c r="O2090" s="87"/>
      <c r="P2090" s="225">
        <f>O2090*H2090</f>
        <v>0</v>
      </c>
      <c r="Q2090" s="225">
        <v>0.01553</v>
      </c>
      <c r="R2090" s="225">
        <f>Q2090*H2090</f>
        <v>1.1492200000000001</v>
      </c>
      <c r="S2090" s="225">
        <v>0</v>
      </c>
      <c r="T2090" s="226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7" t="s">
        <v>254</v>
      </c>
      <c r="AT2090" s="227" t="s">
        <v>572</v>
      </c>
      <c r="AU2090" s="227" t="s">
        <v>93</v>
      </c>
      <c r="AY2090" s="20" t="s">
        <v>224</v>
      </c>
      <c r="BE2090" s="228">
        <f>IF(N2090="základní",J2090,0)</f>
        <v>0</v>
      </c>
      <c r="BF2090" s="228">
        <f>IF(N2090="snížená",J2090,0)</f>
        <v>0</v>
      </c>
      <c r="BG2090" s="228">
        <f>IF(N2090="zákl. přenesená",J2090,0)</f>
        <v>0</v>
      </c>
      <c r="BH2090" s="228">
        <f>IF(N2090="sníž. přenesená",J2090,0)</f>
        <v>0</v>
      </c>
      <c r="BI2090" s="228">
        <f>IF(N2090="nulová",J2090,0)</f>
        <v>0</v>
      </c>
      <c r="BJ2090" s="20" t="s">
        <v>93</v>
      </c>
      <c r="BK2090" s="228">
        <f>ROUND(I2090*H2090,2)</f>
        <v>0</v>
      </c>
      <c r="BL2090" s="20" t="s">
        <v>231</v>
      </c>
      <c r="BM2090" s="227" t="s">
        <v>2057</v>
      </c>
    </row>
    <row r="2091" s="14" customFormat="1">
      <c r="A2091" s="14"/>
      <c r="B2091" s="246"/>
      <c r="C2091" s="247"/>
      <c r="D2091" s="231" t="s">
        <v>268</v>
      </c>
      <c r="E2091" s="248" t="s">
        <v>19</v>
      </c>
      <c r="F2091" s="249" t="s">
        <v>1996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268</v>
      </c>
      <c r="AU2091" s="255" t="s">
        <v>93</v>
      </c>
      <c r="AV2091" s="14" t="s">
        <v>82</v>
      </c>
      <c r="AW2091" s="14" t="s">
        <v>34</v>
      </c>
      <c r="AX2091" s="14" t="s">
        <v>74</v>
      </c>
      <c r="AY2091" s="255" t="s">
        <v>224</v>
      </c>
    </row>
    <row r="2092" s="13" customFormat="1">
      <c r="A2092" s="13"/>
      <c r="B2092" s="229"/>
      <c r="C2092" s="230"/>
      <c r="D2092" s="231" t="s">
        <v>268</v>
      </c>
      <c r="E2092" s="232" t="s">
        <v>19</v>
      </c>
      <c r="F2092" s="233" t="s">
        <v>231</v>
      </c>
      <c r="G2092" s="230"/>
      <c r="H2092" s="234">
        <v>4</v>
      </c>
      <c r="I2092" s="235"/>
      <c r="J2092" s="230"/>
      <c r="K2092" s="230"/>
      <c r="L2092" s="236"/>
      <c r="M2092" s="237"/>
      <c r="N2092" s="238"/>
      <c r="O2092" s="238"/>
      <c r="P2092" s="238"/>
      <c r="Q2092" s="238"/>
      <c r="R2092" s="238"/>
      <c r="S2092" s="238"/>
      <c r="T2092" s="239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0" t="s">
        <v>268</v>
      </c>
      <c r="AU2092" s="240" t="s">
        <v>93</v>
      </c>
      <c r="AV2092" s="13" t="s">
        <v>93</v>
      </c>
      <c r="AW2092" s="13" t="s">
        <v>34</v>
      </c>
      <c r="AX2092" s="13" t="s">
        <v>74</v>
      </c>
      <c r="AY2092" s="240" t="s">
        <v>224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1997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93</v>
      </c>
      <c r="G2094" s="230"/>
      <c r="H2094" s="234">
        <v>2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1998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82</v>
      </c>
      <c r="G2096" s="230"/>
      <c r="H2096" s="234">
        <v>1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1999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162</v>
      </c>
      <c r="G2098" s="230"/>
      <c r="H2098" s="234">
        <v>24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2000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231</v>
      </c>
      <c r="G2100" s="230"/>
      <c r="H2100" s="234">
        <v>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2001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246</v>
      </c>
      <c r="G2102" s="230"/>
      <c r="H2102" s="234">
        <v>6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2002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82</v>
      </c>
      <c r="G2104" s="230"/>
      <c r="H2104" s="234">
        <v>1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2003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93</v>
      </c>
      <c r="G2106" s="230"/>
      <c r="H2106" s="234">
        <v>2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2004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559</v>
      </c>
      <c r="G2108" s="230"/>
      <c r="H2108" s="234">
        <v>18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2005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93</v>
      </c>
      <c r="G2110" s="230"/>
      <c r="H2110" s="234">
        <v>2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2058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108</v>
      </c>
      <c r="G2112" s="230"/>
      <c r="H2112" s="234">
        <v>3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2007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250</v>
      </c>
      <c r="G2114" s="230"/>
      <c r="H2114" s="234">
        <v>7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5" customFormat="1">
      <c r="A2115" s="15"/>
      <c r="B2115" s="256"/>
      <c r="C2115" s="257"/>
      <c r="D2115" s="231" t="s">
        <v>268</v>
      </c>
      <c r="E2115" s="258" t="s">
        <v>19</v>
      </c>
      <c r="F2115" s="259" t="s">
        <v>300</v>
      </c>
      <c r="G2115" s="257"/>
      <c r="H2115" s="260">
        <v>74</v>
      </c>
      <c r="I2115" s="261"/>
      <c r="J2115" s="257"/>
      <c r="K2115" s="257"/>
      <c r="L2115" s="262"/>
      <c r="M2115" s="263"/>
      <c r="N2115" s="264"/>
      <c r="O2115" s="264"/>
      <c r="P2115" s="264"/>
      <c r="Q2115" s="264"/>
      <c r="R2115" s="264"/>
      <c r="S2115" s="264"/>
      <c r="T2115" s="26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66" t="s">
        <v>268</v>
      </c>
      <c r="AU2115" s="266" t="s">
        <v>93</v>
      </c>
      <c r="AV2115" s="15" t="s">
        <v>108</v>
      </c>
      <c r="AW2115" s="15" t="s">
        <v>34</v>
      </c>
      <c r="AX2115" s="15" t="s">
        <v>82</v>
      </c>
      <c r="AY2115" s="266" t="s">
        <v>224</v>
      </c>
    </row>
    <row r="2116" s="2" customFormat="1" ht="37.8" customHeight="1">
      <c r="A2116" s="41"/>
      <c r="B2116" s="42"/>
      <c r="C2116" s="286" t="s">
        <v>2059</v>
      </c>
      <c r="D2116" s="286" t="s">
        <v>572</v>
      </c>
      <c r="E2116" s="287" t="s">
        <v>2060</v>
      </c>
      <c r="F2116" s="288" t="s">
        <v>2061</v>
      </c>
      <c r="G2116" s="289" t="s">
        <v>595</v>
      </c>
      <c r="H2116" s="290">
        <v>4</v>
      </c>
      <c r="I2116" s="291"/>
      <c r="J2116" s="292">
        <f>ROUND(I2116*H2116,2)</f>
        <v>0</v>
      </c>
      <c r="K2116" s="288" t="s">
        <v>19</v>
      </c>
      <c r="L2116" s="293"/>
      <c r="M2116" s="294" t="s">
        <v>19</v>
      </c>
      <c r="N2116" s="295" t="s">
        <v>46</v>
      </c>
      <c r="O2116" s="87"/>
      <c r="P2116" s="225">
        <f>O2116*H2116</f>
        <v>0</v>
      </c>
      <c r="Q2116" s="225">
        <v>0.01553</v>
      </c>
      <c r="R2116" s="225">
        <f>Q2116*H2116</f>
        <v>0.062120000000000002</v>
      </c>
      <c r="S2116" s="225">
        <v>0</v>
      </c>
      <c r="T2116" s="226">
        <f>S2116*H2116</f>
        <v>0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27" t="s">
        <v>254</v>
      </c>
      <c r="AT2116" s="227" t="s">
        <v>572</v>
      </c>
      <c r="AU2116" s="227" t="s">
        <v>93</v>
      </c>
      <c r="AY2116" s="20" t="s">
        <v>224</v>
      </c>
      <c r="BE2116" s="228">
        <f>IF(N2116="základní",J2116,0)</f>
        <v>0</v>
      </c>
      <c r="BF2116" s="228">
        <f>IF(N2116="snížená",J2116,0)</f>
        <v>0</v>
      </c>
      <c r="BG2116" s="228">
        <f>IF(N2116="zákl. přenesená",J2116,0)</f>
        <v>0</v>
      </c>
      <c r="BH2116" s="228">
        <f>IF(N2116="sníž. přenesená",J2116,0)</f>
        <v>0</v>
      </c>
      <c r="BI2116" s="228">
        <f>IF(N2116="nulová",J2116,0)</f>
        <v>0</v>
      </c>
      <c r="BJ2116" s="20" t="s">
        <v>93</v>
      </c>
      <c r="BK2116" s="228">
        <f>ROUND(I2116*H2116,2)</f>
        <v>0</v>
      </c>
      <c r="BL2116" s="20" t="s">
        <v>231</v>
      </c>
      <c r="BM2116" s="227" t="s">
        <v>2062</v>
      </c>
    </row>
    <row r="2117" s="14" customFormat="1">
      <c r="A2117" s="14"/>
      <c r="B2117" s="246"/>
      <c r="C2117" s="247"/>
      <c r="D2117" s="231" t="s">
        <v>268</v>
      </c>
      <c r="E2117" s="248" t="s">
        <v>19</v>
      </c>
      <c r="F2117" s="249" t="s">
        <v>2063</v>
      </c>
      <c r="G2117" s="247"/>
      <c r="H2117" s="248" t="s">
        <v>19</v>
      </c>
      <c r="I2117" s="250"/>
      <c r="J2117" s="247"/>
      <c r="K2117" s="247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268</v>
      </c>
      <c r="AU2117" s="255" t="s">
        <v>93</v>
      </c>
      <c r="AV2117" s="14" t="s">
        <v>82</v>
      </c>
      <c r="AW2117" s="14" t="s">
        <v>34</v>
      </c>
      <c r="AX2117" s="14" t="s">
        <v>74</v>
      </c>
      <c r="AY2117" s="255" t="s">
        <v>224</v>
      </c>
    </row>
    <row r="2118" s="13" customFormat="1">
      <c r="A2118" s="13"/>
      <c r="B2118" s="229"/>
      <c r="C2118" s="230"/>
      <c r="D2118" s="231" t="s">
        <v>268</v>
      </c>
      <c r="E2118" s="232" t="s">
        <v>19</v>
      </c>
      <c r="F2118" s="233" t="s">
        <v>93</v>
      </c>
      <c r="G2118" s="230"/>
      <c r="H2118" s="234">
        <v>2</v>
      </c>
      <c r="I2118" s="235"/>
      <c r="J2118" s="230"/>
      <c r="K2118" s="230"/>
      <c r="L2118" s="236"/>
      <c r="M2118" s="237"/>
      <c r="N2118" s="238"/>
      <c r="O2118" s="238"/>
      <c r="P2118" s="238"/>
      <c r="Q2118" s="238"/>
      <c r="R2118" s="238"/>
      <c r="S2118" s="238"/>
      <c r="T2118" s="23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0" t="s">
        <v>268</v>
      </c>
      <c r="AU2118" s="240" t="s">
        <v>93</v>
      </c>
      <c r="AV2118" s="13" t="s">
        <v>93</v>
      </c>
      <c r="AW2118" s="13" t="s">
        <v>34</v>
      </c>
      <c r="AX2118" s="13" t="s">
        <v>74</v>
      </c>
      <c r="AY2118" s="240" t="s">
        <v>224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6" customFormat="1">
      <c r="A2121" s="16"/>
      <c r="B2121" s="272"/>
      <c r="C2121" s="273"/>
      <c r="D2121" s="231" t="s">
        <v>268</v>
      </c>
      <c r="E2121" s="274" t="s">
        <v>19</v>
      </c>
      <c r="F2121" s="275" t="s">
        <v>351</v>
      </c>
      <c r="G2121" s="273"/>
      <c r="H2121" s="276">
        <v>4</v>
      </c>
      <c r="I2121" s="277"/>
      <c r="J2121" s="273"/>
      <c r="K2121" s="273"/>
      <c r="L2121" s="278"/>
      <c r="M2121" s="279"/>
      <c r="N2121" s="280"/>
      <c r="O2121" s="280"/>
      <c r="P2121" s="280"/>
      <c r="Q2121" s="280"/>
      <c r="R2121" s="280"/>
      <c r="S2121" s="280"/>
      <c r="T2121" s="281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T2121" s="282" t="s">
        <v>268</v>
      </c>
      <c r="AU2121" s="282" t="s">
        <v>93</v>
      </c>
      <c r="AV2121" s="16" t="s">
        <v>231</v>
      </c>
      <c r="AW2121" s="16" t="s">
        <v>34</v>
      </c>
      <c r="AX2121" s="16" t="s">
        <v>82</v>
      </c>
      <c r="AY2121" s="282" t="s">
        <v>224</v>
      </c>
    </row>
    <row r="2122" s="2" customFormat="1" ht="37.8" customHeight="1">
      <c r="A2122" s="41"/>
      <c r="B2122" s="42"/>
      <c r="C2122" s="286" t="s">
        <v>2065</v>
      </c>
      <c r="D2122" s="286" t="s">
        <v>572</v>
      </c>
      <c r="E2122" s="287" t="s">
        <v>2066</v>
      </c>
      <c r="F2122" s="288" t="s">
        <v>2067</v>
      </c>
      <c r="G2122" s="289" t="s">
        <v>595</v>
      </c>
      <c r="H2122" s="290">
        <v>9</v>
      </c>
      <c r="I2122" s="291"/>
      <c r="J2122" s="292">
        <f>ROUND(I2122*H2122,2)</f>
        <v>0</v>
      </c>
      <c r="K2122" s="288" t="s">
        <v>19</v>
      </c>
      <c r="L2122" s="293"/>
      <c r="M2122" s="294" t="s">
        <v>19</v>
      </c>
      <c r="N2122" s="295" t="s">
        <v>46</v>
      </c>
      <c r="O2122" s="87"/>
      <c r="P2122" s="225">
        <f>O2122*H2122</f>
        <v>0</v>
      </c>
      <c r="Q2122" s="225">
        <v>0.022120000000000001</v>
      </c>
      <c r="R2122" s="225">
        <f>Q2122*H2122</f>
        <v>0.19908000000000001</v>
      </c>
      <c r="S2122" s="225">
        <v>0</v>
      </c>
      <c r="T2122" s="226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7" t="s">
        <v>254</v>
      </c>
      <c r="AT2122" s="227" t="s">
        <v>572</v>
      </c>
      <c r="AU2122" s="227" t="s">
        <v>93</v>
      </c>
      <c r="AY2122" s="20" t="s">
        <v>224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20" t="s">
        <v>93</v>
      </c>
      <c r="BK2122" s="228">
        <f>ROUND(I2122*H2122,2)</f>
        <v>0</v>
      </c>
      <c r="BL2122" s="20" t="s">
        <v>231</v>
      </c>
      <c r="BM2122" s="227" t="s">
        <v>2068</v>
      </c>
    </row>
    <row r="2123" s="14" customFormat="1">
      <c r="A2123" s="14"/>
      <c r="B2123" s="246"/>
      <c r="C2123" s="247"/>
      <c r="D2123" s="231" t="s">
        <v>268</v>
      </c>
      <c r="E2123" s="248" t="s">
        <v>19</v>
      </c>
      <c r="F2123" s="249" t="s">
        <v>2069</v>
      </c>
      <c r="G2123" s="247"/>
      <c r="H2123" s="248" t="s">
        <v>19</v>
      </c>
      <c r="I2123" s="250"/>
      <c r="J2123" s="247"/>
      <c r="K2123" s="247"/>
      <c r="L2123" s="251"/>
      <c r="M2123" s="252"/>
      <c r="N2123" s="253"/>
      <c r="O2123" s="253"/>
      <c r="P2123" s="253"/>
      <c r="Q2123" s="253"/>
      <c r="R2123" s="253"/>
      <c r="S2123" s="253"/>
      <c r="T2123" s="25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5" t="s">
        <v>268</v>
      </c>
      <c r="AU2123" s="255" t="s">
        <v>93</v>
      </c>
      <c r="AV2123" s="14" t="s">
        <v>82</v>
      </c>
      <c r="AW2123" s="14" t="s">
        <v>34</v>
      </c>
      <c r="AX2123" s="14" t="s">
        <v>74</v>
      </c>
      <c r="AY2123" s="255" t="s">
        <v>224</v>
      </c>
    </row>
    <row r="2124" s="13" customFormat="1">
      <c r="A2124" s="13"/>
      <c r="B2124" s="229"/>
      <c r="C2124" s="230"/>
      <c r="D2124" s="231" t="s">
        <v>268</v>
      </c>
      <c r="E2124" s="232" t="s">
        <v>19</v>
      </c>
      <c r="F2124" s="233" t="s">
        <v>93</v>
      </c>
      <c r="G2124" s="230"/>
      <c r="H2124" s="234">
        <v>2</v>
      </c>
      <c r="I2124" s="235"/>
      <c r="J2124" s="230"/>
      <c r="K2124" s="230"/>
      <c r="L2124" s="236"/>
      <c r="M2124" s="237"/>
      <c r="N2124" s="238"/>
      <c r="O2124" s="238"/>
      <c r="P2124" s="238"/>
      <c r="Q2124" s="238"/>
      <c r="R2124" s="238"/>
      <c r="S2124" s="238"/>
      <c r="T2124" s="23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0" t="s">
        <v>268</v>
      </c>
      <c r="AU2124" s="240" t="s">
        <v>93</v>
      </c>
      <c r="AV2124" s="13" t="s">
        <v>93</v>
      </c>
      <c r="AW2124" s="13" t="s">
        <v>34</v>
      </c>
      <c r="AX2124" s="13" t="s">
        <v>74</v>
      </c>
      <c r="AY2124" s="240" t="s">
        <v>224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2070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2071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108</v>
      </c>
      <c r="G2128" s="230"/>
      <c r="H2128" s="234">
        <v>3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2072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93</v>
      </c>
      <c r="G2130" s="230"/>
      <c r="H2130" s="234">
        <v>2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6" customFormat="1">
      <c r="A2131" s="16"/>
      <c r="B2131" s="272"/>
      <c r="C2131" s="273"/>
      <c r="D2131" s="231" t="s">
        <v>268</v>
      </c>
      <c r="E2131" s="274" t="s">
        <v>19</v>
      </c>
      <c r="F2131" s="275" t="s">
        <v>351</v>
      </c>
      <c r="G2131" s="273"/>
      <c r="H2131" s="276">
        <v>9</v>
      </c>
      <c r="I2131" s="277"/>
      <c r="J2131" s="273"/>
      <c r="K2131" s="273"/>
      <c r="L2131" s="278"/>
      <c r="M2131" s="279"/>
      <c r="N2131" s="280"/>
      <c r="O2131" s="280"/>
      <c r="P2131" s="280"/>
      <c r="Q2131" s="280"/>
      <c r="R2131" s="280"/>
      <c r="S2131" s="280"/>
      <c r="T2131" s="281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82" t="s">
        <v>268</v>
      </c>
      <c r="AU2131" s="282" t="s">
        <v>93</v>
      </c>
      <c r="AV2131" s="16" t="s">
        <v>231</v>
      </c>
      <c r="AW2131" s="16" t="s">
        <v>34</v>
      </c>
      <c r="AX2131" s="16" t="s">
        <v>82</v>
      </c>
      <c r="AY2131" s="282" t="s">
        <v>224</v>
      </c>
    </row>
    <row r="2132" s="2" customFormat="1" ht="37.8" customHeight="1">
      <c r="A2132" s="41"/>
      <c r="B2132" s="42"/>
      <c r="C2132" s="286" t="s">
        <v>2073</v>
      </c>
      <c r="D2132" s="286" t="s">
        <v>572</v>
      </c>
      <c r="E2132" s="287" t="s">
        <v>2074</v>
      </c>
      <c r="F2132" s="288" t="s">
        <v>2075</v>
      </c>
      <c r="G2132" s="289" t="s">
        <v>595</v>
      </c>
      <c r="H2132" s="290">
        <v>13</v>
      </c>
      <c r="I2132" s="291"/>
      <c r="J2132" s="292">
        <f>ROUND(I2132*H2132,2)</f>
        <v>0</v>
      </c>
      <c r="K2132" s="288" t="s">
        <v>19</v>
      </c>
      <c r="L2132" s="293"/>
      <c r="M2132" s="294" t="s">
        <v>19</v>
      </c>
      <c r="N2132" s="295" t="s">
        <v>46</v>
      </c>
      <c r="O2132" s="87"/>
      <c r="P2132" s="225">
        <f>O2132*H2132</f>
        <v>0</v>
      </c>
      <c r="Q2132" s="225">
        <v>0.022120000000000001</v>
      </c>
      <c r="R2132" s="225">
        <f>Q2132*H2132</f>
        <v>0.28756000000000004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254</v>
      </c>
      <c r="AT2132" s="227" t="s">
        <v>572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2076</v>
      </c>
    </row>
    <row r="2133" s="14" customFormat="1">
      <c r="A2133" s="14"/>
      <c r="B2133" s="246"/>
      <c r="C2133" s="247"/>
      <c r="D2133" s="231" t="s">
        <v>268</v>
      </c>
      <c r="E2133" s="248" t="s">
        <v>19</v>
      </c>
      <c r="F2133" s="249" t="s">
        <v>2077</v>
      </c>
      <c r="G2133" s="247"/>
      <c r="H2133" s="248" t="s">
        <v>19</v>
      </c>
      <c r="I2133" s="250"/>
      <c r="J2133" s="247"/>
      <c r="K2133" s="247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268</v>
      </c>
      <c r="AU2133" s="255" t="s">
        <v>93</v>
      </c>
      <c r="AV2133" s="14" t="s">
        <v>82</v>
      </c>
      <c r="AW2133" s="14" t="s">
        <v>34</v>
      </c>
      <c r="AX2133" s="14" t="s">
        <v>74</v>
      </c>
      <c r="AY2133" s="255" t="s">
        <v>224</v>
      </c>
    </row>
    <row r="2134" s="13" customFormat="1">
      <c r="A2134" s="13"/>
      <c r="B2134" s="229"/>
      <c r="C2134" s="230"/>
      <c r="D2134" s="231" t="s">
        <v>268</v>
      </c>
      <c r="E2134" s="232" t="s">
        <v>19</v>
      </c>
      <c r="F2134" s="233" t="s">
        <v>82</v>
      </c>
      <c r="G2134" s="230"/>
      <c r="H2134" s="234">
        <v>1</v>
      </c>
      <c r="I2134" s="235"/>
      <c r="J2134" s="230"/>
      <c r="K2134" s="230"/>
      <c r="L2134" s="236"/>
      <c r="M2134" s="237"/>
      <c r="N2134" s="238"/>
      <c r="O2134" s="238"/>
      <c r="P2134" s="238"/>
      <c r="Q2134" s="238"/>
      <c r="R2134" s="238"/>
      <c r="S2134" s="238"/>
      <c r="T2134" s="239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0" t="s">
        <v>268</v>
      </c>
      <c r="AU2134" s="240" t="s">
        <v>93</v>
      </c>
      <c r="AV2134" s="13" t="s">
        <v>93</v>
      </c>
      <c r="AW2134" s="13" t="s">
        <v>34</v>
      </c>
      <c r="AX2134" s="13" t="s">
        <v>74</v>
      </c>
      <c r="AY2134" s="240" t="s">
        <v>224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2078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231</v>
      </c>
      <c r="G2136" s="230"/>
      <c r="H2136" s="234">
        <v>4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2079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93</v>
      </c>
      <c r="G2138" s="230"/>
      <c r="H2138" s="234">
        <v>2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2080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2081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2082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6" customFormat="1">
      <c r="A2145" s="16"/>
      <c r="B2145" s="272"/>
      <c r="C2145" s="273"/>
      <c r="D2145" s="231" t="s">
        <v>268</v>
      </c>
      <c r="E2145" s="274" t="s">
        <v>19</v>
      </c>
      <c r="F2145" s="275" t="s">
        <v>351</v>
      </c>
      <c r="G2145" s="273"/>
      <c r="H2145" s="276">
        <v>13</v>
      </c>
      <c r="I2145" s="277"/>
      <c r="J2145" s="273"/>
      <c r="K2145" s="273"/>
      <c r="L2145" s="278"/>
      <c r="M2145" s="279"/>
      <c r="N2145" s="280"/>
      <c r="O2145" s="280"/>
      <c r="P2145" s="280"/>
      <c r="Q2145" s="280"/>
      <c r="R2145" s="280"/>
      <c r="S2145" s="280"/>
      <c r="T2145" s="281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82" t="s">
        <v>268</v>
      </c>
      <c r="AU2145" s="282" t="s">
        <v>93</v>
      </c>
      <c r="AV2145" s="16" t="s">
        <v>231</v>
      </c>
      <c r="AW2145" s="16" t="s">
        <v>34</v>
      </c>
      <c r="AX2145" s="16" t="s">
        <v>82</v>
      </c>
      <c r="AY2145" s="282" t="s">
        <v>224</v>
      </c>
    </row>
    <row r="2146" s="2" customFormat="1" ht="44.25" customHeight="1">
      <c r="A2146" s="41"/>
      <c r="B2146" s="42"/>
      <c r="C2146" s="216" t="s">
        <v>2083</v>
      </c>
      <c r="D2146" s="216" t="s">
        <v>227</v>
      </c>
      <c r="E2146" s="217" t="s">
        <v>2084</v>
      </c>
      <c r="F2146" s="218" t="s">
        <v>2085</v>
      </c>
      <c r="G2146" s="219" t="s">
        <v>595</v>
      </c>
      <c r="H2146" s="220">
        <v>5</v>
      </c>
      <c r="I2146" s="221"/>
      <c r="J2146" s="222">
        <f>ROUND(I2146*H2146,2)</f>
        <v>0</v>
      </c>
      <c r="K2146" s="218" t="s">
        <v>312</v>
      </c>
      <c r="L2146" s="47"/>
      <c r="M2146" s="223" t="s">
        <v>19</v>
      </c>
      <c r="N2146" s="224" t="s">
        <v>46</v>
      </c>
      <c r="O2146" s="87"/>
      <c r="P2146" s="225">
        <f>O2146*H2146</f>
        <v>0</v>
      </c>
      <c r="Q2146" s="225">
        <v>0.54769000000000001</v>
      </c>
      <c r="R2146" s="225">
        <f>Q2146*H2146</f>
        <v>2.7384500000000003</v>
      </c>
      <c r="S2146" s="225">
        <v>0</v>
      </c>
      <c r="T2146" s="226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7" t="s">
        <v>231</v>
      </c>
      <c r="AT2146" s="227" t="s">
        <v>227</v>
      </c>
      <c r="AU2146" s="227" t="s">
        <v>93</v>
      </c>
      <c r="AY2146" s="20" t="s">
        <v>224</v>
      </c>
      <c r="BE2146" s="228">
        <f>IF(N2146="základní",J2146,0)</f>
        <v>0</v>
      </c>
      <c r="BF2146" s="228">
        <f>IF(N2146="snížená",J2146,0)</f>
        <v>0</v>
      </c>
      <c r="BG2146" s="228">
        <f>IF(N2146="zákl. přenesená",J2146,0)</f>
        <v>0</v>
      </c>
      <c r="BH2146" s="228">
        <f>IF(N2146="sníž. přenesená",J2146,0)</f>
        <v>0</v>
      </c>
      <c r="BI2146" s="228">
        <f>IF(N2146="nulová",J2146,0)</f>
        <v>0</v>
      </c>
      <c r="BJ2146" s="20" t="s">
        <v>93</v>
      </c>
      <c r="BK2146" s="228">
        <f>ROUND(I2146*H2146,2)</f>
        <v>0</v>
      </c>
      <c r="BL2146" s="20" t="s">
        <v>231</v>
      </c>
      <c r="BM2146" s="227" t="s">
        <v>2086</v>
      </c>
    </row>
    <row r="2147" s="2" customFormat="1">
      <c r="A2147" s="41"/>
      <c r="B2147" s="42"/>
      <c r="C2147" s="43"/>
      <c r="D2147" s="267" t="s">
        <v>314</v>
      </c>
      <c r="E2147" s="43"/>
      <c r="F2147" s="268" t="s">
        <v>2087</v>
      </c>
      <c r="G2147" s="43"/>
      <c r="H2147" s="43"/>
      <c r="I2147" s="269"/>
      <c r="J2147" s="43"/>
      <c r="K2147" s="43"/>
      <c r="L2147" s="47"/>
      <c r="M2147" s="270"/>
      <c r="N2147" s="271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314</v>
      </c>
      <c r="AU2147" s="20" t="s">
        <v>93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2088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223</v>
      </c>
      <c r="G2149" s="230"/>
      <c r="H2149" s="234">
        <v>5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82</v>
      </c>
      <c r="AY2149" s="240" t="s">
        <v>224</v>
      </c>
    </row>
    <row r="2150" s="2" customFormat="1" ht="33" customHeight="1">
      <c r="A2150" s="41"/>
      <c r="B2150" s="42"/>
      <c r="C2150" s="286" t="s">
        <v>2089</v>
      </c>
      <c r="D2150" s="286" t="s">
        <v>572</v>
      </c>
      <c r="E2150" s="287" t="s">
        <v>2090</v>
      </c>
      <c r="F2150" s="288" t="s">
        <v>2091</v>
      </c>
      <c r="G2150" s="289" t="s">
        <v>595</v>
      </c>
      <c r="H2150" s="290">
        <v>5</v>
      </c>
      <c r="I2150" s="291"/>
      <c r="J2150" s="292">
        <f>ROUND(I2150*H2150,2)</f>
        <v>0</v>
      </c>
      <c r="K2150" s="288" t="s">
        <v>19</v>
      </c>
      <c r="L2150" s="293"/>
      <c r="M2150" s="294" t="s">
        <v>19</v>
      </c>
      <c r="N2150" s="295" t="s">
        <v>46</v>
      </c>
      <c r="O2150" s="87"/>
      <c r="P2150" s="225">
        <f>O2150*H2150</f>
        <v>0</v>
      </c>
      <c r="Q2150" s="225">
        <v>0.022120000000000001</v>
      </c>
      <c r="R2150" s="225">
        <f>Q2150*H2150</f>
        <v>0.1106</v>
      </c>
      <c r="S2150" s="225">
        <v>0</v>
      </c>
      <c r="T2150" s="226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7" t="s">
        <v>254</v>
      </c>
      <c r="AT2150" s="227" t="s">
        <v>572</v>
      </c>
      <c r="AU2150" s="227" t="s">
        <v>93</v>
      </c>
      <c r="AY2150" s="20" t="s">
        <v>224</v>
      </c>
      <c r="BE2150" s="228">
        <f>IF(N2150="základní",J2150,0)</f>
        <v>0</v>
      </c>
      <c r="BF2150" s="228">
        <f>IF(N2150="snížená",J2150,0)</f>
        <v>0</v>
      </c>
      <c r="BG2150" s="228">
        <f>IF(N2150="zákl. přenesená",J2150,0)</f>
        <v>0</v>
      </c>
      <c r="BH2150" s="228">
        <f>IF(N2150="sníž. přenesená",J2150,0)</f>
        <v>0</v>
      </c>
      <c r="BI2150" s="228">
        <f>IF(N2150="nulová",J2150,0)</f>
        <v>0</v>
      </c>
      <c r="BJ2150" s="20" t="s">
        <v>93</v>
      </c>
      <c r="BK2150" s="228">
        <f>ROUND(I2150*H2150,2)</f>
        <v>0</v>
      </c>
      <c r="BL2150" s="20" t="s">
        <v>231</v>
      </c>
      <c r="BM2150" s="227" t="s">
        <v>2092</v>
      </c>
    </row>
    <row r="2151" s="14" customFormat="1">
      <c r="A2151" s="14"/>
      <c r="B2151" s="246"/>
      <c r="C2151" s="247"/>
      <c r="D2151" s="231" t="s">
        <v>268</v>
      </c>
      <c r="E2151" s="248" t="s">
        <v>19</v>
      </c>
      <c r="F2151" s="249" t="s">
        <v>2088</v>
      </c>
      <c r="G2151" s="247"/>
      <c r="H2151" s="248" t="s">
        <v>19</v>
      </c>
      <c r="I2151" s="250"/>
      <c r="J2151" s="247"/>
      <c r="K2151" s="247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268</v>
      </c>
      <c r="AU2151" s="255" t="s">
        <v>93</v>
      </c>
      <c r="AV2151" s="14" t="s">
        <v>82</v>
      </c>
      <c r="AW2151" s="14" t="s">
        <v>34</v>
      </c>
      <c r="AX2151" s="14" t="s">
        <v>74</v>
      </c>
      <c r="AY2151" s="255" t="s">
        <v>224</v>
      </c>
    </row>
    <row r="2152" s="13" customFormat="1">
      <c r="A2152" s="13"/>
      <c r="B2152" s="229"/>
      <c r="C2152" s="230"/>
      <c r="D2152" s="231" t="s">
        <v>268</v>
      </c>
      <c r="E2152" s="232" t="s">
        <v>19</v>
      </c>
      <c r="F2152" s="233" t="s">
        <v>223</v>
      </c>
      <c r="G2152" s="230"/>
      <c r="H2152" s="234">
        <v>5</v>
      </c>
      <c r="I2152" s="235"/>
      <c r="J2152" s="230"/>
      <c r="K2152" s="230"/>
      <c r="L2152" s="236"/>
      <c r="M2152" s="237"/>
      <c r="N2152" s="238"/>
      <c r="O2152" s="238"/>
      <c r="P2152" s="238"/>
      <c r="Q2152" s="238"/>
      <c r="R2152" s="238"/>
      <c r="S2152" s="238"/>
      <c r="T2152" s="23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0" t="s">
        <v>268</v>
      </c>
      <c r="AU2152" s="240" t="s">
        <v>93</v>
      </c>
      <c r="AV2152" s="13" t="s">
        <v>93</v>
      </c>
      <c r="AW2152" s="13" t="s">
        <v>34</v>
      </c>
      <c r="AX2152" s="13" t="s">
        <v>82</v>
      </c>
      <c r="AY2152" s="240" t="s">
        <v>224</v>
      </c>
    </row>
    <row r="2153" s="12" customFormat="1" ht="22.8" customHeight="1">
      <c r="A2153" s="12"/>
      <c r="B2153" s="200"/>
      <c r="C2153" s="201"/>
      <c r="D2153" s="202" t="s">
        <v>73</v>
      </c>
      <c r="E2153" s="214" t="s">
        <v>260</v>
      </c>
      <c r="F2153" s="214" t="s">
        <v>2093</v>
      </c>
      <c r="G2153" s="201"/>
      <c r="H2153" s="201"/>
      <c r="I2153" s="204"/>
      <c r="J2153" s="215">
        <f>BK2153</f>
        <v>0</v>
      </c>
      <c r="K2153" s="201"/>
      <c r="L2153" s="206"/>
      <c r="M2153" s="207"/>
      <c r="N2153" s="208"/>
      <c r="O2153" s="208"/>
      <c r="P2153" s="209">
        <f>SUM(P2154:P2248)</f>
        <v>0</v>
      </c>
      <c r="Q2153" s="208"/>
      <c r="R2153" s="209">
        <f>SUM(R2154:R2248)</f>
        <v>1.6658151000000001</v>
      </c>
      <c r="S2153" s="208"/>
      <c r="T2153" s="210">
        <f>SUM(T2154:T2248)</f>
        <v>0.061199999999999997</v>
      </c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R2153" s="211" t="s">
        <v>82</v>
      </c>
      <c r="AT2153" s="212" t="s">
        <v>73</v>
      </c>
      <c r="AU2153" s="212" t="s">
        <v>82</v>
      </c>
      <c r="AY2153" s="211" t="s">
        <v>224</v>
      </c>
      <c r="BK2153" s="213">
        <f>SUM(BK2154:BK2248)</f>
        <v>0</v>
      </c>
    </row>
    <row r="2154" s="2" customFormat="1" ht="44.25" customHeight="1">
      <c r="A2154" s="41"/>
      <c r="B2154" s="42"/>
      <c r="C2154" s="216" t="s">
        <v>2094</v>
      </c>
      <c r="D2154" s="216" t="s">
        <v>227</v>
      </c>
      <c r="E2154" s="217" t="s">
        <v>2095</v>
      </c>
      <c r="F2154" s="218" t="s">
        <v>2096</v>
      </c>
      <c r="G2154" s="219" t="s">
        <v>266</v>
      </c>
      <c r="H2154" s="220">
        <v>3005.6300000000001</v>
      </c>
      <c r="I2154" s="221"/>
      <c r="J2154" s="222">
        <f>ROUND(I2154*H2154,2)</f>
        <v>0</v>
      </c>
      <c r="K2154" s="218" t="s">
        <v>312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2097</v>
      </c>
    </row>
    <row r="2155" s="2" customFormat="1">
      <c r="A2155" s="41"/>
      <c r="B2155" s="42"/>
      <c r="C2155" s="43"/>
      <c r="D2155" s="267" t="s">
        <v>314</v>
      </c>
      <c r="E2155" s="43"/>
      <c r="F2155" s="268" t="s">
        <v>2098</v>
      </c>
      <c r="G2155" s="43"/>
      <c r="H2155" s="43"/>
      <c r="I2155" s="269"/>
      <c r="J2155" s="43"/>
      <c r="K2155" s="43"/>
      <c r="L2155" s="47"/>
      <c r="M2155" s="270"/>
      <c r="N2155" s="271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314</v>
      </c>
      <c r="AU2155" s="20" t="s">
        <v>93</v>
      </c>
    </row>
    <row r="2156" s="13" customFormat="1">
      <c r="A2156" s="13"/>
      <c r="B2156" s="229"/>
      <c r="C2156" s="230"/>
      <c r="D2156" s="231" t="s">
        <v>268</v>
      </c>
      <c r="E2156" s="232" t="s">
        <v>19</v>
      </c>
      <c r="F2156" s="233" t="s">
        <v>2099</v>
      </c>
      <c r="G2156" s="230"/>
      <c r="H2156" s="234">
        <v>2606.6379999999999</v>
      </c>
      <c r="I2156" s="235"/>
      <c r="J2156" s="230"/>
      <c r="K2156" s="230"/>
      <c r="L2156" s="236"/>
      <c r="M2156" s="237"/>
      <c r="N2156" s="238"/>
      <c r="O2156" s="238"/>
      <c r="P2156" s="238"/>
      <c r="Q2156" s="238"/>
      <c r="R2156" s="238"/>
      <c r="S2156" s="238"/>
      <c r="T2156" s="23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0" t="s">
        <v>268</v>
      </c>
      <c r="AU2156" s="240" t="s">
        <v>93</v>
      </c>
      <c r="AV2156" s="13" t="s">
        <v>93</v>
      </c>
      <c r="AW2156" s="13" t="s">
        <v>34</v>
      </c>
      <c r="AX2156" s="13" t="s">
        <v>74</v>
      </c>
      <c r="AY2156" s="240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2100</v>
      </c>
      <c r="G2157" s="230"/>
      <c r="H2157" s="234">
        <v>398.99200000000002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3005.6300000000001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55.5" customHeight="1">
      <c r="A2159" s="41"/>
      <c r="B2159" s="42"/>
      <c r="C2159" s="216" t="s">
        <v>2101</v>
      </c>
      <c r="D2159" s="216" t="s">
        <v>227</v>
      </c>
      <c r="E2159" s="217" t="s">
        <v>2102</v>
      </c>
      <c r="F2159" s="218" t="s">
        <v>2103</v>
      </c>
      <c r="G2159" s="219" t="s">
        <v>266</v>
      </c>
      <c r="H2159" s="220">
        <v>180337.79999999999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2104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2105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3" customFormat="1">
      <c r="A2161" s="13"/>
      <c r="B2161" s="229"/>
      <c r="C2161" s="230"/>
      <c r="D2161" s="231" t="s">
        <v>268</v>
      </c>
      <c r="E2161" s="232" t="s">
        <v>19</v>
      </c>
      <c r="F2161" s="233" t="s">
        <v>2106</v>
      </c>
      <c r="G2161" s="230"/>
      <c r="H2161" s="234">
        <v>180337.79999999999</v>
      </c>
      <c r="I2161" s="235"/>
      <c r="J2161" s="230"/>
      <c r="K2161" s="230"/>
      <c r="L2161" s="236"/>
      <c r="M2161" s="237"/>
      <c r="N2161" s="238"/>
      <c r="O2161" s="238"/>
      <c r="P2161" s="238"/>
      <c r="Q2161" s="238"/>
      <c r="R2161" s="238"/>
      <c r="S2161" s="238"/>
      <c r="T2161" s="23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0" t="s">
        <v>268</v>
      </c>
      <c r="AU2161" s="240" t="s">
        <v>93</v>
      </c>
      <c r="AV2161" s="13" t="s">
        <v>93</v>
      </c>
      <c r="AW2161" s="13" t="s">
        <v>34</v>
      </c>
      <c r="AX2161" s="13" t="s">
        <v>82</v>
      </c>
      <c r="AY2161" s="240" t="s">
        <v>224</v>
      </c>
    </row>
    <row r="2162" s="2" customFormat="1" ht="44.25" customHeight="1">
      <c r="A2162" s="41"/>
      <c r="B2162" s="42"/>
      <c r="C2162" s="216" t="s">
        <v>2107</v>
      </c>
      <c r="D2162" s="216" t="s">
        <v>227</v>
      </c>
      <c r="E2162" s="217" t="s">
        <v>2108</v>
      </c>
      <c r="F2162" s="218" t="s">
        <v>2109</v>
      </c>
      <c r="G2162" s="219" t="s">
        <v>266</v>
      </c>
      <c r="H2162" s="220">
        <v>3005.6300000000001</v>
      </c>
      <c r="I2162" s="221"/>
      <c r="J2162" s="222">
        <f>ROUND(I2162*H2162,2)</f>
        <v>0</v>
      </c>
      <c r="K2162" s="218" t="s">
        <v>312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2110</v>
      </c>
    </row>
    <row r="2163" s="2" customFormat="1">
      <c r="A2163" s="41"/>
      <c r="B2163" s="42"/>
      <c r="C2163" s="43"/>
      <c r="D2163" s="267" t="s">
        <v>314</v>
      </c>
      <c r="E2163" s="43"/>
      <c r="F2163" s="268" t="s">
        <v>2111</v>
      </c>
      <c r="G2163" s="43"/>
      <c r="H2163" s="43"/>
      <c r="I2163" s="269"/>
      <c r="J2163" s="43"/>
      <c r="K2163" s="43"/>
      <c r="L2163" s="47"/>
      <c r="M2163" s="270"/>
      <c r="N2163" s="271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314</v>
      </c>
      <c r="AU2163" s="20" t="s">
        <v>93</v>
      </c>
    </row>
    <row r="2164" s="2" customFormat="1" ht="24.1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33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180337.79999999999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13" customFormat="1">
      <c r="A2168" s="13"/>
      <c r="B2168" s="229"/>
      <c r="C2168" s="230"/>
      <c r="D2168" s="231" t="s">
        <v>268</v>
      </c>
      <c r="E2168" s="232" t="s">
        <v>19</v>
      </c>
      <c r="F2168" s="233" t="s">
        <v>2106</v>
      </c>
      <c r="G2168" s="230"/>
      <c r="H2168" s="234">
        <v>180337.79999999999</v>
      </c>
      <c r="I2168" s="235"/>
      <c r="J2168" s="230"/>
      <c r="K2168" s="230"/>
      <c r="L2168" s="236"/>
      <c r="M2168" s="237"/>
      <c r="N2168" s="238"/>
      <c r="O2168" s="238"/>
      <c r="P2168" s="238"/>
      <c r="Q2168" s="238"/>
      <c r="R2168" s="238"/>
      <c r="S2168" s="238"/>
      <c r="T2168" s="23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0" t="s">
        <v>268</v>
      </c>
      <c r="AU2168" s="240" t="s">
        <v>93</v>
      </c>
      <c r="AV2168" s="13" t="s">
        <v>93</v>
      </c>
      <c r="AW2168" s="13" t="s">
        <v>34</v>
      </c>
      <c r="AX2168" s="13" t="s">
        <v>82</v>
      </c>
      <c r="AY2168" s="240" t="s">
        <v>224</v>
      </c>
    </row>
    <row r="2169" s="2" customFormat="1" ht="24.15" customHeight="1">
      <c r="A2169" s="41"/>
      <c r="B2169" s="42"/>
      <c r="C2169" s="216" t="s">
        <v>2122</v>
      </c>
      <c r="D2169" s="216" t="s">
        <v>227</v>
      </c>
      <c r="E2169" s="217" t="s">
        <v>2123</v>
      </c>
      <c r="F2169" s="218" t="s">
        <v>2124</v>
      </c>
      <c r="G2169" s="219" t="s">
        <v>266</v>
      </c>
      <c r="H2169" s="220">
        <v>3005.6300000000001</v>
      </c>
      <c r="I2169" s="221"/>
      <c r="J2169" s="222">
        <f>ROUND(I2169*H2169,2)</f>
        <v>0</v>
      </c>
      <c r="K2169" s="218" t="s">
        <v>312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2125</v>
      </c>
    </row>
    <row r="2170" s="2" customFormat="1">
      <c r="A2170" s="41"/>
      <c r="B2170" s="42"/>
      <c r="C2170" s="43"/>
      <c r="D2170" s="267" t="s">
        <v>314</v>
      </c>
      <c r="E2170" s="43"/>
      <c r="F2170" s="268" t="s">
        <v>2126</v>
      </c>
      <c r="G2170" s="43"/>
      <c r="H2170" s="43"/>
      <c r="I2170" s="269"/>
      <c r="J2170" s="43"/>
      <c r="K2170" s="43"/>
      <c r="L2170" s="47"/>
      <c r="M2170" s="270"/>
      <c r="N2170" s="271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314</v>
      </c>
      <c r="AU2170" s="20" t="s">
        <v>93</v>
      </c>
    </row>
    <row r="2171" s="2" customFormat="1" ht="37.8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5708.0050000000001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0.00012999999999999999</v>
      </c>
      <c r="R2171" s="225">
        <f>Q2171*H2171</f>
        <v>0.74204064999999997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14" customFormat="1">
      <c r="A2173" s="14"/>
      <c r="B2173" s="246"/>
      <c r="C2173" s="247"/>
      <c r="D2173" s="231" t="s">
        <v>268</v>
      </c>
      <c r="E2173" s="248" t="s">
        <v>19</v>
      </c>
      <c r="F2173" s="249" t="s">
        <v>496</v>
      </c>
      <c r="G2173" s="247"/>
      <c r="H2173" s="248" t="s">
        <v>19</v>
      </c>
      <c r="I2173" s="250"/>
      <c r="J2173" s="247"/>
      <c r="K2173" s="247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268</v>
      </c>
      <c r="AU2173" s="255" t="s">
        <v>93</v>
      </c>
      <c r="AV2173" s="14" t="s">
        <v>82</v>
      </c>
      <c r="AW2173" s="14" t="s">
        <v>34</v>
      </c>
      <c r="AX2173" s="14" t="s">
        <v>74</v>
      </c>
      <c r="AY2173" s="255" t="s">
        <v>224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1422</v>
      </c>
      <c r="G2174" s="230"/>
      <c r="H2174" s="234">
        <v>1139.423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74</v>
      </c>
      <c r="AY2174" s="240" t="s">
        <v>224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648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2132</v>
      </c>
      <c r="G2176" s="230"/>
      <c r="H2176" s="234">
        <v>1034.6389999999999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662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2133</v>
      </c>
      <c r="G2178" s="230"/>
      <c r="H2178" s="234">
        <v>1124.3630000000001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664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2134</v>
      </c>
      <c r="G2180" s="230"/>
      <c r="H2180" s="234">
        <v>1077.5450000000001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665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2135</v>
      </c>
      <c r="G2182" s="230"/>
      <c r="H2182" s="234">
        <v>903.64499999999998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667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2136</v>
      </c>
      <c r="G2184" s="230"/>
      <c r="H2184" s="234">
        <v>428.38999999999999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6" customFormat="1">
      <c r="A2185" s="16"/>
      <c r="B2185" s="272"/>
      <c r="C2185" s="273"/>
      <c r="D2185" s="231" t="s">
        <v>268</v>
      </c>
      <c r="E2185" s="274" t="s">
        <v>19</v>
      </c>
      <c r="F2185" s="275" t="s">
        <v>351</v>
      </c>
      <c r="G2185" s="273"/>
      <c r="H2185" s="276">
        <v>5708.0050000000001</v>
      </c>
      <c r="I2185" s="277"/>
      <c r="J2185" s="273"/>
      <c r="K2185" s="273"/>
      <c r="L2185" s="278"/>
      <c r="M2185" s="279"/>
      <c r="N2185" s="280"/>
      <c r="O2185" s="280"/>
      <c r="P2185" s="280"/>
      <c r="Q2185" s="280"/>
      <c r="R2185" s="280"/>
      <c r="S2185" s="280"/>
      <c r="T2185" s="281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82" t="s">
        <v>268</v>
      </c>
      <c r="AU2185" s="282" t="s">
        <v>93</v>
      </c>
      <c r="AV2185" s="16" t="s">
        <v>231</v>
      </c>
      <c r="AW2185" s="16" t="s">
        <v>34</v>
      </c>
      <c r="AX2185" s="16" t="s">
        <v>82</v>
      </c>
      <c r="AY2185" s="282" t="s">
        <v>224</v>
      </c>
    </row>
    <row r="2186" s="2" customFormat="1" ht="37.8" customHeight="1">
      <c r="A2186" s="41"/>
      <c r="B2186" s="42"/>
      <c r="C2186" s="216" t="s">
        <v>2137</v>
      </c>
      <c r="D2186" s="216" t="s">
        <v>227</v>
      </c>
      <c r="E2186" s="217" t="s">
        <v>2138</v>
      </c>
      <c r="F2186" s="218" t="s">
        <v>2139</v>
      </c>
      <c r="G2186" s="219" t="s">
        <v>266</v>
      </c>
      <c r="H2186" s="220">
        <v>5708.0050000000001</v>
      </c>
      <c r="I2186" s="221"/>
      <c r="J2186" s="222">
        <f>ROUND(I2186*H2186,2)</f>
        <v>0</v>
      </c>
      <c r="K2186" s="218" t="s">
        <v>312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4.0000000000000003E-05</v>
      </c>
      <c r="R2186" s="225">
        <f>Q2186*H2186</f>
        <v>0.22832020000000003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2140</v>
      </c>
    </row>
    <row r="2187" s="2" customFormat="1">
      <c r="A2187" s="41"/>
      <c r="B2187" s="42"/>
      <c r="C2187" s="43"/>
      <c r="D2187" s="267" t="s">
        <v>314</v>
      </c>
      <c r="E2187" s="43"/>
      <c r="F2187" s="268" t="s">
        <v>2141</v>
      </c>
      <c r="G2187" s="43"/>
      <c r="H2187" s="43"/>
      <c r="I2187" s="269"/>
      <c r="J2187" s="43"/>
      <c r="K2187" s="43"/>
      <c r="L2187" s="47"/>
      <c r="M2187" s="270"/>
      <c r="N2187" s="271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314</v>
      </c>
      <c r="AU2187" s="20" t="s">
        <v>93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496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1422</v>
      </c>
      <c r="G2189" s="230"/>
      <c r="H2189" s="234">
        <v>1139.423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648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2132</v>
      </c>
      <c r="G2191" s="230"/>
      <c r="H2191" s="234">
        <v>1034.6389999999999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662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2133</v>
      </c>
      <c r="G2193" s="230"/>
      <c r="H2193" s="234">
        <v>1124.3630000000001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664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2134</v>
      </c>
      <c r="G2195" s="230"/>
      <c r="H2195" s="234">
        <v>1077.5450000000001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665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2135</v>
      </c>
      <c r="G2197" s="230"/>
      <c r="H2197" s="234">
        <v>903.64499999999998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667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2136</v>
      </c>
      <c r="G2199" s="230"/>
      <c r="H2199" s="234">
        <v>428.38999999999999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6" customFormat="1">
      <c r="A2200" s="16"/>
      <c r="B2200" s="272"/>
      <c r="C2200" s="273"/>
      <c r="D2200" s="231" t="s">
        <v>268</v>
      </c>
      <c r="E2200" s="274" t="s">
        <v>19</v>
      </c>
      <c r="F2200" s="275" t="s">
        <v>351</v>
      </c>
      <c r="G2200" s="273"/>
      <c r="H2200" s="276">
        <v>5708.0050000000001</v>
      </c>
      <c r="I2200" s="277"/>
      <c r="J2200" s="273"/>
      <c r="K2200" s="273"/>
      <c r="L2200" s="278"/>
      <c r="M2200" s="279"/>
      <c r="N2200" s="280"/>
      <c r="O2200" s="280"/>
      <c r="P2200" s="280"/>
      <c r="Q2200" s="280"/>
      <c r="R2200" s="280"/>
      <c r="S2200" s="280"/>
      <c r="T2200" s="281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82" t="s">
        <v>268</v>
      </c>
      <c r="AU2200" s="282" t="s">
        <v>93</v>
      </c>
      <c r="AV2200" s="16" t="s">
        <v>231</v>
      </c>
      <c r="AW2200" s="16" t="s">
        <v>34</v>
      </c>
      <c r="AX2200" s="16" t="s">
        <v>82</v>
      </c>
      <c r="AY2200" s="282" t="s">
        <v>224</v>
      </c>
    </row>
    <row r="2201" s="2" customFormat="1" ht="44.25" customHeight="1">
      <c r="A2201" s="41"/>
      <c r="B2201" s="42"/>
      <c r="C2201" s="216" t="s">
        <v>2142</v>
      </c>
      <c r="D2201" s="216" t="s">
        <v>227</v>
      </c>
      <c r="E2201" s="217" t="s">
        <v>2143</v>
      </c>
      <c r="F2201" s="218" t="s">
        <v>2144</v>
      </c>
      <c r="G2201" s="219" t="s">
        <v>266</v>
      </c>
      <c r="H2201" s="220">
        <v>101.825</v>
      </c>
      <c r="I2201" s="221"/>
      <c r="J2201" s="222">
        <f>ROUND(I2201*H2201,2)</f>
        <v>0</v>
      </c>
      <c r="K2201" s="218" t="s">
        <v>312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0.0012099999999999999</v>
      </c>
      <c r="R2201" s="225">
        <f>Q2201*H2201</f>
        <v>0.12320824999999999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2145</v>
      </c>
    </row>
    <row r="2202" s="2" customFormat="1">
      <c r="A2202" s="41"/>
      <c r="B2202" s="42"/>
      <c r="C2202" s="43"/>
      <c r="D2202" s="267" t="s">
        <v>314</v>
      </c>
      <c r="E2202" s="43"/>
      <c r="F2202" s="268" t="s">
        <v>2146</v>
      </c>
      <c r="G2202" s="43"/>
      <c r="H2202" s="43"/>
      <c r="I2202" s="269"/>
      <c r="J2202" s="43"/>
      <c r="K2202" s="43"/>
      <c r="L2202" s="47"/>
      <c r="M2202" s="270"/>
      <c r="N2202" s="271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314</v>
      </c>
      <c r="AU2202" s="20" t="s">
        <v>93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2147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4" customFormat="1">
      <c r="A2204" s="14"/>
      <c r="B2204" s="246"/>
      <c r="C2204" s="247"/>
      <c r="D2204" s="231" t="s">
        <v>268</v>
      </c>
      <c r="E2204" s="248" t="s">
        <v>19</v>
      </c>
      <c r="F2204" s="249" t="s">
        <v>2148</v>
      </c>
      <c r="G2204" s="247"/>
      <c r="H2204" s="248" t="s">
        <v>19</v>
      </c>
      <c r="I2204" s="250"/>
      <c r="J2204" s="247"/>
      <c r="K2204" s="247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268</v>
      </c>
      <c r="AU2204" s="255" t="s">
        <v>93</v>
      </c>
      <c r="AV2204" s="14" t="s">
        <v>82</v>
      </c>
      <c r="AW2204" s="14" t="s">
        <v>34</v>
      </c>
      <c r="AX2204" s="14" t="s">
        <v>74</v>
      </c>
      <c r="AY2204" s="255" t="s">
        <v>224</v>
      </c>
    </row>
    <row r="2205" s="13" customFormat="1">
      <c r="A2205" s="13"/>
      <c r="B2205" s="229"/>
      <c r="C2205" s="230"/>
      <c r="D2205" s="231" t="s">
        <v>268</v>
      </c>
      <c r="E2205" s="232" t="s">
        <v>19</v>
      </c>
      <c r="F2205" s="233" t="s">
        <v>2149</v>
      </c>
      <c r="G2205" s="230"/>
      <c r="H2205" s="234">
        <v>42.439999999999998</v>
      </c>
      <c r="I2205" s="235"/>
      <c r="J2205" s="230"/>
      <c r="K2205" s="230"/>
      <c r="L2205" s="236"/>
      <c r="M2205" s="237"/>
      <c r="N2205" s="238"/>
      <c r="O2205" s="238"/>
      <c r="P2205" s="238"/>
      <c r="Q2205" s="238"/>
      <c r="R2205" s="238"/>
      <c r="S2205" s="238"/>
      <c r="T2205" s="23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0" t="s">
        <v>268</v>
      </c>
      <c r="AU2205" s="240" t="s">
        <v>93</v>
      </c>
      <c r="AV2205" s="13" t="s">
        <v>93</v>
      </c>
      <c r="AW2205" s="13" t="s">
        <v>34</v>
      </c>
      <c r="AX2205" s="13" t="s">
        <v>74</v>
      </c>
      <c r="AY2205" s="240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2150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2151</v>
      </c>
      <c r="G2207" s="230"/>
      <c r="H2207" s="234">
        <v>10.345000000000001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2152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2153</v>
      </c>
      <c r="G2209" s="230"/>
      <c r="H2209" s="234">
        <v>49.039999999999999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6" customFormat="1">
      <c r="A2210" s="16"/>
      <c r="B2210" s="272"/>
      <c r="C2210" s="273"/>
      <c r="D2210" s="231" t="s">
        <v>268</v>
      </c>
      <c r="E2210" s="274" t="s">
        <v>19</v>
      </c>
      <c r="F2210" s="275" t="s">
        <v>351</v>
      </c>
      <c r="G2210" s="273"/>
      <c r="H2210" s="276">
        <v>101.825</v>
      </c>
      <c r="I2210" s="277"/>
      <c r="J2210" s="273"/>
      <c r="K2210" s="273"/>
      <c r="L2210" s="278"/>
      <c r="M2210" s="279"/>
      <c r="N2210" s="280"/>
      <c r="O2210" s="280"/>
      <c r="P2210" s="280"/>
      <c r="Q2210" s="280"/>
      <c r="R2210" s="280"/>
      <c r="S2210" s="280"/>
      <c r="T2210" s="281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T2210" s="282" t="s">
        <v>268</v>
      </c>
      <c r="AU2210" s="282" t="s">
        <v>93</v>
      </c>
      <c r="AV2210" s="16" t="s">
        <v>231</v>
      </c>
      <c r="AW2210" s="16" t="s">
        <v>34</v>
      </c>
      <c r="AX2210" s="16" t="s">
        <v>82</v>
      </c>
      <c r="AY2210" s="282" t="s">
        <v>224</v>
      </c>
    </row>
    <row r="2211" s="2" customFormat="1" ht="62.7" customHeight="1">
      <c r="A2211" s="41"/>
      <c r="B2211" s="42"/>
      <c r="C2211" s="216" t="s">
        <v>2154</v>
      </c>
      <c r="D2211" s="216" t="s">
        <v>227</v>
      </c>
      <c r="E2211" s="217" t="s">
        <v>2155</v>
      </c>
      <c r="F2211" s="218" t="s">
        <v>2156</v>
      </c>
      <c r="G2211" s="219" t="s">
        <v>471</v>
      </c>
      <c r="H2211" s="220">
        <v>447</v>
      </c>
      <c r="I2211" s="221"/>
      <c r="J2211" s="222">
        <f>ROUND(I2211*H2211,2)</f>
        <v>0</v>
      </c>
      <c r="K2211" s="218" t="s">
        <v>312</v>
      </c>
      <c r="L2211" s="47"/>
      <c r="M2211" s="223" t="s">
        <v>19</v>
      </c>
      <c r="N2211" s="224" t="s">
        <v>46</v>
      </c>
      <c r="O2211" s="87"/>
      <c r="P2211" s="225">
        <f>O2211*H2211</f>
        <v>0</v>
      </c>
      <c r="Q2211" s="225">
        <v>0.0012600000000000001</v>
      </c>
      <c r="R2211" s="225">
        <f>Q2211*H2211</f>
        <v>0.56322000000000005</v>
      </c>
      <c r="S2211" s="225">
        <v>0</v>
      </c>
      <c r="T2211" s="226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7" t="s">
        <v>231</v>
      </c>
      <c r="AT2211" s="227" t="s">
        <v>227</v>
      </c>
      <c r="AU2211" s="227" t="s">
        <v>93</v>
      </c>
      <c r="AY2211" s="20" t="s">
        <v>224</v>
      </c>
      <c r="BE2211" s="228">
        <f>IF(N2211="základní",J2211,0)</f>
        <v>0</v>
      </c>
      <c r="BF2211" s="228">
        <f>IF(N2211="snížená",J2211,0)</f>
        <v>0</v>
      </c>
      <c r="BG2211" s="228">
        <f>IF(N2211="zákl. přenesená",J2211,0)</f>
        <v>0</v>
      </c>
      <c r="BH2211" s="228">
        <f>IF(N2211="sníž. přenesená",J2211,0)</f>
        <v>0</v>
      </c>
      <c r="BI2211" s="228">
        <f>IF(N2211="nulová",J2211,0)</f>
        <v>0</v>
      </c>
      <c r="BJ2211" s="20" t="s">
        <v>93</v>
      </c>
      <c r="BK2211" s="228">
        <f>ROUND(I2211*H2211,2)</f>
        <v>0</v>
      </c>
      <c r="BL2211" s="20" t="s">
        <v>231</v>
      </c>
      <c r="BM2211" s="227" t="s">
        <v>2157</v>
      </c>
    </row>
    <row r="2212" s="2" customFormat="1">
      <c r="A2212" s="41"/>
      <c r="B2212" s="42"/>
      <c r="C2212" s="43"/>
      <c r="D2212" s="267" t="s">
        <v>314</v>
      </c>
      <c r="E2212" s="43"/>
      <c r="F2212" s="268" t="s">
        <v>2158</v>
      </c>
      <c r="G2212" s="43"/>
      <c r="H2212" s="43"/>
      <c r="I2212" s="269"/>
      <c r="J2212" s="43"/>
      <c r="K2212" s="43"/>
      <c r="L2212" s="47"/>
      <c r="M2212" s="270"/>
      <c r="N2212" s="271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314</v>
      </c>
      <c r="AU2212" s="20" t="s">
        <v>93</v>
      </c>
    </row>
    <row r="2213" s="14" customFormat="1">
      <c r="A2213" s="14"/>
      <c r="B2213" s="246"/>
      <c r="C2213" s="247"/>
      <c r="D2213" s="231" t="s">
        <v>268</v>
      </c>
      <c r="E2213" s="248" t="s">
        <v>19</v>
      </c>
      <c r="F2213" s="249" t="s">
        <v>2159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268</v>
      </c>
      <c r="AU2213" s="255" t="s">
        <v>93</v>
      </c>
      <c r="AV2213" s="14" t="s">
        <v>82</v>
      </c>
      <c r="AW2213" s="14" t="s">
        <v>34</v>
      </c>
      <c r="AX2213" s="14" t="s">
        <v>74</v>
      </c>
      <c r="AY2213" s="255" t="s">
        <v>224</v>
      </c>
    </row>
    <row r="2214" s="13" customFormat="1">
      <c r="A2214" s="13"/>
      <c r="B2214" s="229"/>
      <c r="C2214" s="230"/>
      <c r="D2214" s="231" t="s">
        <v>268</v>
      </c>
      <c r="E2214" s="232" t="s">
        <v>19</v>
      </c>
      <c r="F2214" s="233" t="s">
        <v>2160</v>
      </c>
      <c r="G2214" s="230"/>
      <c r="H2214" s="234">
        <v>218</v>
      </c>
      <c r="I2214" s="235"/>
      <c r="J2214" s="230"/>
      <c r="K2214" s="230"/>
      <c r="L2214" s="236"/>
      <c r="M2214" s="237"/>
      <c r="N2214" s="238"/>
      <c r="O2214" s="238"/>
      <c r="P2214" s="238"/>
      <c r="Q2214" s="238"/>
      <c r="R2214" s="238"/>
      <c r="S2214" s="238"/>
      <c r="T2214" s="23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0" t="s">
        <v>268</v>
      </c>
      <c r="AU2214" s="240" t="s">
        <v>93</v>
      </c>
      <c r="AV2214" s="13" t="s">
        <v>93</v>
      </c>
      <c r="AW2214" s="13" t="s">
        <v>34</v>
      </c>
      <c r="AX2214" s="13" t="s">
        <v>74</v>
      </c>
      <c r="AY2214" s="240" t="s">
        <v>224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2161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1005</v>
      </c>
      <c r="G2216" s="230"/>
      <c r="H2216" s="234">
        <v>63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2162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1200</v>
      </c>
      <c r="G2218" s="230"/>
      <c r="H2218" s="234">
        <v>80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2163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2164</v>
      </c>
      <c r="G2220" s="230"/>
      <c r="H2220" s="234">
        <v>86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6" customFormat="1">
      <c r="A2221" s="16"/>
      <c r="B2221" s="272"/>
      <c r="C2221" s="273"/>
      <c r="D2221" s="231" t="s">
        <v>268</v>
      </c>
      <c r="E2221" s="274" t="s">
        <v>19</v>
      </c>
      <c r="F2221" s="275" t="s">
        <v>351</v>
      </c>
      <c r="G2221" s="273"/>
      <c r="H2221" s="276">
        <v>447</v>
      </c>
      <c r="I2221" s="277"/>
      <c r="J2221" s="273"/>
      <c r="K2221" s="273"/>
      <c r="L2221" s="278"/>
      <c r="M2221" s="279"/>
      <c r="N2221" s="280"/>
      <c r="O2221" s="280"/>
      <c r="P2221" s="280"/>
      <c r="Q2221" s="280"/>
      <c r="R2221" s="280"/>
      <c r="S2221" s="280"/>
      <c r="T2221" s="281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2" t="s">
        <v>268</v>
      </c>
      <c r="AU2221" s="282" t="s">
        <v>93</v>
      </c>
      <c r="AV2221" s="16" t="s">
        <v>231</v>
      </c>
      <c r="AW2221" s="16" t="s">
        <v>34</v>
      </c>
      <c r="AX2221" s="16" t="s">
        <v>82</v>
      </c>
      <c r="AY2221" s="282" t="s">
        <v>224</v>
      </c>
    </row>
    <row r="2222" s="2" customFormat="1" ht="24.15" customHeight="1">
      <c r="A2222" s="41"/>
      <c r="B2222" s="42"/>
      <c r="C2222" s="286" t="s">
        <v>2165</v>
      </c>
      <c r="D2222" s="286" t="s">
        <v>572</v>
      </c>
      <c r="E2222" s="287" t="s">
        <v>2166</v>
      </c>
      <c r="F2222" s="288" t="s">
        <v>2167</v>
      </c>
      <c r="G2222" s="289" t="s">
        <v>595</v>
      </c>
      <c r="H2222" s="290">
        <v>10</v>
      </c>
      <c r="I2222" s="291"/>
      <c r="J2222" s="292">
        <f>ROUND(I2222*H2222,2)</f>
        <v>0</v>
      </c>
      <c r="K2222" s="288" t="s">
        <v>312</v>
      </c>
      <c r="L2222" s="293"/>
      <c r="M2222" s="294" t="s">
        <v>19</v>
      </c>
      <c r="N2222" s="295" t="s">
        <v>46</v>
      </c>
      <c r="O2222" s="87"/>
      <c r="P2222" s="225">
        <f>O2222*H2222</f>
        <v>0</v>
      </c>
      <c r="Q2222" s="225">
        <v>0.00020000000000000001</v>
      </c>
      <c r="R2222" s="225">
        <f>Q2222*H2222</f>
        <v>0.002</v>
      </c>
      <c r="S2222" s="225">
        <v>0</v>
      </c>
      <c r="T2222" s="226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7" t="s">
        <v>254</v>
      </c>
      <c r="AT2222" s="227" t="s">
        <v>572</v>
      </c>
      <c r="AU2222" s="227" t="s">
        <v>93</v>
      </c>
      <c r="AY2222" s="20" t="s">
        <v>224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20" t="s">
        <v>93</v>
      </c>
      <c r="BK2222" s="228">
        <f>ROUND(I2222*H2222,2)</f>
        <v>0</v>
      </c>
      <c r="BL2222" s="20" t="s">
        <v>231</v>
      </c>
      <c r="BM2222" s="227" t="s">
        <v>2168</v>
      </c>
    </row>
    <row r="2223" s="14" customFormat="1">
      <c r="A2223" s="14"/>
      <c r="B2223" s="246"/>
      <c r="C2223" s="247"/>
      <c r="D2223" s="231" t="s">
        <v>268</v>
      </c>
      <c r="E2223" s="248" t="s">
        <v>19</v>
      </c>
      <c r="F2223" s="249" t="s">
        <v>2169</v>
      </c>
      <c r="G2223" s="247"/>
      <c r="H2223" s="248" t="s">
        <v>19</v>
      </c>
      <c r="I2223" s="250"/>
      <c r="J2223" s="247"/>
      <c r="K2223" s="247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268</v>
      </c>
      <c r="AU2223" s="255" t="s">
        <v>93</v>
      </c>
      <c r="AV2223" s="14" t="s">
        <v>82</v>
      </c>
      <c r="AW2223" s="14" t="s">
        <v>34</v>
      </c>
      <c r="AX2223" s="14" t="s">
        <v>74</v>
      </c>
      <c r="AY2223" s="255" t="s">
        <v>224</v>
      </c>
    </row>
    <row r="2224" s="14" customFormat="1">
      <c r="A2224" s="14"/>
      <c r="B2224" s="246"/>
      <c r="C2224" s="247"/>
      <c r="D2224" s="231" t="s">
        <v>268</v>
      </c>
      <c r="E2224" s="248" t="s">
        <v>19</v>
      </c>
      <c r="F2224" s="249" t="s">
        <v>2170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268</v>
      </c>
      <c r="AU2224" s="255" t="s">
        <v>93</v>
      </c>
      <c r="AV2224" s="14" t="s">
        <v>82</v>
      </c>
      <c r="AW2224" s="14" t="s">
        <v>34</v>
      </c>
      <c r="AX2224" s="14" t="s">
        <v>74</v>
      </c>
      <c r="AY2224" s="255" t="s">
        <v>224</v>
      </c>
    </row>
    <row r="2225" s="13" customFormat="1">
      <c r="A2225" s="13"/>
      <c r="B2225" s="229"/>
      <c r="C2225" s="230"/>
      <c r="D2225" s="231" t="s">
        <v>268</v>
      </c>
      <c r="E2225" s="232" t="s">
        <v>19</v>
      </c>
      <c r="F2225" s="233" t="s">
        <v>82</v>
      </c>
      <c r="G2225" s="230"/>
      <c r="H2225" s="234">
        <v>1</v>
      </c>
      <c r="I2225" s="235"/>
      <c r="J2225" s="230"/>
      <c r="K2225" s="230"/>
      <c r="L2225" s="236"/>
      <c r="M2225" s="237"/>
      <c r="N2225" s="238"/>
      <c r="O2225" s="238"/>
      <c r="P2225" s="238"/>
      <c r="Q2225" s="238"/>
      <c r="R2225" s="238"/>
      <c r="S2225" s="238"/>
      <c r="T2225" s="23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0" t="s">
        <v>268</v>
      </c>
      <c r="AU2225" s="240" t="s">
        <v>93</v>
      </c>
      <c r="AV2225" s="13" t="s">
        <v>93</v>
      </c>
      <c r="AW2225" s="13" t="s">
        <v>34</v>
      </c>
      <c r="AX2225" s="13" t="s">
        <v>74</v>
      </c>
      <c r="AY2225" s="240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246</v>
      </c>
      <c r="G2227" s="230"/>
      <c r="H2227" s="234">
        <v>6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2172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82</v>
      </c>
      <c r="G2229" s="230"/>
      <c r="H2229" s="234">
        <v>1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5" customFormat="1">
      <c r="A2230" s="15"/>
      <c r="B2230" s="256"/>
      <c r="C2230" s="257"/>
      <c r="D2230" s="231" t="s">
        <v>268</v>
      </c>
      <c r="E2230" s="258" t="s">
        <v>19</v>
      </c>
      <c r="F2230" s="259" t="s">
        <v>300</v>
      </c>
      <c r="G2230" s="257"/>
      <c r="H2230" s="260">
        <v>8</v>
      </c>
      <c r="I2230" s="261"/>
      <c r="J2230" s="257"/>
      <c r="K2230" s="257"/>
      <c r="L2230" s="262"/>
      <c r="M2230" s="263"/>
      <c r="N2230" s="264"/>
      <c r="O2230" s="264"/>
      <c r="P2230" s="264"/>
      <c r="Q2230" s="264"/>
      <c r="R2230" s="264"/>
      <c r="S2230" s="264"/>
      <c r="T2230" s="26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6" t="s">
        <v>268</v>
      </c>
      <c r="AU2230" s="266" t="s">
        <v>93</v>
      </c>
      <c r="AV2230" s="15" t="s">
        <v>108</v>
      </c>
      <c r="AW2230" s="15" t="s">
        <v>34</v>
      </c>
      <c r="AX2230" s="15" t="s">
        <v>74</v>
      </c>
      <c r="AY2230" s="266" t="s">
        <v>224</v>
      </c>
    </row>
    <row r="2231" s="14" customFormat="1">
      <c r="A2231" s="14"/>
      <c r="B2231" s="246"/>
      <c r="C2231" s="247"/>
      <c r="D2231" s="231" t="s">
        <v>268</v>
      </c>
      <c r="E2231" s="248" t="s">
        <v>19</v>
      </c>
      <c r="F2231" s="249" t="s">
        <v>2173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268</v>
      </c>
      <c r="AU2231" s="255" t="s">
        <v>93</v>
      </c>
      <c r="AV2231" s="14" t="s">
        <v>82</v>
      </c>
      <c r="AW2231" s="14" t="s">
        <v>34</v>
      </c>
      <c r="AX2231" s="14" t="s">
        <v>74</v>
      </c>
      <c r="AY2231" s="255" t="s">
        <v>224</v>
      </c>
    </row>
    <row r="2232" s="13" customFormat="1">
      <c r="A2232" s="13"/>
      <c r="B2232" s="229"/>
      <c r="C2232" s="230"/>
      <c r="D2232" s="231" t="s">
        <v>268</v>
      </c>
      <c r="E2232" s="232" t="s">
        <v>19</v>
      </c>
      <c r="F2232" s="233" t="s">
        <v>93</v>
      </c>
      <c r="G2232" s="230"/>
      <c r="H2232" s="234">
        <v>2</v>
      </c>
      <c r="I2232" s="235"/>
      <c r="J2232" s="230"/>
      <c r="K2232" s="230"/>
      <c r="L2232" s="236"/>
      <c r="M2232" s="237"/>
      <c r="N2232" s="238"/>
      <c r="O2232" s="238"/>
      <c r="P2232" s="238"/>
      <c r="Q2232" s="238"/>
      <c r="R2232" s="238"/>
      <c r="S2232" s="238"/>
      <c r="T2232" s="23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0" t="s">
        <v>268</v>
      </c>
      <c r="AU2232" s="240" t="s">
        <v>93</v>
      </c>
      <c r="AV2232" s="13" t="s">
        <v>93</v>
      </c>
      <c r="AW2232" s="13" t="s">
        <v>34</v>
      </c>
      <c r="AX2232" s="13" t="s">
        <v>74</v>
      </c>
      <c r="AY2232" s="240" t="s">
        <v>224</v>
      </c>
    </row>
    <row r="2233" s="15" customFormat="1">
      <c r="A2233" s="15"/>
      <c r="B2233" s="256"/>
      <c r="C2233" s="257"/>
      <c r="D2233" s="231" t="s">
        <v>268</v>
      </c>
      <c r="E2233" s="258" t="s">
        <v>19</v>
      </c>
      <c r="F2233" s="259" t="s">
        <v>300</v>
      </c>
      <c r="G2233" s="257"/>
      <c r="H2233" s="260">
        <v>2</v>
      </c>
      <c r="I2233" s="261"/>
      <c r="J2233" s="257"/>
      <c r="K2233" s="257"/>
      <c r="L2233" s="262"/>
      <c r="M2233" s="263"/>
      <c r="N2233" s="264"/>
      <c r="O2233" s="264"/>
      <c r="P2233" s="264"/>
      <c r="Q2233" s="264"/>
      <c r="R2233" s="264"/>
      <c r="S2233" s="264"/>
      <c r="T2233" s="26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6" t="s">
        <v>268</v>
      </c>
      <c r="AU2233" s="266" t="s">
        <v>93</v>
      </c>
      <c r="AV2233" s="15" t="s">
        <v>108</v>
      </c>
      <c r="AW2233" s="15" t="s">
        <v>34</v>
      </c>
      <c r="AX2233" s="15" t="s">
        <v>74</v>
      </c>
      <c r="AY2233" s="266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10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2174</v>
      </c>
      <c r="D2235" s="286" t="s">
        <v>572</v>
      </c>
      <c r="E2235" s="287" t="s">
        <v>2175</v>
      </c>
      <c r="F2235" s="288" t="s">
        <v>2176</v>
      </c>
      <c r="G2235" s="289" t="s">
        <v>595</v>
      </c>
      <c r="H2235" s="290">
        <v>5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0.00029999999999999997</v>
      </c>
      <c r="R2235" s="225">
        <f>Q2235*H2235</f>
        <v>0.0014999999999999998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2177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2178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82</v>
      </c>
      <c r="G2237" s="230"/>
      <c r="H2237" s="234">
        <v>1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2179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231</v>
      </c>
      <c r="G2239" s="230"/>
      <c r="H2239" s="234">
        <v>4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6" customFormat="1">
      <c r="A2240" s="16"/>
      <c r="B2240" s="272"/>
      <c r="C2240" s="273"/>
      <c r="D2240" s="231" t="s">
        <v>268</v>
      </c>
      <c r="E2240" s="274" t="s">
        <v>19</v>
      </c>
      <c r="F2240" s="275" t="s">
        <v>351</v>
      </c>
      <c r="G2240" s="273"/>
      <c r="H2240" s="276">
        <v>5</v>
      </c>
      <c r="I2240" s="277"/>
      <c r="J2240" s="273"/>
      <c r="K2240" s="273"/>
      <c r="L2240" s="278"/>
      <c r="M2240" s="279"/>
      <c r="N2240" s="280"/>
      <c r="O2240" s="280"/>
      <c r="P2240" s="280"/>
      <c r="Q2240" s="280"/>
      <c r="R2240" s="280"/>
      <c r="S2240" s="280"/>
      <c r="T2240" s="281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82" t="s">
        <v>268</v>
      </c>
      <c r="AU2240" s="282" t="s">
        <v>93</v>
      </c>
      <c r="AV2240" s="16" t="s">
        <v>231</v>
      </c>
      <c r="AW2240" s="16" t="s">
        <v>34</v>
      </c>
      <c r="AX2240" s="16" t="s">
        <v>82</v>
      </c>
      <c r="AY2240" s="282" t="s">
        <v>224</v>
      </c>
    </row>
    <row r="2241" s="2" customFormat="1" ht="44.25" customHeight="1">
      <c r="A2241" s="41"/>
      <c r="B2241" s="42"/>
      <c r="C2241" s="216" t="s">
        <v>2180</v>
      </c>
      <c r="D2241" s="216" t="s">
        <v>227</v>
      </c>
      <c r="E2241" s="217" t="s">
        <v>2181</v>
      </c>
      <c r="F2241" s="218" t="s">
        <v>2182</v>
      </c>
      <c r="G2241" s="219" t="s">
        <v>471</v>
      </c>
      <c r="H2241" s="220">
        <v>4.5</v>
      </c>
      <c r="I2241" s="221"/>
      <c r="J2241" s="222">
        <f>ROUND(I2241*H2241,2)</f>
        <v>0</v>
      </c>
      <c r="K2241" s="218" t="s">
        <v>312</v>
      </c>
      <c r="L2241" s="47"/>
      <c r="M2241" s="223" t="s">
        <v>19</v>
      </c>
      <c r="N2241" s="224" t="s">
        <v>46</v>
      </c>
      <c r="O2241" s="87"/>
      <c r="P2241" s="225">
        <f>O2241*H2241</f>
        <v>0</v>
      </c>
      <c r="Q2241" s="225">
        <v>0.0011299999999999999</v>
      </c>
      <c r="R2241" s="225">
        <f>Q2241*H2241</f>
        <v>0.0050849999999999992</v>
      </c>
      <c r="S2241" s="225">
        <v>0.010999999999999999</v>
      </c>
      <c r="T2241" s="226">
        <f>S2241*H2241</f>
        <v>0.049499999999999995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231</v>
      </c>
      <c r="AT2241" s="227" t="s">
        <v>227</v>
      </c>
      <c r="AU2241" s="227" t="s">
        <v>93</v>
      </c>
      <c r="AY2241" s="20" t="s">
        <v>224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93</v>
      </c>
      <c r="BK2241" s="228">
        <f>ROUND(I2241*H2241,2)</f>
        <v>0</v>
      </c>
      <c r="BL2241" s="20" t="s">
        <v>231</v>
      </c>
      <c r="BM2241" s="227" t="s">
        <v>2183</v>
      </c>
    </row>
    <row r="2242" s="2" customFormat="1">
      <c r="A2242" s="41"/>
      <c r="B2242" s="42"/>
      <c r="C2242" s="43"/>
      <c r="D2242" s="267" t="s">
        <v>314</v>
      </c>
      <c r="E2242" s="43"/>
      <c r="F2242" s="268" t="s">
        <v>2184</v>
      </c>
      <c r="G2242" s="43"/>
      <c r="H2242" s="43"/>
      <c r="I2242" s="269"/>
      <c r="J2242" s="43"/>
      <c r="K2242" s="43"/>
      <c r="L2242" s="47"/>
      <c r="M2242" s="270"/>
      <c r="N2242" s="271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314</v>
      </c>
      <c r="AU2242" s="20" t="s">
        <v>93</v>
      </c>
    </row>
    <row r="2243" s="14" customFormat="1">
      <c r="A2243" s="14"/>
      <c r="B2243" s="246"/>
      <c r="C2243" s="247"/>
      <c r="D2243" s="231" t="s">
        <v>268</v>
      </c>
      <c r="E2243" s="248" t="s">
        <v>19</v>
      </c>
      <c r="F2243" s="249" t="s">
        <v>496</v>
      </c>
      <c r="G2243" s="247"/>
      <c r="H2243" s="248" t="s">
        <v>19</v>
      </c>
      <c r="I2243" s="250"/>
      <c r="J2243" s="247"/>
      <c r="K2243" s="247"/>
      <c r="L2243" s="251"/>
      <c r="M2243" s="252"/>
      <c r="N2243" s="253"/>
      <c r="O2243" s="253"/>
      <c r="P2243" s="253"/>
      <c r="Q2243" s="253"/>
      <c r="R2243" s="253"/>
      <c r="S2243" s="253"/>
      <c r="T2243" s="25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5" t="s">
        <v>268</v>
      </c>
      <c r="AU2243" s="255" t="s">
        <v>93</v>
      </c>
      <c r="AV2243" s="14" t="s">
        <v>82</v>
      </c>
      <c r="AW2243" s="14" t="s">
        <v>34</v>
      </c>
      <c r="AX2243" s="14" t="s">
        <v>74</v>
      </c>
      <c r="AY2243" s="255" t="s">
        <v>224</v>
      </c>
    </row>
    <row r="2244" s="13" customFormat="1">
      <c r="A2244" s="13"/>
      <c r="B2244" s="229"/>
      <c r="C2244" s="230"/>
      <c r="D2244" s="231" t="s">
        <v>268</v>
      </c>
      <c r="E2244" s="232" t="s">
        <v>19</v>
      </c>
      <c r="F2244" s="233" t="s">
        <v>2185</v>
      </c>
      <c r="G2244" s="230"/>
      <c r="H2244" s="234">
        <v>4.5</v>
      </c>
      <c r="I2244" s="235"/>
      <c r="J2244" s="230"/>
      <c r="K2244" s="230"/>
      <c r="L2244" s="236"/>
      <c r="M2244" s="237"/>
      <c r="N2244" s="238"/>
      <c r="O2244" s="238"/>
      <c r="P2244" s="238"/>
      <c r="Q2244" s="238"/>
      <c r="R2244" s="238"/>
      <c r="S2244" s="238"/>
      <c r="T2244" s="239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0" t="s">
        <v>268</v>
      </c>
      <c r="AU2244" s="240" t="s">
        <v>93</v>
      </c>
      <c r="AV2244" s="13" t="s">
        <v>93</v>
      </c>
      <c r="AW2244" s="13" t="s">
        <v>34</v>
      </c>
      <c r="AX2244" s="13" t="s">
        <v>82</v>
      </c>
      <c r="AY2244" s="240" t="s">
        <v>224</v>
      </c>
    </row>
    <row r="2245" s="2" customFormat="1" ht="44.25" customHeight="1">
      <c r="A2245" s="41"/>
      <c r="B2245" s="42"/>
      <c r="C2245" s="216" t="s">
        <v>2186</v>
      </c>
      <c r="D2245" s="216" t="s">
        <v>227</v>
      </c>
      <c r="E2245" s="217" t="s">
        <v>2187</v>
      </c>
      <c r="F2245" s="218" t="s">
        <v>2188</v>
      </c>
      <c r="G2245" s="219" t="s">
        <v>471</v>
      </c>
      <c r="H2245" s="220">
        <v>0.29999999999999999</v>
      </c>
      <c r="I2245" s="221"/>
      <c r="J2245" s="222">
        <f>ROUND(I2245*H2245,2)</f>
        <v>0</v>
      </c>
      <c r="K2245" s="218" t="s">
        <v>312</v>
      </c>
      <c r="L2245" s="47"/>
      <c r="M2245" s="223" t="s">
        <v>19</v>
      </c>
      <c r="N2245" s="224" t="s">
        <v>46</v>
      </c>
      <c r="O2245" s="87"/>
      <c r="P2245" s="225">
        <f>O2245*H2245</f>
        <v>0</v>
      </c>
      <c r="Q2245" s="225">
        <v>0.00147</v>
      </c>
      <c r="R2245" s="225">
        <f>Q2245*H2245</f>
        <v>0.00044099999999999999</v>
      </c>
      <c r="S2245" s="225">
        <v>0.039</v>
      </c>
      <c r="T2245" s="226">
        <f>S2245*H2245</f>
        <v>0.0117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7" t="s">
        <v>231</v>
      </c>
      <c r="AT2245" s="227" t="s">
        <v>227</v>
      </c>
      <c r="AU2245" s="227" t="s">
        <v>93</v>
      </c>
      <c r="AY2245" s="20" t="s">
        <v>224</v>
      </c>
      <c r="BE2245" s="228">
        <f>IF(N2245="základní",J2245,0)</f>
        <v>0</v>
      </c>
      <c r="BF2245" s="228">
        <f>IF(N2245="snížená",J2245,0)</f>
        <v>0</v>
      </c>
      <c r="BG2245" s="228">
        <f>IF(N2245="zákl. přenesená",J2245,0)</f>
        <v>0</v>
      </c>
      <c r="BH2245" s="228">
        <f>IF(N2245="sníž. přenesená",J2245,0)</f>
        <v>0</v>
      </c>
      <c r="BI2245" s="228">
        <f>IF(N2245="nulová",J2245,0)</f>
        <v>0</v>
      </c>
      <c r="BJ2245" s="20" t="s">
        <v>93</v>
      </c>
      <c r="BK2245" s="228">
        <f>ROUND(I2245*H2245,2)</f>
        <v>0</v>
      </c>
      <c r="BL2245" s="20" t="s">
        <v>231</v>
      </c>
      <c r="BM2245" s="227" t="s">
        <v>2189</v>
      </c>
    </row>
    <row r="2246" s="2" customFormat="1">
      <c r="A2246" s="41"/>
      <c r="B2246" s="42"/>
      <c r="C2246" s="43"/>
      <c r="D2246" s="267" t="s">
        <v>314</v>
      </c>
      <c r="E2246" s="43"/>
      <c r="F2246" s="268" t="s">
        <v>2190</v>
      </c>
      <c r="G2246" s="43"/>
      <c r="H2246" s="43"/>
      <c r="I2246" s="269"/>
      <c r="J2246" s="43"/>
      <c r="K2246" s="43"/>
      <c r="L2246" s="47"/>
      <c r="M2246" s="270"/>
      <c r="N2246" s="271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314</v>
      </c>
      <c r="AU2246" s="20" t="s">
        <v>93</v>
      </c>
    </row>
    <row r="2247" s="14" customFormat="1">
      <c r="A2247" s="14"/>
      <c r="B2247" s="246"/>
      <c r="C2247" s="247"/>
      <c r="D2247" s="231" t="s">
        <v>268</v>
      </c>
      <c r="E2247" s="248" t="s">
        <v>19</v>
      </c>
      <c r="F2247" s="249" t="s">
        <v>496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268</v>
      </c>
      <c r="AU2247" s="255" t="s">
        <v>93</v>
      </c>
      <c r="AV2247" s="14" t="s">
        <v>82</v>
      </c>
      <c r="AW2247" s="14" t="s">
        <v>34</v>
      </c>
      <c r="AX2247" s="14" t="s">
        <v>74</v>
      </c>
      <c r="AY2247" s="255" t="s">
        <v>224</v>
      </c>
    </row>
    <row r="2248" s="13" customFormat="1">
      <c r="A2248" s="13"/>
      <c r="B2248" s="229"/>
      <c r="C2248" s="230"/>
      <c r="D2248" s="231" t="s">
        <v>268</v>
      </c>
      <c r="E2248" s="232" t="s">
        <v>19</v>
      </c>
      <c r="F2248" s="233" t="s">
        <v>2191</v>
      </c>
      <c r="G2248" s="230"/>
      <c r="H2248" s="234">
        <v>0.29999999999999999</v>
      </c>
      <c r="I2248" s="235"/>
      <c r="J2248" s="230"/>
      <c r="K2248" s="230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268</v>
      </c>
      <c r="AU2248" s="240" t="s">
        <v>93</v>
      </c>
      <c r="AV2248" s="13" t="s">
        <v>93</v>
      </c>
      <c r="AW2248" s="13" t="s">
        <v>34</v>
      </c>
      <c r="AX2248" s="13" t="s">
        <v>82</v>
      </c>
      <c r="AY2248" s="240" t="s">
        <v>224</v>
      </c>
    </row>
    <row r="2249" s="12" customFormat="1" ht="22.8" customHeight="1">
      <c r="A2249" s="12"/>
      <c r="B2249" s="200"/>
      <c r="C2249" s="201"/>
      <c r="D2249" s="202" t="s">
        <v>73</v>
      </c>
      <c r="E2249" s="214" t="s">
        <v>2192</v>
      </c>
      <c r="F2249" s="214" t="s">
        <v>2193</v>
      </c>
      <c r="G2249" s="201"/>
      <c r="H2249" s="201"/>
      <c r="I2249" s="204"/>
      <c r="J2249" s="215">
        <f>BK2249</f>
        <v>0</v>
      </c>
      <c r="K2249" s="201"/>
      <c r="L2249" s="206"/>
      <c r="M2249" s="207"/>
      <c r="N2249" s="208"/>
      <c r="O2249" s="208"/>
      <c r="P2249" s="209">
        <f>SUM(P2250:P2450)</f>
        <v>0</v>
      </c>
      <c r="Q2249" s="208"/>
      <c r="R2249" s="209">
        <f>SUM(R2250:R2450)</f>
        <v>2.0074000000000001</v>
      </c>
      <c r="S2249" s="208"/>
      <c r="T2249" s="210">
        <f>SUM(T2250:T2450)</f>
        <v>0</v>
      </c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R2249" s="211" t="s">
        <v>82</v>
      </c>
      <c r="AT2249" s="212" t="s">
        <v>73</v>
      </c>
      <c r="AU2249" s="212" t="s">
        <v>82</v>
      </c>
      <c r="AY2249" s="211" t="s">
        <v>224</v>
      </c>
      <c r="BK2249" s="213">
        <f>SUM(BK2250:BK2450)</f>
        <v>0</v>
      </c>
    </row>
    <row r="2250" s="2" customFormat="1" ht="24.15" customHeight="1">
      <c r="A2250" s="41"/>
      <c r="B2250" s="42"/>
      <c r="C2250" s="216" t="s">
        <v>2194</v>
      </c>
      <c r="D2250" s="216" t="s">
        <v>227</v>
      </c>
      <c r="E2250" s="217" t="s">
        <v>2195</v>
      </c>
      <c r="F2250" s="218" t="s">
        <v>2196</v>
      </c>
      <c r="G2250" s="219" t="s">
        <v>471</v>
      </c>
      <c r="H2250" s="220">
        <v>175</v>
      </c>
      <c r="I2250" s="221"/>
      <c r="J2250" s="222">
        <f>ROUND(I2250*H2250,2)</f>
        <v>0</v>
      </c>
      <c r="K2250" s="218" t="s">
        <v>312</v>
      </c>
      <c r="L2250" s="47"/>
      <c r="M2250" s="223" t="s">
        <v>19</v>
      </c>
      <c r="N2250" s="224" t="s">
        <v>46</v>
      </c>
      <c r="O2250" s="87"/>
      <c r="P2250" s="225">
        <f>O2250*H2250</f>
        <v>0</v>
      </c>
      <c r="Q2250" s="225">
        <v>0.00010000000000000001</v>
      </c>
      <c r="R2250" s="225">
        <f>Q2250*H2250</f>
        <v>0.017500000000000002</v>
      </c>
      <c r="S2250" s="225">
        <v>0</v>
      </c>
      <c r="T2250" s="226">
        <f>S2250*H2250</f>
        <v>0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7" t="s">
        <v>231</v>
      </c>
      <c r="AT2250" s="227" t="s">
        <v>227</v>
      </c>
      <c r="AU2250" s="227" t="s">
        <v>93</v>
      </c>
      <c r="AY2250" s="20" t="s">
        <v>224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20" t="s">
        <v>93</v>
      </c>
      <c r="BK2250" s="228">
        <f>ROUND(I2250*H2250,2)</f>
        <v>0</v>
      </c>
      <c r="BL2250" s="20" t="s">
        <v>231</v>
      </c>
      <c r="BM2250" s="227" t="s">
        <v>2197</v>
      </c>
    </row>
    <row r="2251" s="2" customFormat="1">
      <c r="A2251" s="41"/>
      <c r="B2251" s="42"/>
      <c r="C2251" s="43"/>
      <c r="D2251" s="267" t="s">
        <v>314</v>
      </c>
      <c r="E2251" s="43"/>
      <c r="F2251" s="268" t="s">
        <v>2198</v>
      </c>
      <c r="G2251" s="43"/>
      <c r="H2251" s="43"/>
      <c r="I2251" s="269"/>
      <c r="J2251" s="43"/>
      <c r="K2251" s="43"/>
      <c r="L2251" s="47"/>
      <c r="M2251" s="270"/>
      <c r="N2251" s="271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T2251" s="20" t="s">
        <v>314</v>
      </c>
      <c r="AU2251" s="20" t="s">
        <v>93</v>
      </c>
    </row>
    <row r="2252" s="14" customFormat="1">
      <c r="A2252" s="14"/>
      <c r="B2252" s="246"/>
      <c r="C2252" s="247"/>
      <c r="D2252" s="231" t="s">
        <v>268</v>
      </c>
      <c r="E2252" s="248" t="s">
        <v>19</v>
      </c>
      <c r="F2252" s="249" t="s">
        <v>2199</v>
      </c>
      <c r="G2252" s="247"/>
      <c r="H2252" s="248" t="s">
        <v>19</v>
      </c>
      <c r="I2252" s="250"/>
      <c r="J2252" s="247"/>
      <c r="K2252" s="247"/>
      <c r="L2252" s="251"/>
      <c r="M2252" s="252"/>
      <c r="N2252" s="253"/>
      <c r="O2252" s="253"/>
      <c r="P2252" s="253"/>
      <c r="Q2252" s="253"/>
      <c r="R2252" s="253"/>
      <c r="S2252" s="253"/>
      <c r="T2252" s="25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5" t="s">
        <v>268</v>
      </c>
      <c r="AU2252" s="255" t="s">
        <v>93</v>
      </c>
      <c r="AV2252" s="14" t="s">
        <v>82</v>
      </c>
      <c r="AW2252" s="14" t="s">
        <v>34</v>
      </c>
      <c r="AX2252" s="14" t="s">
        <v>74</v>
      </c>
      <c r="AY2252" s="255" t="s">
        <v>224</v>
      </c>
    </row>
    <row r="2253" s="13" customFormat="1">
      <c r="A2253" s="13"/>
      <c r="B2253" s="229"/>
      <c r="C2253" s="230"/>
      <c r="D2253" s="231" t="s">
        <v>268</v>
      </c>
      <c r="E2253" s="232" t="s">
        <v>19</v>
      </c>
      <c r="F2253" s="233" t="s">
        <v>2200</v>
      </c>
      <c r="G2253" s="230"/>
      <c r="H2253" s="234">
        <v>175</v>
      </c>
      <c r="I2253" s="235"/>
      <c r="J2253" s="230"/>
      <c r="K2253" s="230"/>
      <c r="L2253" s="236"/>
      <c r="M2253" s="237"/>
      <c r="N2253" s="238"/>
      <c r="O2253" s="238"/>
      <c r="P2253" s="238"/>
      <c r="Q2253" s="238"/>
      <c r="R2253" s="238"/>
      <c r="S2253" s="238"/>
      <c r="T2253" s="23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0" t="s">
        <v>268</v>
      </c>
      <c r="AU2253" s="240" t="s">
        <v>93</v>
      </c>
      <c r="AV2253" s="13" t="s">
        <v>93</v>
      </c>
      <c r="AW2253" s="13" t="s">
        <v>34</v>
      </c>
      <c r="AX2253" s="13" t="s">
        <v>82</v>
      </c>
      <c r="AY2253" s="240" t="s">
        <v>224</v>
      </c>
    </row>
    <row r="2254" s="2" customFormat="1" ht="33" customHeight="1">
      <c r="A2254" s="41"/>
      <c r="B2254" s="42"/>
      <c r="C2254" s="216" t="s">
        <v>557</v>
      </c>
      <c r="D2254" s="216" t="s">
        <v>227</v>
      </c>
      <c r="E2254" s="217" t="s">
        <v>2201</v>
      </c>
      <c r="F2254" s="218" t="s">
        <v>2202</v>
      </c>
      <c r="G2254" s="219" t="s">
        <v>266</v>
      </c>
      <c r="H2254" s="220">
        <v>37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0.0011999999999999999</v>
      </c>
      <c r="R2254" s="225">
        <f>Q2254*H2254</f>
        <v>0.044399999999999995</v>
      </c>
      <c r="S2254" s="225">
        <v>0</v>
      </c>
      <c r="T2254" s="226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2203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2204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2205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82</v>
      </c>
      <c r="G2257" s="230"/>
      <c r="H2257" s="234">
        <v>1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74</v>
      </c>
      <c r="AY2257" s="240" t="s">
        <v>224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2206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93</v>
      </c>
      <c r="G2259" s="230"/>
      <c r="H2259" s="234">
        <v>2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2207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656</v>
      </c>
      <c r="G2261" s="230"/>
      <c r="H2261" s="234">
        <v>34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6" customFormat="1">
      <c r="A2262" s="16"/>
      <c r="B2262" s="272"/>
      <c r="C2262" s="273"/>
      <c r="D2262" s="231" t="s">
        <v>268</v>
      </c>
      <c r="E2262" s="274" t="s">
        <v>19</v>
      </c>
      <c r="F2262" s="275" t="s">
        <v>351</v>
      </c>
      <c r="G2262" s="273"/>
      <c r="H2262" s="276">
        <v>37</v>
      </c>
      <c r="I2262" s="277"/>
      <c r="J2262" s="273"/>
      <c r="K2262" s="273"/>
      <c r="L2262" s="278"/>
      <c r="M2262" s="279"/>
      <c r="N2262" s="280"/>
      <c r="O2262" s="280"/>
      <c r="P2262" s="280"/>
      <c r="Q2262" s="280"/>
      <c r="R2262" s="280"/>
      <c r="S2262" s="280"/>
      <c r="T2262" s="281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82" t="s">
        <v>268</v>
      </c>
      <c r="AU2262" s="282" t="s">
        <v>93</v>
      </c>
      <c r="AV2262" s="16" t="s">
        <v>231</v>
      </c>
      <c r="AW2262" s="16" t="s">
        <v>34</v>
      </c>
      <c r="AX2262" s="16" t="s">
        <v>82</v>
      </c>
      <c r="AY2262" s="282" t="s">
        <v>224</v>
      </c>
    </row>
    <row r="2263" s="2" customFormat="1" ht="37.8" customHeight="1">
      <c r="A2263" s="41"/>
      <c r="B2263" s="42"/>
      <c r="C2263" s="216" t="s">
        <v>2208</v>
      </c>
      <c r="D2263" s="216" t="s">
        <v>227</v>
      </c>
      <c r="E2263" s="217" t="s">
        <v>2209</v>
      </c>
      <c r="F2263" s="218" t="s">
        <v>2210</v>
      </c>
      <c r="G2263" s="219" t="s">
        <v>471</v>
      </c>
      <c r="H2263" s="220">
        <v>79.549999999999997</v>
      </c>
      <c r="I2263" s="221"/>
      <c r="J2263" s="222">
        <f>ROUND(I2263*H2263,2)</f>
        <v>0</v>
      </c>
      <c r="K2263" s="218" t="s">
        <v>19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</v>
      </c>
      <c r="R2263" s="225">
        <f>Q2263*H2263</f>
        <v>0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2211</v>
      </c>
    </row>
    <row r="2264" s="2" customFormat="1" ht="37.8" customHeight="1">
      <c r="A2264" s="41"/>
      <c r="B2264" s="42"/>
      <c r="C2264" s="216" t="s">
        <v>2212</v>
      </c>
      <c r="D2264" s="216" t="s">
        <v>227</v>
      </c>
      <c r="E2264" s="217" t="s">
        <v>2213</v>
      </c>
      <c r="F2264" s="218" t="s">
        <v>2214</v>
      </c>
      <c r="G2264" s="219" t="s">
        <v>595</v>
      </c>
      <c r="H2264" s="220">
        <v>1</v>
      </c>
      <c r="I2264" s="221"/>
      <c r="J2264" s="222">
        <f>ROUND(I2264*H2264,2)</f>
        <v>0</v>
      </c>
      <c r="K2264" s="218" t="s">
        <v>19</v>
      </c>
      <c r="L2264" s="47"/>
      <c r="M2264" s="223" t="s">
        <v>19</v>
      </c>
      <c r="N2264" s="224" t="s">
        <v>46</v>
      </c>
      <c r="O2264" s="87"/>
      <c r="P2264" s="225">
        <f>O2264*H2264</f>
        <v>0</v>
      </c>
      <c r="Q2264" s="225">
        <v>0</v>
      </c>
      <c r="R2264" s="225">
        <f>Q2264*H2264</f>
        <v>0</v>
      </c>
      <c r="S2264" s="225">
        <v>0</v>
      </c>
      <c r="T2264" s="226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7" t="s">
        <v>231</v>
      </c>
      <c r="AT2264" s="227" t="s">
        <v>227</v>
      </c>
      <c r="AU2264" s="227" t="s">
        <v>93</v>
      </c>
      <c r="AY2264" s="20" t="s">
        <v>224</v>
      </c>
      <c r="BE2264" s="228">
        <f>IF(N2264="základní",J2264,0)</f>
        <v>0</v>
      </c>
      <c r="BF2264" s="228">
        <f>IF(N2264="snížená",J2264,0)</f>
        <v>0</v>
      </c>
      <c r="BG2264" s="228">
        <f>IF(N2264="zákl. přenesená",J2264,0)</f>
        <v>0</v>
      </c>
      <c r="BH2264" s="228">
        <f>IF(N2264="sníž. přenesená",J2264,0)</f>
        <v>0</v>
      </c>
      <c r="BI2264" s="228">
        <f>IF(N2264="nulová",J2264,0)</f>
        <v>0</v>
      </c>
      <c r="BJ2264" s="20" t="s">
        <v>93</v>
      </c>
      <c r="BK2264" s="228">
        <f>ROUND(I2264*H2264,2)</f>
        <v>0</v>
      </c>
      <c r="BL2264" s="20" t="s">
        <v>231</v>
      </c>
      <c r="BM2264" s="227" t="s">
        <v>2215</v>
      </c>
    </row>
    <row r="2265" s="2" customFormat="1" ht="37.8" customHeight="1">
      <c r="A2265" s="41"/>
      <c r="B2265" s="42"/>
      <c r="C2265" s="216" t="s">
        <v>2216</v>
      </c>
      <c r="D2265" s="216" t="s">
        <v>227</v>
      </c>
      <c r="E2265" s="217" t="s">
        <v>2217</v>
      </c>
      <c r="F2265" s="218" t="s">
        <v>2218</v>
      </c>
      <c r="G2265" s="219" t="s">
        <v>595</v>
      </c>
      <c r="H2265" s="220">
        <v>1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2219</v>
      </c>
    </row>
    <row r="2266" s="2" customFormat="1" ht="37.8" customHeight="1">
      <c r="A2266" s="41"/>
      <c r="B2266" s="42"/>
      <c r="C2266" s="216" t="s">
        <v>2220</v>
      </c>
      <c r="D2266" s="216" t="s">
        <v>227</v>
      </c>
      <c r="E2266" s="217" t="s">
        <v>2221</v>
      </c>
      <c r="F2266" s="218" t="s">
        <v>2222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2223</v>
      </c>
    </row>
    <row r="2267" s="2" customFormat="1" ht="37.8" customHeight="1">
      <c r="A2267" s="41"/>
      <c r="B2267" s="42"/>
      <c r="C2267" s="216" t="s">
        <v>2224</v>
      </c>
      <c r="D2267" s="216" t="s">
        <v>227</v>
      </c>
      <c r="E2267" s="217" t="s">
        <v>2225</v>
      </c>
      <c r="F2267" s="218" t="s">
        <v>2226</v>
      </c>
      <c r="G2267" s="219" t="s">
        <v>595</v>
      </c>
      <c r="H2267" s="220">
        <v>94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3.0000000000000001E-05</v>
      </c>
      <c r="R2267" s="225">
        <f>Q2267*H2267</f>
        <v>0.00282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2227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2228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2229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1291</v>
      </c>
      <c r="G2270" s="230"/>
      <c r="H2270" s="234">
        <v>94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82</v>
      </c>
      <c r="AY2270" s="240" t="s">
        <v>224</v>
      </c>
    </row>
    <row r="2271" s="2" customFormat="1" ht="24.15" customHeight="1">
      <c r="A2271" s="41"/>
      <c r="B2271" s="42"/>
      <c r="C2271" s="286" t="s">
        <v>2230</v>
      </c>
      <c r="D2271" s="286" t="s">
        <v>572</v>
      </c>
      <c r="E2271" s="287" t="s">
        <v>2231</v>
      </c>
      <c r="F2271" s="288" t="s">
        <v>2232</v>
      </c>
      <c r="G2271" s="289" t="s">
        <v>595</v>
      </c>
      <c r="H2271" s="290">
        <v>94</v>
      </c>
      <c r="I2271" s="291"/>
      <c r="J2271" s="292">
        <f>ROUND(I2271*H2271,2)</f>
        <v>0</v>
      </c>
      <c r="K2271" s="288" t="s">
        <v>312</v>
      </c>
      <c r="L2271" s="293"/>
      <c r="M2271" s="294" t="s">
        <v>19</v>
      </c>
      <c r="N2271" s="295" t="s">
        <v>46</v>
      </c>
      <c r="O2271" s="87"/>
      <c r="P2271" s="225">
        <f>O2271*H2271</f>
        <v>0</v>
      </c>
      <c r="Q2271" s="225">
        <v>0.00089999999999999998</v>
      </c>
      <c r="R2271" s="225">
        <f>Q2271*H2271</f>
        <v>0.084599999999999995</v>
      </c>
      <c r="S2271" s="225">
        <v>0</v>
      </c>
      <c r="T2271" s="226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7" t="s">
        <v>254</v>
      </c>
      <c r="AT2271" s="227" t="s">
        <v>572</v>
      </c>
      <c r="AU2271" s="227" t="s">
        <v>93</v>
      </c>
      <c r="AY2271" s="20" t="s">
        <v>224</v>
      </c>
      <c r="BE2271" s="228">
        <f>IF(N2271="základní",J2271,0)</f>
        <v>0</v>
      </c>
      <c r="BF2271" s="228">
        <f>IF(N2271="snížená",J2271,0)</f>
        <v>0</v>
      </c>
      <c r="BG2271" s="228">
        <f>IF(N2271="zákl. přenesená",J2271,0)</f>
        <v>0</v>
      </c>
      <c r="BH2271" s="228">
        <f>IF(N2271="sníž. přenesená",J2271,0)</f>
        <v>0</v>
      </c>
      <c r="BI2271" s="228">
        <f>IF(N2271="nulová",J2271,0)</f>
        <v>0</v>
      </c>
      <c r="BJ2271" s="20" t="s">
        <v>93</v>
      </c>
      <c r="BK2271" s="228">
        <f>ROUND(I2271*H2271,2)</f>
        <v>0</v>
      </c>
      <c r="BL2271" s="20" t="s">
        <v>231</v>
      </c>
      <c r="BM2271" s="227" t="s">
        <v>2233</v>
      </c>
    </row>
    <row r="2272" s="2" customFormat="1" ht="37.8" customHeight="1">
      <c r="A2272" s="41"/>
      <c r="B2272" s="42"/>
      <c r="C2272" s="216" t="s">
        <v>2160</v>
      </c>
      <c r="D2272" s="216" t="s">
        <v>227</v>
      </c>
      <c r="E2272" s="217" t="s">
        <v>2234</v>
      </c>
      <c r="F2272" s="218" t="s">
        <v>2235</v>
      </c>
      <c r="G2272" s="219" t="s">
        <v>595</v>
      </c>
      <c r="H2272" s="220">
        <v>9</v>
      </c>
      <c r="I2272" s="221"/>
      <c r="J2272" s="222">
        <f>ROUND(I2272*H2272,2)</f>
        <v>0</v>
      </c>
      <c r="K2272" s="218" t="s">
        <v>312</v>
      </c>
      <c r="L2272" s="47"/>
      <c r="M2272" s="223" t="s">
        <v>19</v>
      </c>
      <c r="N2272" s="224" t="s">
        <v>46</v>
      </c>
      <c r="O2272" s="87"/>
      <c r="P2272" s="225">
        <f>O2272*H2272</f>
        <v>0</v>
      </c>
      <c r="Q2272" s="225">
        <v>3.0000000000000001E-05</v>
      </c>
      <c r="R2272" s="225">
        <f>Q2272*H2272</f>
        <v>0.00027</v>
      </c>
      <c r="S2272" s="225">
        <v>0</v>
      </c>
      <c r="T2272" s="226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7" t="s">
        <v>231</v>
      </c>
      <c r="AT2272" s="227" t="s">
        <v>227</v>
      </c>
      <c r="AU2272" s="227" t="s">
        <v>93</v>
      </c>
      <c r="AY2272" s="20" t="s">
        <v>224</v>
      </c>
      <c r="BE2272" s="228">
        <f>IF(N2272="základní",J2272,0)</f>
        <v>0</v>
      </c>
      <c r="BF2272" s="228">
        <f>IF(N2272="snížená",J2272,0)</f>
        <v>0</v>
      </c>
      <c r="BG2272" s="228">
        <f>IF(N2272="zákl. přenesená",J2272,0)</f>
        <v>0</v>
      </c>
      <c r="BH2272" s="228">
        <f>IF(N2272="sníž. přenesená",J2272,0)</f>
        <v>0</v>
      </c>
      <c r="BI2272" s="228">
        <f>IF(N2272="nulová",J2272,0)</f>
        <v>0</v>
      </c>
      <c r="BJ2272" s="20" t="s">
        <v>93</v>
      </c>
      <c r="BK2272" s="228">
        <f>ROUND(I2272*H2272,2)</f>
        <v>0</v>
      </c>
      <c r="BL2272" s="20" t="s">
        <v>231</v>
      </c>
      <c r="BM2272" s="227" t="s">
        <v>2236</v>
      </c>
    </row>
    <row r="2273" s="2" customFormat="1">
      <c r="A2273" s="41"/>
      <c r="B2273" s="42"/>
      <c r="C2273" s="43"/>
      <c r="D2273" s="267" t="s">
        <v>314</v>
      </c>
      <c r="E2273" s="43"/>
      <c r="F2273" s="268" t="s">
        <v>2237</v>
      </c>
      <c r="G2273" s="43"/>
      <c r="H2273" s="43"/>
      <c r="I2273" s="269"/>
      <c r="J2273" s="43"/>
      <c r="K2273" s="43"/>
      <c r="L2273" s="47"/>
      <c r="M2273" s="270"/>
      <c r="N2273" s="271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20" t="s">
        <v>314</v>
      </c>
      <c r="AU2273" s="20" t="s">
        <v>93</v>
      </c>
    </row>
    <row r="2274" s="14" customFormat="1">
      <c r="A2274" s="14"/>
      <c r="B2274" s="246"/>
      <c r="C2274" s="247"/>
      <c r="D2274" s="231" t="s">
        <v>268</v>
      </c>
      <c r="E2274" s="248" t="s">
        <v>19</v>
      </c>
      <c r="F2274" s="249" t="s">
        <v>2238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268</v>
      </c>
      <c r="AU2274" s="255" t="s">
        <v>93</v>
      </c>
      <c r="AV2274" s="14" t="s">
        <v>82</v>
      </c>
      <c r="AW2274" s="14" t="s">
        <v>34</v>
      </c>
      <c r="AX2274" s="14" t="s">
        <v>74</v>
      </c>
      <c r="AY2274" s="255" t="s">
        <v>224</v>
      </c>
    </row>
    <row r="2275" s="13" customFormat="1">
      <c r="A2275" s="13"/>
      <c r="B2275" s="229"/>
      <c r="C2275" s="230"/>
      <c r="D2275" s="231" t="s">
        <v>268</v>
      </c>
      <c r="E2275" s="232" t="s">
        <v>19</v>
      </c>
      <c r="F2275" s="233" t="s">
        <v>260</v>
      </c>
      <c r="G2275" s="230"/>
      <c r="H2275" s="234">
        <v>9</v>
      </c>
      <c r="I2275" s="235"/>
      <c r="J2275" s="230"/>
      <c r="K2275" s="230"/>
      <c r="L2275" s="236"/>
      <c r="M2275" s="237"/>
      <c r="N2275" s="238"/>
      <c r="O2275" s="238"/>
      <c r="P2275" s="238"/>
      <c r="Q2275" s="238"/>
      <c r="R2275" s="238"/>
      <c r="S2275" s="238"/>
      <c r="T2275" s="23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0" t="s">
        <v>268</v>
      </c>
      <c r="AU2275" s="240" t="s">
        <v>93</v>
      </c>
      <c r="AV2275" s="13" t="s">
        <v>93</v>
      </c>
      <c r="AW2275" s="13" t="s">
        <v>34</v>
      </c>
      <c r="AX2275" s="13" t="s">
        <v>82</v>
      </c>
      <c r="AY2275" s="240" t="s">
        <v>224</v>
      </c>
    </row>
    <row r="2276" s="2" customFormat="1" ht="24.15" customHeight="1">
      <c r="A2276" s="41"/>
      <c r="B2276" s="42"/>
      <c r="C2276" s="286" t="s">
        <v>2239</v>
      </c>
      <c r="D2276" s="286" t="s">
        <v>572</v>
      </c>
      <c r="E2276" s="287" t="s">
        <v>2240</v>
      </c>
      <c r="F2276" s="288" t="s">
        <v>2241</v>
      </c>
      <c r="G2276" s="289" t="s">
        <v>595</v>
      </c>
      <c r="H2276" s="290">
        <v>9</v>
      </c>
      <c r="I2276" s="291"/>
      <c r="J2276" s="292">
        <f>ROUND(I2276*H2276,2)</f>
        <v>0</v>
      </c>
      <c r="K2276" s="288" t="s">
        <v>312</v>
      </c>
      <c r="L2276" s="293"/>
      <c r="M2276" s="294" t="s">
        <v>19</v>
      </c>
      <c r="N2276" s="295" t="s">
        <v>46</v>
      </c>
      <c r="O2276" s="87"/>
      <c r="P2276" s="225">
        <f>O2276*H2276</f>
        <v>0</v>
      </c>
      <c r="Q2276" s="225">
        <v>0.0014</v>
      </c>
      <c r="R2276" s="225">
        <f>Q2276*H2276</f>
        <v>0.0126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254</v>
      </c>
      <c r="AT2276" s="227" t="s">
        <v>572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2242</v>
      </c>
    </row>
    <row r="2277" s="14" customFormat="1">
      <c r="A2277" s="14"/>
      <c r="B2277" s="246"/>
      <c r="C2277" s="247"/>
      <c r="D2277" s="231" t="s">
        <v>268</v>
      </c>
      <c r="E2277" s="248" t="s">
        <v>19</v>
      </c>
      <c r="F2277" s="249" t="s">
        <v>2238</v>
      </c>
      <c r="G2277" s="247"/>
      <c r="H2277" s="248" t="s">
        <v>19</v>
      </c>
      <c r="I2277" s="250"/>
      <c r="J2277" s="247"/>
      <c r="K2277" s="247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268</v>
      </c>
      <c r="AU2277" s="255" t="s">
        <v>93</v>
      </c>
      <c r="AV2277" s="14" t="s">
        <v>82</v>
      </c>
      <c r="AW2277" s="14" t="s">
        <v>34</v>
      </c>
      <c r="AX2277" s="14" t="s">
        <v>74</v>
      </c>
      <c r="AY2277" s="255" t="s">
        <v>224</v>
      </c>
    </row>
    <row r="2278" s="13" customFormat="1">
      <c r="A2278" s="13"/>
      <c r="B2278" s="229"/>
      <c r="C2278" s="230"/>
      <c r="D2278" s="231" t="s">
        <v>268</v>
      </c>
      <c r="E2278" s="232" t="s">
        <v>19</v>
      </c>
      <c r="F2278" s="233" t="s">
        <v>260</v>
      </c>
      <c r="G2278" s="230"/>
      <c r="H2278" s="234">
        <v>9</v>
      </c>
      <c r="I2278" s="235"/>
      <c r="J2278" s="230"/>
      <c r="K2278" s="230"/>
      <c r="L2278" s="236"/>
      <c r="M2278" s="237"/>
      <c r="N2278" s="238"/>
      <c r="O2278" s="238"/>
      <c r="P2278" s="238"/>
      <c r="Q2278" s="238"/>
      <c r="R2278" s="238"/>
      <c r="S2278" s="238"/>
      <c r="T2278" s="23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0" t="s">
        <v>268</v>
      </c>
      <c r="AU2278" s="240" t="s">
        <v>93</v>
      </c>
      <c r="AV2278" s="13" t="s">
        <v>93</v>
      </c>
      <c r="AW2278" s="13" t="s">
        <v>34</v>
      </c>
      <c r="AX2278" s="13" t="s">
        <v>82</v>
      </c>
      <c r="AY2278" s="240" t="s">
        <v>224</v>
      </c>
    </row>
    <row r="2279" s="2" customFormat="1" ht="37.8" customHeight="1">
      <c r="A2279" s="41"/>
      <c r="B2279" s="42"/>
      <c r="C2279" s="216" t="s">
        <v>2243</v>
      </c>
      <c r="D2279" s="216" t="s">
        <v>227</v>
      </c>
      <c r="E2279" s="217" t="s">
        <v>2244</v>
      </c>
      <c r="F2279" s="218" t="s">
        <v>2245</v>
      </c>
      <c r="G2279" s="219" t="s">
        <v>595</v>
      </c>
      <c r="H2279" s="220">
        <v>17</v>
      </c>
      <c r="I2279" s="221"/>
      <c r="J2279" s="222">
        <f>ROUND(I2279*H2279,2)</f>
        <v>0</v>
      </c>
      <c r="K2279" s="218" t="s">
        <v>312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0.00044000000000000002</v>
      </c>
      <c r="R2279" s="225">
        <f>Q2279*H2279</f>
        <v>0.0074800000000000005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2246</v>
      </c>
    </row>
    <row r="2280" s="2" customFormat="1">
      <c r="A2280" s="41"/>
      <c r="B2280" s="42"/>
      <c r="C2280" s="43"/>
      <c r="D2280" s="267" t="s">
        <v>314</v>
      </c>
      <c r="E2280" s="43"/>
      <c r="F2280" s="268" t="s">
        <v>2247</v>
      </c>
      <c r="G2280" s="43"/>
      <c r="H2280" s="43"/>
      <c r="I2280" s="269"/>
      <c r="J2280" s="43"/>
      <c r="K2280" s="43"/>
      <c r="L2280" s="47"/>
      <c r="M2280" s="270"/>
      <c r="N2280" s="271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314</v>
      </c>
      <c r="AU2280" s="20" t="s">
        <v>93</v>
      </c>
    </row>
    <row r="2281" s="14" customFormat="1">
      <c r="A2281" s="14"/>
      <c r="B2281" s="246"/>
      <c r="C2281" s="247"/>
      <c r="D2281" s="231" t="s">
        <v>268</v>
      </c>
      <c r="E2281" s="248" t="s">
        <v>19</v>
      </c>
      <c r="F2281" s="249" t="s">
        <v>2248</v>
      </c>
      <c r="G2281" s="247"/>
      <c r="H2281" s="248" t="s">
        <v>19</v>
      </c>
      <c r="I2281" s="250"/>
      <c r="J2281" s="247"/>
      <c r="K2281" s="247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268</v>
      </c>
      <c r="AU2281" s="255" t="s">
        <v>93</v>
      </c>
      <c r="AV2281" s="14" t="s">
        <v>82</v>
      </c>
      <c r="AW2281" s="14" t="s">
        <v>34</v>
      </c>
      <c r="AX2281" s="14" t="s">
        <v>74</v>
      </c>
      <c r="AY2281" s="255" t="s">
        <v>224</v>
      </c>
    </row>
    <row r="2282" s="13" customFormat="1">
      <c r="A2282" s="13"/>
      <c r="B2282" s="229"/>
      <c r="C2282" s="230"/>
      <c r="D2282" s="231" t="s">
        <v>268</v>
      </c>
      <c r="E2282" s="232" t="s">
        <v>19</v>
      </c>
      <c r="F2282" s="233" t="s">
        <v>246</v>
      </c>
      <c r="G2282" s="230"/>
      <c r="H2282" s="234">
        <v>6</v>
      </c>
      <c r="I2282" s="235"/>
      <c r="J2282" s="230"/>
      <c r="K2282" s="230"/>
      <c r="L2282" s="236"/>
      <c r="M2282" s="237"/>
      <c r="N2282" s="238"/>
      <c r="O2282" s="238"/>
      <c r="P2282" s="238"/>
      <c r="Q2282" s="238"/>
      <c r="R2282" s="238"/>
      <c r="S2282" s="238"/>
      <c r="T2282" s="23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0" t="s">
        <v>268</v>
      </c>
      <c r="AU2282" s="240" t="s">
        <v>93</v>
      </c>
      <c r="AV2282" s="13" t="s">
        <v>93</v>
      </c>
      <c r="AW2282" s="13" t="s">
        <v>34</v>
      </c>
      <c r="AX2282" s="13" t="s">
        <v>74</v>
      </c>
      <c r="AY2282" s="240" t="s">
        <v>224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2249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143</v>
      </c>
      <c r="G2284" s="230"/>
      <c r="H2284" s="234">
        <v>11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6" customFormat="1">
      <c r="A2285" s="16"/>
      <c r="B2285" s="272"/>
      <c r="C2285" s="273"/>
      <c r="D2285" s="231" t="s">
        <v>268</v>
      </c>
      <c r="E2285" s="274" t="s">
        <v>19</v>
      </c>
      <c r="F2285" s="275" t="s">
        <v>351</v>
      </c>
      <c r="G2285" s="273"/>
      <c r="H2285" s="276">
        <v>17</v>
      </c>
      <c r="I2285" s="277"/>
      <c r="J2285" s="273"/>
      <c r="K2285" s="273"/>
      <c r="L2285" s="278"/>
      <c r="M2285" s="279"/>
      <c r="N2285" s="280"/>
      <c r="O2285" s="280"/>
      <c r="P2285" s="280"/>
      <c r="Q2285" s="280"/>
      <c r="R2285" s="280"/>
      <c r="S2285" s="280"/>
      <c r="T2285" s="281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82" t="s">
        <v>268</v>
      </c>
      <c r="AU2285" s="282" t="s">
        <v>93</v>
      </c>
      <c r="AV2285" s="16" t="s">
        <v>231</v>
      </c>
      <c r="AW2285" s="16" t="s">
        <v>34</v>
      </c>
      <c r="AX2285" s="16" t="s">
        <v>82</v>
      </c>
      <c r="AY2285" s="282" t="s">
        <v>224</v>
      </c>
    </row>
    <row r="2286" s="2" customFormat="1" ht="24.15" customHeight="1">
      <c r="A2286" s="41"/>
      <c r="B2286" s="42"/>
      <c r="C2286" s="286" t="s">
        <v>2250</v>
      </c>
      <c r="D2286" s="286" t="s">
        <v>572</v>
      </c>
      <c r="E2286" s="287" t="s">
        <v>2251</v>
      </c>
      <c r="F2286" s="288" t="s">
        <v>2252</v>
      </c>
      <c r="G2286" s="289" t="s">
        <v>595</v>
      </c>
      <c r="H2286" s="290">
        <v>17</v>
      </c>
      <c r="I2286" s="291"/>
      <c r="J2286" s="292">
        <f>ROUND(I2286*H2286,2)</f>
        <v>0</v>
      </c>
      <c r="K2286" s="288" t="s">
        <v>312</v>
      </c>
      <c r="L2286" s="293"/>
      <c r="M2286" s="294" t="s">
        <v>19</v>
      </c>
      <c r="N2286" s="295" t="s">
        <v>46</v>
      </c>
      <c r="O2286" s="87"/>
      <c r="P2286" s="225">
        <f>O2286*H2286</f>
        <v>0</v>
      </c>
      <c r="Q2286" s="225">
        <v>0.0061999999999999998</v>
      </c>
      <c r="R2286" s="225">
        <f>Q2286*H2286</f>
        <v>0.10539999999999999</v>
      </c>
      <c r="S2286" s="225">
        <v>0</v>
      </c>
      <c r="T2286" s="226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7" t="s">
        <v>254</v>
      </c>
      <c r="AT2286" s="227" t="s">
        <v>572</v>
      </c>
      <c r="AU2286" s="227" t="s">
        <v>93</v>
      </c>
      <c r="AY2286" s="20" t="s">
        <v>224</v>
      </c>
      <c r="BE2286" s="228">
        <f>IF(N2286="základní",J2286,0)</f>
        <v>0</v>
      </c>
      <c r="BF2286" s="228">
        <f>IF(N2286="snížená",J2286,0)</f>
        <v>0</v>
      </c>
      <c r="BG2286" s="228">
        <f>IF(N2286="zákl. přenesená",J2286,0)</f>
        <v>0</v>
      </c>
      <c r="BH2286" s="228">
        <f>IF(N2286="sníž. přenesená",J2286,0)</f>
        <v>0</v>
      </c>
      <c r="BI2286" s="228">
        <f>IF(N2286="nulová",J2286,0)</f>
        <v>0</v>
      </c>
      <c r="BJ2286" s="20" t="s">
        <v>93</v>
      </c>
      <c r="BK2286" s="228">
        <f>ROUND(I2286*H2286,2)</f>
        <v>0</v>
      </c>
      <c r="BL2286" s="20" t="s">
        <v>231</v>
      </c>
      <c r="BM2286" s="227" t="s">
        <v>2253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2248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246</v>
      </c>
      <c r="G2288" s="230"/>
      <c r="H2288" s="234">
        <v>6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74</v>
      </c>
      <c r="AY2288" s="240" t="s">
        <v>224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2249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143</v>
      </c>
      <c r="G2290" s="230"/>
      <c r="H2290" s="234">
        <v>11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6" customFormat="1">
      <c r="A2291" s="16"/>
      <c r="B2291" s="272"/>
      <c r="C2291" s="273"/>
      <c r="D2291" s="231" t="s">
        <v>268</v>
      </c>
      <c r="E2291" s="274" t="s">
        <v>19</v>
      </c>
      <c r="F2291" s="275" t="s">
        <v>351</v>
      </c>
      <c r="G2291" s="273"/>
      <c r="H2291" s="276">
        <v>17</v>
      </c>
      <c r="I2291" s="277"/>
      <c r="J2291" s="273"/>
      <c r="K2291" s="273"/>
      <c r="L2291" s="278"/>
      <c r="M2291" s="279"/>
      <c r="N2291" s="280"/>
      <c r="O2291" s="280"/>
      <c r="P2291" s="280"/>
      <c r="Q2291" s="280"/>
      <c r="R2291" s="280"/>
      <c r="S2291" s="280"/>
      <c r="T2291" s="281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82" t="s">
        <v>268</v>
      </c>
      <c r="AU2291" s="282" t="s">
        <v>93</v>
      </c>
      <c r="AV2291" s="16" t="s">
        <v>231</v>
      </c>
      <c r="AW2291" s="16" t="s">
        <v>34</v>
      </c>
      <c r="AX2291" s="16" t="s">
        <v>82</v>
      </c>
      <c r="AY2291" s="282" t="s">
        <v>224</v>
      </c>
    </row>
    <row r="2292" s="2" customFormat="1" ht="37.8" customHeight="1">
      <c r="A2292" s="41"/>
      <c r="B2292" s="42"/>
      <c r="C2292" s="216" t="s">
        <v>2254</v>
      </c>
      <c r="D2292" s="216" t="s">
        <v>227</v>
      </c>
      <c r="E2292" s="217" t="s">
        <v>2255</v>
      </c>
      <c r="F2292" s="218" t="s">
        <v>2256</v>
      </c>
      <c r="G2292" s="219" t="s">
        <v>595</v>
      </c>
      <c r="H2292" s="220">
        <v>71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3.0000000000000001E-05</v>
      </c>
      <c r="R2292" s="225">
        <f>Q2292*H2292</f>
        <v>0.0021299999999999999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2257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2258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2259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1104</v>
      </c>
      <c r="G2295" s="230"/>
      <c r="H2295" s="234">
        <v>71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82</v>
      </c>
      <c r="AY2295" s="240" t="s">
        <v>224</v>
      </c>
    </row>
    <row r="2296" s="2" customFormat="1" ht="24.15" customHeight="1">
      <c r="A2296" s="41"/>
      <c r="B2296" s="42"/>
      <c r="C2296" s="286" t="s">
        <v>2260</v>
      </c>
      <c r="D2296" s="286" t="s">
        <v>572</v>
      </c>
      <c r="E2296" s="287" t="s">
        <v>2261</v>
      </c>
      <c r="F2296" s="288" t="s">
        <v>2262</v>
      </c>
      <c r="G2296" s="289" t="s">
        <v>595</v>
      </c>
      <c r="H2296" s="290">
        <v>71</v>
      </c>
      <c r="I2296" s="291"/>
      <c r="J2296" s="292">
        <f>ROUND(I2296*H2296,2)</f>
        <v>0</v>
      </c>
      <c r="K2296" s="288" t="s">
        <v>312</v>
      </c>
      <c r="L2296" s="293"/>
      <c r="M2296" s="294" t="s">
        <v>19</v>
      </c>
      <c r="N2296" s="295" t="s">
        <v>46</v>
      </c>
      <c r="O2296" s="87"/>
      <c r="P2296" s="225">
        <f>O2296*H2296</f>
        <v>0</v>
      </c>
      <c r="Q2296" s="225">
        <v>0.0022000000000000001</v>
      </c>
      <c r="R2296" s="225">
        <f>Q2296*H2296</f>
        <v>0.15620000000000001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254</v>
      </c>
      <c r="AT2296" s="227" t="s">
        <v>572</v>
      </c>
      <c r="AU2296" s="227" t="s">
        <v>93</v>
      </c>
      <c r="AY2296" s="20" t="s">
        <v>224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93</v>
      </c>
      <c r="BK2296" s="228">
        <f>ROUND(I2296*H2296,2)</f>
        <v>0</v>
      </c>
      <c r="BL2296" s="20" t="s">
        <v>231</v>
      </c>
      <c r="BM2296" s="227" t="s">
        <v>2263</v>
      </c>
    </row>
    <row r="2297" s="14" customFormat="1">
      <c r="A2297" s="14"/>
      <c r="B2297" s="246"/>
      <c r="C2297" s="247"/>
      <c r="D2297" s="231" t="s">
        <v>268</v>
      </c>
      <c r="E2297" s="248" t="s">
        <v>19</v>
      </c>
      <c r="F2297" s="249" t="s">
        <v>2259</v>
      </c>
      <c r="G2297" s="247"/>
      <c r="H2297" s="248" t="s">
        <v>19</v>
      </c>
      <c r="I2297" s="250"/>
      <c r="J2297" s="247"/>
      <c r="K2297" s="247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268</v>
      </c>
      <c r="AU2297" s="255" t="s">
        <v>93</v>
      </c>
      <c r="AV2297" s="14" t="s">
        <v>82</v>
      </c>
      <c r="AW2297" s="14" t="s">
        <v>34</v>
      </c>
      <c r="AX2297" s="14" t="s">
        <v>74</v>
      </c>
      <c r="AY2297" s="255" t="s">
        <v>224</v>
      </c>
    </row>
    <row r="2298" s="13" customFormat="1">
      <c r="A2298" s="13"/>
      <c r="B2298" s="229"/>
      <c r="C2298" s="230"/>
      <c r="D2298" s="231" t="s">
        <v>268</v>
      </c>
      <c r="E2298" s="232" t="s">
        <v>19</v>
      </c>
      <c r="F2298" s="233" t="s">
        <v>1104</v>
      </c>
      <c r="G2298" s="230"/>
      <c r="H2298" s="234">
        <v>71</v>
      </c>
      <c r="I2298" s="235"/>
      <c r="J2298" s="230"/>
      <c r="K2298" s="230"/>
      <c r="L2298" s="236"/>
      <c r="M2298" s="237"/>
      <c r="N2298" s="238"/>
      <c r="O2298" s="238"/>
      <c r="P2298" s="238"/>
      <c r="Q2298" s="238"/>
      <c r="R2298" s="238"/>
      <c r="S2298" s="238"/>
      <c r="T2298" s="23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0" t="s">
        <v>268</v>
      </c>
      <c r="AU2298" s="240" t="s">
        <v>93</v>
      </c>
      <c r="AV2298" s="13" t="s">
        <v>93</v>
      </c>
      <c r="AW2298" s="13" t="s">
        <v>34</v>
      </c>
      <c r="AX2298" s="13" t="s">
        <v>82</v>
      </c>
      <c r="AY2298" s="240" t="s">
        <v>224</v>
      </c>
    </row>
    <row r="2299" s="2" customFormat="1" ht="49.05" customHeight="1">
      <c r="A2299" s="41"/>
      <c r="B2299" s="42"/>
      <c r="C2299" s="216" t="s">
        <v>2264</v>
      </c>
      <c r="D2299" s="216" t="s">
        <v>227</v>
      </c>
      <c r="E2299" s="217" t="s">
        <v>2265</v>
      </c>
      <c r="F2299" s="218" t="s">
        <v>2266</v>
      </c>
      <c r="G2299" s="219" t="s">
        <v>595</v>
      </c>
      <c r="H2299" s="220">
        <v>6</v>
      </c>
      <c r="I2299" s="221"/>
      <c r="J2299" s="222">
        <f>ROUND(I2299*H2299,2)</f>
        <v>0</v>
      </c>
      <c r="K2299" s="218" t="s">
        <v>19</v>
      </c>
      <c r="L2299" s="47"/>
      <c r="M2299" s="223" t="s">
        <v>19</v>
      </c>
      <c r="N2299" s="224" t="s">
        <v>46</v>
      </c>
      <c r="O2299" s="87"/>
      <c r="P2299" s="225">
        <f>O2299*H2299</f>
        <v>0</v>
      </c>
      <c r="Q2299" s="225">
        <v>0</v>
      </c>
      <c r="R2299" s="225">
        <f>Q2299*H2299</f>
        <v>0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231</v>
      </c>
      <c r="AT2299" s="227" t="s">
        <v>227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2267</v>
      </c>
    </row>
    <row r="2300" s="2" customFormat="1" ht="49.05" customHeight="1">
      <c r="A2300" s="41"/>
      <c r="B2300" s="42"/>
      <c r="C2300" s="216" t="s">
        <v>2268</v>
      </c>
      <c r="D2300" s="216" t="s">
        <v>227</v>
      </c>
      <c r="E2300" s="217" t="s">
        <v>2269</v>
      </c>
      <c r="F2300" s="218" t="s">
        <v>2270</v>
      </c>
      <c r="G2300" s="219" t="s">
        <v>595</v>
      </c>
      <c r="H2300" s="220">
        <v>4</v>
      </c>
      <c r="I2300" s="221"/>
      <c r="J2300" s="222">
        <f>ROUND(I2300*H2300,2)</f>
        <v>0</v>
      </c>
      <c r="K2300" s="218" t="s">
        <v>19</v>
      </c>
      <c r="L2300" s="47"/>
      <c r="M2300" s="223" t="s">
        <v>19</v>
      </c>
      <c r="N2300" s="224" t="s">
        <v>46</v>
      </c>
      <c r="O2300" s="87"/>
      <c r="P2300" s="225">
        <f>O2300*H2300</f>
        <v>0</v>
      </c>
      <c r="Q2300" s="225">
        <v>0</v>
      </c>
      <c r="R2300" s="225">
        <f>Q2300*H2300</f>
        <v>0</v>
      </c>
      <c r="S2300" s="225">
        <v>0</v>
      </c>
      <c r="T2300" s="226">
        <f>S2300*H2300</f>
        <v>0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7" t="s">
        <v>231</v>
      </c>
      <c r="AT2300" s="227" t="s">
        <v>227</v>
      </c>
      <c r="AU2300" s="227" t="s">
        <v>93</v>
      </c>
      <c r="AY2300" s="20" t="s">
        <v>224</v>
      </c>
      <c r="BE2300" s="228">
        <f>IF(N2300="základní",J2300,0)</f>
        <v>0</v>
      </c>
      <c r="BF2300" s="228">
        <f>IF(N2300="snížená",J2300,0)</f>
        <v>0</v>
      </c>
      <c r="BG2300" s="228">
        <f>IF(N2300="zákl. přenesená",J2300,0)</f>
        <v>0</v>
      </c>
      <c r="BH2300" s="228">
        <f>IF(N2300="sníž. přenesená",J2300,0)</f>
        <v>0</v>
      </c>
      <c r="BI2300" s="228">
        <f>IF(N2300="nulová",J2300,0)</f>
        <v>0</v>
      </c>
      <c r="BJ2300" s="20" t="s">
        <v>93</v>
      </c>
      <c r="BK2300" s="228">
        <f>ROUND(I2300*H2300,2)</f>
        <v>0</v>
      </c>
      <c r="BL2300" s="20" t="s">
        <v>231</v>
      </c>
      <c r="BM2300" s="227" t="s">
        <v>2271</v>
      </c>
    </row>
    <row r="2301" s="2" customFormat="1" ht="24.15" customHeight="1">
      <c r="A2301" s="41"/>
      <c r="B2301" s="42"/>
      <c r="C2301" s="216" t="s">
        <v>2272</v>
      </c>
      <c r="D2301" s="216" t="s">
        <v>227</v>
      </c>
      <c r="E2301" s="217" t="s">
        <v>2273</v>
      </c>
      <c r="F2301" s="218" t="s">
        <v>2274</v>
      </c>
      <c r="G2301" s="219" t="s">
        <v>595</v>
      </c>
      <c r="H2301" s="220">
        <v>24</v>
      </c>
      <c r="I2301" s="221"/>
      <c r="J2301" s="222">
        <f>ROUND(I2301*H2301,2)</f>
        <v>0</v>
      </c>
      <c r="K2301" s="218" t="s">
        <v>312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0.00018000000000000001</v>
      </c>
      <c r="R2301" s="225">
        <f>Q2301*H2301</f>
        <v>0.0043200000000000001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2275</v>
      </c>
    </row>
    <row r="2302" s="2" customFormat="1">
      <c r="A2302" s="41"/>
      <c r="B2302" s="42"/>
      <c r="C2302" s="43"/>
      <c r="D2302" s="267" t="s">
        <v>314</v>
      </c>
      <c r="E2302" s="43"/>
      <c r="F2302" s="268" t="s">
        <v>2276</v>
      </c>
      <c r="G2302" s="43"/>
      <c r="H2302" s="43"/>
      <c r="I2302" s="269"/>
      <c r="J2302" s="43"/>
      <c r="K2302" s="43"/>
      <c r="L2302" s="47"/>
      <c r="M2302" s="270"/>
      <c r="N2302" s="271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314</v>
      </c>
      <c r="AU2302" s="20" t="s">
        <v>93</v>
      </c>
    </row>
    <row r="2303" s="14" customFormat="1">
      <c r="A2303" s="14"/>
      <c r="B2303" s="246"/>
      <c r="C2303" s="247"/>
      <c r="D2303" s="231" t="s">
        <v>268</v>
      </c>
      <c r="E2303" s="248" t="s">
        <v>19</v>
      </c>
      <c r="F2303" s="249" t="s">
        <v>2277</v>
      </c>
      <c r="G2303" s="247"/>
      <c r="H2303" s="248" t="s">
        <v>19</v>
      </c>
      <c r="I2303" s="250"/>
      <c r="J2303" s="247"/>
      <c r="K2303" s="247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268</v>
      </c>
      <c r="AU2303" s="255" t="s">
        <v>93</v>
      </c>
      <c r="AV2303" s="14" t="s">
        <v>82</v>
      </c>
      <c r="AW2303" s="14" t="s">
        <v>34</v>
      </c>
      <c r="AX2303" s="14" t="s">
        <v>74</v>
      </c>
      <c r="AY2303" s="255" t="s">
        <v>224</v>
      </c>
    </row>
    <row r="2304" s="13" customFormat="1">
      <c r="A2304" s="13"/>
      <c r="B2304" s="229"/>
      <c r="C2304" s="230"/>
      <c r="D2304" s="231" t="s">
        <v>268</v>
      </c>
      <c r="E2304" s="232" t="s">
        <v>19</v>
      </c>
      <c r="F2304" s="233" t="s">
        <v>565</v>
      </c>
      <c r="G2304" s="230"/>
      <c r="H2304" s="234">
        <v>19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0" t="s">
        <v>268</v>
      </c>
      <c r="AU2304" s="240" t="s">
        <v>93</v>
      </c>
      <c r="AV2304" s="13" t="s">
        <v>93</v>
      </c>
      <c r="AW2304" s="13" t="s">
        <v>34</v>
      </c>
      <c r="AX2304" s="13" t="s">
        <v>74</v>
      </c>
      <c r="AY2304" s="240" t="s">
        <v>224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2278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108</v>
      </c>
      <c r="G2306" s="230"/>
      <c r="H2306" s="234">
        <v>3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2279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93</v>
      </c>
      <c r="G2308" s="230"/>
      <c r="H2308" s="234">
        <v>2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6" customFormat="1">
      <c r="A2309" s="16"/>
      <c r="B2309" s="272"/>
      <c r="C2309" s="273"/>
      <c r="D2309" s="231" t="s">
        <v>268</v>
      </c>
      <c r="E2309" s="274" t="s">
        <v>19</v>
      </c>
      <c r="F2309" s="275" t="s">
        <v>351</v>
      </c>
      <c r="G2309" s="273"/>
      <c r="H2309" s="276">
        <v>24</v>
      </c>
      <c r="I2309" s="277"/>
      <c r="J2309" s="273"/>
      <c r="K2309" s="273"/>
      <c r="L2309" s="278"/>
      <c r="M2309" s="279"/>
      <c r="N2309" s="280"/>
      <c r="O2309" s="280"/>
      <c r="P2309" s="280"/>
      <c r="Q2309" s="280"/>
      <c r="R2309" s="280"/>
      <c r="S2309" s="280"/>
      <c r="T2309" s="281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T2309" s="282" t="s">
        <v>268</v>
      </c>
      <c r="AU2309" s="282" t="s">
        <v>93</v>
      </c>
      <c r="AV2309" s="16" t="s">
        <v>231</v>
      </c>
      <c r="AW2309" s="16" t="s">
        <v>34</v>
      </c>
      <c r="AX2309" s="16" t="s">
        <v>82</v>
      </c>
      <c r="AY2309" s="282" t="s">
        <v>224</v>
      </c>
    </row>
    <row r="2310" s="2" customFormat="1" ht="21.75" customHeight="1">
      <c r="A2310" s="41"/>
      <c r="B2310" s="42"/>
      <c r="C2310" s="286" t="s">
        <v>2280</v>
      </c>
      <c r="D2310" s="286" t="s">
        <v>572</v>
      </c>
      <c r="E2310" s="287" t="s">
        <v>2281</v>
      </c>
      <c r="F2310" s="288" t="s">
        <v>2282</v>
      </c>
      <c r="G2310" s="289" t="s">
        <v>595</v>
      </c>
      <c r="H2310" s="290">
        <v>19</v>
      </c>
      <c r="I2310" s="291"/>
      <c r="J2310" s="292">
        <f>ROUND(I2310*H2310,2)</f>
        <v>0</v>
      </c>
      <c r="K2310" s="288" t="s">
        <v>19</v>
      </c>
      <c r="L2310" s="293"/>
      <c r="M2310" s="294" t="s">
        <v>19</v>
      </c>
      <c r="N2310" s="295" t="s">
        <v>46</v>
      </c>
      <c r="O2310" s="87"/>
      <c r="P2310" s="225">
        <f>O2310*H2310</f>
        <v>0</v>
      </c>
      <c r="Q2310" s="225">
        <v>0.0040000000000000001</v>
      </c>
      <c r="R2310" s="225">
        <f>Q2310*H2310</f>
        <v>0.075999999999999998</v>
      </c>
      <c r="S2310" s="225">
        <v>0</v>
      </c>
      <c r="T2310" s="226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7" t="s">
        <v>254</v>
      </c>
      <c r="AT2310" s="227" t="s">
        <v>572</v>
      </c>
      <c r="AU2310" s="227" t="s">
        <v>93</v>
      </c>
      <c r="AY2310" s="20" t="s">
        <v>224</v>
      </c>
      <c r="BE2310" s="228">
        <f>IF(N2310="základní",J2310,0)</f>
        <v>0</v>
      </c>
      <c r="BF2310" s="228">
        <f>IF(N2310="snížená",J2310,0)</f>
        <v>0</v>
      </c>
      <c r="BG2310" s="228">
        <f>IF(N2310="zákl. přenesená",J2310,0)</f>
        <v>0</v>
      </c>
      <c r="BH2310" s="228">
        <f>IF(N2310="sníž. přenesená",J2310,0)</f>
        <v>0</v>
      </c>
      <c r="BI2310" s="228">
        <f>IF(N2310="nulová",J2310,0)</f>
        <v>0</v>
      </c>
      <c r="BJ2310" s="20" t="s">
        <v>93</v>
      </c>
      <c r="BK2310" s="228">
        <f>ROUND(I2310*H2310,2)</f>
        <v>0</v>
      </c>
      <c r="BL2310" s="20" t="s">
        <v>231</v>
      </c>
      <c r="BM2310" s="227" t="s">
        <v>2283</v>
      </c>
    </row>
    <row r="2311" s="2" customFormat="1" ht="16.5" customHeight="1">
      <c r="A2311" s="41"/>
      <c r="B2311" s="42"/>
      <c r="C2311" s="286" t="s">
        <v>2284</v>
      </c>
      <c r="D2311" s="286" t="s">
        <v>572</v>
      </c>
      <c r="E2311" s="287" t="s">
        <v>2285</v>
      </c>
      <c r="F2311" s="288" t="s">
        <v>2286</v>
      </c>
      <c r="G2311" s="289" t="s">
        <v>595</v>
      </c>
      <c r="H2311" s="290">
        <v>3</v>
      </c>
      <c r="I2311" s="291"/>
      <c r="J2311" s="292">
        <f>ROUND(I2311*H2311,2)</f>
        <v>0</v>
      </c>
      <c r="K2311" s="288" t="s">
        <v>19</v>
      </c>
      <c r="L2311" s="293"/>
      <c r="M2311" s="294" t="s">
        <v>19</v>
      </c>
      <c r="N2311" s="295" t="s">
        <v>46</v>
      </c>
      <c r="O2311" s="87"/>
      <c r="P2311" s="225">
        <f>O2311*H2311</f>
        <v>0</v>
      </c>
      <c r="Q2311" s="225">
        <v>0.0080000000000000002</v>
      </c>
      <c r="R2311" s="225">
        <f>Q2311*H2311</f>
        <v>0.024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254</v>
      </c>
      <c r="AT2311" s="227" t="s">
        <v>572</v>
      </c>
      <c r="AU2311" s="227" t="s">
        <v>93</v>
      </c>
      <c r="AY2311" s="20" t="s">
        <v>224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93</v>
      </c>
      <c r="BK2311" s="228">
        <f>ROUND(I2311*H2311,2)</f>
        <v>0</v>
      </c>
      <c r="BL2311" s="20" t="s">
        <v>231</v>
      </c>
      <c r="BM2311" s="227" t="s">
        <v>2287</v>
      </c>
    </row>
    <row r="2312" s="2" customFormat="1" ht="21.75" customHeight="1">
      <c r="A2312" s="41"/>
      <c r="B2312" s="42"/>
      <c r="C2312" s="286" t="s">
        <v>2288</v>
      </c>
      <c r="D2312" s="286" t="s">
        <v>572</v>
      </c>
      <c r="E2312" s="287" t="s">
        <v>2289</v>
      </c>
      <c r="F2312" s="288" t="s">
        <v>2290</v>
      </c>
      <c r="G2312" s="289" t="s">
        <v>595</v>
      </c>
      <c r="H2312" s="290">
        <v>2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0.0080000000000000002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2291</v>
      </c>
    </row>
    <row r="2313" s="2" customFormat="1" ht="24.15" customHeight="1">
      <c r="A2313" s="41"/>
      <c r="B2313" s="42"/>
      <c r="C2313" s="216" t="s">
        <v>2292</v>
      </c>
      <c r="D2313" s="216" t="s">
        <v>227</v>
      </c>
      <c r="E2313" s="217" t="s">
        <v>2293</v>
      </c>
      <c r="F2313" s="218" t="s">
        <v>2294</v>
      </c>
      <c r="G2313" s="219" t="s">
        <v>471</v>
      </c>
      <c r="H2313" s="220">
        <v>86.5</v>
      </c>
      <c r="I2313" s="221"/>
      <c r="J2313" s="222">
        <f>ROUND(I2313*H2313,2)</f>
        <v>0</v>
      </c>
      <c r="K2313" s="218" t="s">
        <v>312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3.0000000000000001E-05</v>
      </c>
      <c r="R2313" s="225">
        <f>Q2313*H2313</f>
        <v>0.0025950000000000001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2295</v>
      </c>
    </row>
    <row r="2314" s="2" customFormat="1">
      <c r="A2314" s="41"/>
      <c r="B2314" s="42"/>
      <c r="C2314" s="43"/>
      <c r="D2314" s="267" t="s">
        <v>314</v>
      </c>
      <c r="E2314" s="43"/>
      <c r="F2314" s="268" t="s">
        <v>2296</v>
      </c>
      <c r="G2314" s="43"/>
      <c r="H2314" s="43"/>
      <c r="I2314" s="269"/>
      <c r="J2314" s="43"/>
      <c r="K2314" s="43"/>
      <c r="L2314" s="47"/>
      <c r="M2314" s="270"/>
      <c r="N2314" s="271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314</v>
      </c>
      <c r="AU2314" s="20" t="s">
        <v>93</v>
      </c>
    </row>
    <row r="2315" s="14" customFormat="1">
      <c r="A2315" s="14"/>
      <c r="B2315" s="246"/>
      <c r="C2315" s="247"/>
      <c r="D2315" s="231" t="s">
        <v>268</v>
      </c>
      <c r="E2315" s="248" t="s">
        <v>19</v>
      </c>
      <c r="F2315" s="249" t="s">
        <v>2297</v>
      </c>
      <c r="G2315" s="247"/>
      <c r="H2315" s="248" t="s">
        <v>19</v>
      </c>
      <c r="I2315" s="250"/>
      <c r="J2315" s="247"/>
      <c r="K2315" s="247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268</v>
      </c>
      <c r="AU2315" s="255" t="s">
        <v>93</v>
      </c>
      <c r="AV2315" s="14" t="s">
        <v>82</v>
      </c>
      <c r="AW2315" s="14" t="s">
        <v>34</v>
      </c>
      <c r="AX2315" s="14" t="s">
        <v>74</v>
      </c>
      <c r="AY2315" s="255" t="s">
        <v>224</v>
      </c>
    </row>
    <row r="2316" s="13" customFormat="1">
      <c r="A2316" s="13"/>
      <c r="B2316" s="229"/>
      <c r="C2316" s="230"/>
      <c r="D2316" s="231" t="s">
        <v>268</v>
      </c>
      <c r="E2316" s="232" t="s">
        <v>19</v>
      </c>
      <c r="F2316" s="233" t="s">
        <v>2298</v>
      </c>
      <c r="G2316" s="230"/>
      <c r="H2316" s="234">
        <v>86.5</v>
      </c>
      <c r="I2316" s="235"/>
      <c r="J2316" s="230"/>
      <c r="K2316" s="230"/>
      <c r="L2316" s="236"/>
      <c r="M2316" s="237"/>
      <c r="N2316" s="238"/>
      <c r="O2316" s="238"/>
      <c r="P2316" s="238"/>
      <c r="Q2316" s="238"/>
      <c r="R2316" s="238"/>
      <c r="S2316" s="238"/>
      <c r="T2316" s="23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0" t="s">
        <v>268</v>
      </c>
      <c r="AU2316" s="240" t="s">
        <v>93</v>
      </c>
      <c r="AV2316" s="13" t="s">
        <v>93</v>
      </c>
      <c r="AW2316" s="13" t="s">
        <v>34</v>
      </c>
      <c r="AX2316" s="13" t="s">
        <v>82</v>
      </c>
      <c r="AY2316" s="240" t="s">
        <v>224</v>
      </c>
    </row>
    <row r="2317" s="2" customFormat="1" ht="24.15" customHeight="1">
      <c r="A2317" s="41"/>
      <c r="B2317" s="42"/>
      <c r="C2317" s="286" t="s">
        <v>2299</v>
      </c>
      <c r="D2317" s="286" t="s">
        <v>572</v>
      </c>
      <c r="E2317" s="287" t="s">
        <v>2300</v>
      </c>
      <c r="F2317" s="288" t="s">
        <v>2301</v>
      </c>
      <c r="G2317" s="289" t="s">
        <v>471</v>
      </c>
      <c r="H2317" s="290">
        <v>95.150000000000006</v>
      </c>
      <c r="I2317" s="291"/>
      <c r="J2317" s="292">
        <f>ROUND(I2317*H2317,2)</f>
        <v>0</v>
      </c>
      <c r="K2317" s="288" t="s">
        <v>19</v>
      </c>
      <c r="L2317" s="293"/>
      <c r="M2317" s="294" t="s">
        <v>19</v>
      </c>
      <c r="N2317" s="295" t="s">
        <v>46</v>
      </c>
      <c r="O2317" s="87"/>
      <c r="P2317" s="225">
        <f>O2317*H2317</f>
        <v>0</v>
      </c>
      <c r="Q2317" s="225">
        <v>0.00050000000000000001</v>
      </c>
      <c r="R2317" s="225">
        <f>Q2317*H2317</f>
        <v>0.047575000000000006</v>
      </c>
      <c r="S2317" s="225">
        <v>0</v>
      </c>
      <c r="T2317" s="226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7" t="s">
        <v>254</v>
      </c>
      <c r="AT2317" s="227" t="s">
        <v>572</v>
      </c>
      <c r="AU2317" s="227" t="s">
        <v>93</v>
      </c>
      <c r="AY2317" s="20" t="s">
        <v>224</v>
      </c>
      <c r="BE2317" s="228">
        <f>IF(N2317="základní",J2317,0)</f>
        <v>0</v>
      </c>
      <c r="BF2317" s="228">
        <f>IF(N2317="snížená",J2317,0)</f>
        <v>0</v>
      </c>
      <c r="BG2317" s="228">
        <f>IF(N2317="zákl. přenesená",J2317,0)</f>
        <v>0</v>
      </c>
      <c r="BH2317" s="228">
        <f>IF(N2317="sníž. přenesená",J2317,0)</f>
        <v>0</v>
      </c>
      <c r="BI2317" s="228">
        <f>IF(N2317="nulová",J2317,0)</f>
        <v>0</v>
      </c>
      <c r="BJ2317" s="20" t="s">
        <v>93</v>
      </c>
      <c r="BK2317" s="228">
        <f>ROUND(I2317*H2317,2)</f>
        <v>0</v>
      </c>
      <c r="BL2317" s="20" t="s">
        <v>231</v>
      </c>
      <c r="BM2317" s="227" t="s">
        <v>2302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95.150000000000006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37.8" customHeight="1">
      <c r="A2319" s="41"/>
      <c r="B2319" s="42"/>
      <c r="C2319" s="216" t="s">
        <v>2304</v>
      </c>
      <c r="D2319" s="216" t="s">
        <v>227</v>
      </c>
      <c r="E2319" s="217" t="s">
        <v>2305</v>
      </c>
      <c r="F2319" s="218" t="s">
        <v>2306</v>
      </c>
      <c r="G2319" s="219" t="s">
        <v>471</v>
      </c>
      <c r="H2319" s="220">
        <v>137.5</v>
      </c>
      <c r="I2319" s="221"/>
      <c r="J2319" s="222">
        <f>ROUND(I2319*H2319,2)</f>
        <v>0</v>
      </c>
      <c r="K2319" s="218" t="s">
        <v>19</v>
      </c>
      <c r="L2319" s="47"/>
      <c r="M2319" s="223" t="s">
        <v>19</v>
      </c>
      <c r="N2319" s="224" t="s">
        <v>46</v>
      </c>
      <c r="O2319" s="87"/>
      <c r="P2319" s="225">
        <f>O2319*H2319</f>
        <v>0</v>
      </c>
      <c r="Q2319" s="225">
        <v>0</v>
      </c>
      <c r="R2319" s="225">
        <f>Q2319*H2319</f>
        <v>0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231</v>
      </c>
      <c r="AT2319" s="227" t="s">
        <v>227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2" customFormat="1" ht="24.15" customHeight="1">
      <c r="A2320" s="41"/>
      <c r="B2320" s="42"/>
      <c r="C2320" s="216" t="s">
        <v>2308</v>
      </c>
      <c r="D2320" s="216" t="s">
        <v>227</v>
      </c>
      <c r="E2320" s="217" t="s">
        <v>2309</v>
      </c>
      <c r="F2320" s="218" t="s">
        <v>2310</v>
      </c>
      <c r="G2320" s="219" t="s">
        <v>595</v>
      </c>
      <c r="H2320" s="220">
        <v>33</v>
      </c>
      <c r="I2320" s="221"/>
      <c r="J2320" s="222">
        <f>ROUND(I2320*H2320,2)</f>
        <v>0</v>
      </c>
      <c r="K2320" s="218" t="s">
        <v>19</v>
      </c>
      <c r="L2320" s="47"/>
      <c r="M2320" s="223" t="s">
        <v>19</v>
      </c>
      <c r="N2320" s="224" t="s">
        <v>46</v>
      </c>
      <c r="O2320" s="87"/>
      <c r="P2320" s="225">
        <f>O2320*H2320</f>
        <v>0</v>
      </c>
      <c r="Q2320" s="225">
        <v>0</v>
      </c>
      <c r="R2320" s="225">
        <f>Q2320*H2320</f>
        <v>0</v>
      </c>
      <c r="S2320" s="225">
        <v>0</v>
      </c>
      <c r="T2320" s="226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7" t="s">
        <v>231</v>
      </c>
      <c r="AT2320" s="227" t="s">
        <v>227</v>
      </c>
      <c r="AU2320" s="227" t="s">
        <v>93</v>
      </c>
      <c r="AY2320" s="20" t="s">
        <v>224</v>
      </c>
      <c r="BE2320" s="228">
        <f>IF(N2320="základní",J2320,0)</f>
        <v>0</v>
      </c>
      <c r="BF2320" s="228">
        <f>IF(N2320="snížená",J2320,0)</f>
        <v>0</v>
      </c>
      <c r="BG2320" s="228">
        <f>IF(N2320="zákl. přenesená",J2320,0)</f>
        <v>0</v>
      </c>
      <c r="BH2320" s="228">
        <f>IF(N2320="sníž. přenesená",J2320,0)</f>
        <v>0</v>
      </c>
      <c r="BI2320" s="228">
        <f>IF(N2320="nulová",J2320,0)</f>
        <v>0</v>
      </c>
      <c r="BJ2320" s="20" t="s">
        <v>93</v>
      </c>
      <c r="BK2320" s="228">
        <f>ROUND(I2320*H2320,2)</f>
        <v>0</v>
      </c>
      <c r="BL2320" s="20" t="s">
        <v>231</v>
      </c>
      <c r="BM2320" s="227" t="s">
        <v>2311</v>
      </c>
    </row>
    <row r="2321" s="2" customFormat="1" ht="24.15" customHeight="1">
      <c r="A2321" s="41"/>
      <c r="B2321" s="42"/>
      <c r="C2321" s="216" t="s">
        <v>2312</v>
      </c>
      <c r="D2321" s="216" t="s">
        <v>227</v>
      </c>
      <c r="E2321" s="217" t="s">
        <v>2313</v>
      </c>
      <c r="F2321" s="218" t="s">
        <v>2314</v>
      </c>
      <c r="G2321" s="219" t="s">
        <v>595</v>
      </c>
      <c r="H2321" s="220">
        <v>1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2315</v>
      </c>
    </row>
    <row r="2322" s="2" customFormat="1" ht="24.15" customHeight="1">
      <c r="A2322" s="41"/>
      <c r="B2322" s="42"/>
      <c r="C2322" s="216" t="s">
        <v>2316</v>
      </c>
      <c r="D2322" s="216" t="s">
        <v>227</v>
      </c>
      <c r="E2322" s="217" t="s">
        <v>2317</v>
      </c>
      <c r="F2322" s="218" t="s">
        <v>2318</v>
      </c>
      <c r="G2322" s="219" t="s">
        <v>595</v>
      </c>
      <c r="H2322" s="220">
        <v>29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2319</v>
      </c>
    </row>
    <row r="2323" s="2" customFormat="1" ht="24.15" customHeight="1">
      <c r="A2323" s="41"/>
      <c r="B2323" s="42"/>
      <c r="C2323" s="216" t="s">
        <v>2320</v>
      </c>
      <c r="D2323" s="216" t="s">
        <v>227</v>
      </c>
      <c r="E2323" s="217" t="s">
        <v>2321</v>
      </c>
      <c r="F2323" s="218" t="s">
        <v>2322</v>
      </c>
      <c r="G2323" s="219" t="s">
        <v>595</v>
      </c>
      <c r="H2323" s="220">
        <v>16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2323</v>
      </c>
    </row>
    <row r="2324" s="2" customFormat="1" ht="24.15" customHeight="1">
      <c r="A2324" s="41"/>
      <c r="B2324" s="42"/>
      <c r="C2324" s="216" t="s">
        <v>2324</v>
      </c>
      <c r="D2324" s="216" t="s">
        <v>227</v>
      </c>
      <c r="E2324" s="217" t="s">
        <v>2325</v>
      </c>
      <c r="F2324" s="218" t="s">
        <v>2326</v>
      </c>
      <c r="G2324" s="219" t="s">
        <v>595</v>
      </c>
      <c r="H2324" s="220">
        <v>4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2327</v>
      </c>
    </row>
    <row r="2325" s="2" customFormat="1" ht="24.15" customHeight="1">
      <c r="A2325" s="41"/>
      <c r="B2325" s="42"/>
      <c r="C2325" s="216" t="s">
        <v>2328</v>
      </c>
      <c r="D2325" s="216" t="s">
        <v>227</v>
      </c>
      <c r="E2325" s="217" t="s">
        <v>2329</v>
      </c>
      <c r="F2325" s="218" t="s">
        <v>2330</v>
      </c>
      <c r="G2325" s="219" t="s">
        <v>595</v>
      </c>
      <c r="H2325" s="220">
        <v>2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2331</v>
      </c>
    </row>
    <row r="2326" s="2" customFormat="1" ht="24.15" customHeight="1">
      <c r="A2326" s="41"/>
      <c r="B2326" s="42"/>
      <c r="C2326" s="216" t="s">
        <v>2332</v>
      </c>
      <c r="D2326" s="216" t="s">
        <v>227</v>
      </c>
      <c r="E2326" s="217" t="s">
        <v>2333</v>
      </c>
      <c r="F2326" s="218" t="s">
        <v>2334</v>
      </c>
      <c r="G2326" s="219" t="s">
        <v>595</v>
      </c>
      <c r="H2326" s="220">
        <v>16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2335</v>
      </c>
    </row>
    <row r="2327" s="2" customFormat="1" ht="33" customHeight="1">
      <c r="A2327" s="41"/>
      <c r="B2327" s="42"/>
      <c r="C2327" s="216" t="s">
        <v>2336</v>
      </c>
      <c r="D2327" s="216" t="s">
        <v>227</v>
      </c>
      <c r="E2327" s="217" t="s">
        <v>2337</v>
      </c>
      <c r="F2327" s="218" t="s">
        <v>2338</v>
      </c>
      <c r="G2327" s="219" t="s">
        <v>595</v>
      </c>
      <c r="H2327" s="220">
        <v>16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2339</v>
      </c>
    </row>
    <row r="2328" s="2" customFormat="1" ht="24.15" customHeight="1">
      <c r="A2328" s="41"/>
      <c r="B2328" s="42"/>
      <c r="C2328" s="216" t="s">
        <v>2340</v>
      </c>
      <c r="D2328" s="216" t="s">
        <v>227</v>
      </c>
      <c r="E2328" s="217" t="s">
        <v>2341</v>
      </c>
      <c r="F2328" s="218" t="s">
        <v>2342</v>
      </c>
      <c r="G2328" s="219" t="s">
        <v>595</v>
      </c>
      <c r="H2328" s="220">
        <v>17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2343</v>
      </c>
    </row>
    <row r="2329" s="2" customFormat="1" ht="49.05" customHeight="1">
      <c r="A2329" s="41"/>
      <c r="B2329" s="42"/>
      <c r="C2329" s="216" t="s">
        <v>2344</v>
      </c>
      <c r="D2329" s="216" t="s">
        <v>227</v>
      </c>
      <c r="E2329" s="217" t="s">
        <v>2345</v>
      </c>
      <c r="F2329" s="218" t="s">
        <v>2346</v>
      </c>
      <c r="G2329" s="219" t="s">
        <v>595</v>
      </c>
      <c r="H2329" s="220">
        <v>1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2347</v>
      </c>
    </row>
    <row r="2330" s="2" customFormat="1" ht="49.05" customHeight="1">
      <c r="A2330" s="41"/>
      <c r="B2330" s="42"/>
      <c r="C2330" s="216" t="s">
        <v>2348</v>
      </c>
      <c r="D2330" s="216" t="s">
        <v>227</v>
      </c>
      <c r="E2330" s="217" t="s">
        <v>2349</v>
      </c>
      <c r="F2330" s="218" t="s">
        <v>2350</v>
      </c>
      <c r="G2330" s="219" t="s">
        <v>595</v>
      </c>
      <c r="H2330" s="220">
        <v>1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2351</v>
      </c>
    </row>
    <row r="2331" s="2" customFormat="1" ht="44.25" customHeight="1">
      <c r="A2331" s="41"/>
      <c r="B2331" s="42"/>
      <c r="C2331" s="216" t="s">
        <v>2352</v>
      </c>
      <c r="D2331" s="216" t="s">
        <v>227</v>
      </c>
      <c r="E2331" s="217" t="s">
        <v>2353</v>
      </c>
      <c r="F2331" s="218" t="s">
        <v>2354</v>
      </c>
      <c r="G2331" s="219" t="s">
        <v>471</v>
      </c>
      <c r="H2331" s="220">
        <v>2.6600000000000001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2355</v>
      </c>
    </row>
    <row r="2332" s="13" customFormat="1">
      <c r="A2332" s="13"/>
      <c r="B2332" s="229"/>
      <c r="C2332" s="230"/>
      <c r="D2332" s="231" t="s">
        <v>268</v>
      </c>
      <c r="E2332" s="232" t="s">
        <v>19</v>
      </c>
      <c r="F2332" s="233" t="s">
        <v>2356</v>
      </c>
      <c r="G2332" s="230"/>
      <c r="H2332" s="234">
        <v>2.6600000000000001</v>
      </c>
      <c r="I2332" s="235"/>
      <c r="J2332" s="230"/>
      <c r="K2332" s="230"/>
      <c r="L2332" s="236"/>
      <c r="M2332" s="237"/>
      <c r="N2332" s="238"/>
      <c r="O2332" s="238"/>
      <c r="P2332" s="238"/>
      <c r="Q2332" s="238"/>
      <c r="R2332" s="238"/>
      <c r="S2332" s="238"/>
      <c r="T2332" s="23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0" t="s">
        <v>268</v>
      </c>
      <c r="AU2332" s="240" t="s">
        <v>93</v>
      </c>
      <c r="AV2332" s="13" t="s">
        <v>93</v>
      </c>
      <c r="AW2332" s="13" t="s">
        <v>34</v>
      </c>
      <c r="AX2332" s="13" t="s">
        <v>82</v>
      </c>
      <c r="AY2332" s="240" t="s">
        <v>224</v>
      </c>
    </row>
    <row r="2333" s="2" customFormat="1" ht="49.0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595</v>
      </c>
      <c r="H2333" s="220">
        <v>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2" customFormat="1" ht="49.05" customHeight="1">
      <c r="A2334" s="41"/>
      <c r="B2334" s="42"/>
      <c r="C2334" s="216" t="s">
        <v>2361</v>
      </c>
      <c r="D2334" s="216" t="s">
        <v>227</v>
      </c>
      <c r="E2334" s="217" t="s">
        <v>2362</v>
      </c>
      <c r="F2334" s="218" t="s">
        <v>2363</v>
      </c>
      <c r="G2334" s="219" t="s">
        <v>595</v>
      </c>
      <c r="H2334" s="220">
        <v>6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2364</v>
      </c>
    </row>
    <row r="2335" s="2" customFormat="1" ht="37.8" customHeight="1">
      <c r="A2335" s="41"/>
      <c r="B2335" s="42"/>
      <c r="C2335" s="216" t="s">
        <v>2365</v>
      </c>
      <c r="D2335" s="216" t="s">
        <v>227</v>
      </c>
      <c r="E2335" s="217" t="s">
        <v>2366</v>
      </c>
      <c r="F2335" s="218" t="s">
        <v>2367</v>
      </c>
      <c r="G2335" s="219" t="s">
        <v>595</v>
      </c>
      <c r="H2335" s="220">
        <v>11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2368</v>
      </c>
    </row>
    <row r="2336" s="2" customFormat="1" ht="37.8" customHeight="1">
      <c r="A2336" s="41"/>
      <c r="B2336" s="42"/>
      <c r="C2336" s="216" t="s">
        <v>2369</v>
      </c>
      <c r="D2336" s="216" t="s">
        <v>227</v>
      </c>
      <c r="E2336" s="217" t="s">
        <v>2370</v>
      </c>
      <c r="F2336" s="218" t="s">
        <v>2371</v>
      </c>
      <c r="G2336" s="219" t="s">
        <v>595</v>
      </c>
      <c r="H2336" s="220">
        <v>5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2372</v>
      </c>
    </row>
    <row r="2337" s="2" customFormat="1" ht="37.8" customHeight="1">
      <c r="A2337" s="41"/>
      <c r="B2337" s="42"/>
      <c r="C2337" s="216" t="s">
        <v>2373</v>
      </c>
      <c r="D2337" s="216" t="s">
        <v>227</v>
      </c>
      <c r="E2337" s="217" t="s">
        <v>2374</v>
      </c>
      <c r="F2337" s="218" t="s">
        <v>2375</v>
      </c>
      <c r="G2337" s="219" t="s">
        <v>595</v>
      </c>
      <c r="H2337" s="220">
        <v>5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2376</v>
      </c>
    </row>
    <row r="2338" s="2" customFormat="1" ht="33" customHeight="1">
      <c r="A2338" s="41"/>
      <c r="B2338" s="42"/>
      <c r="C2338" s="216" t="s">
        <v>2377</v>
      </c>
      <c r="D2338" s="216" t="s">
        <v>227</v>
      </c>
      <c r="E2338" s="217" t="s">
        <v>2378</v>
      </c>
      <c r="F2338" s="218" t="s">
        <v>2379</v>
      </c>
      <c r="G2338" s="219" t="s">
        <v>471</v>
      </c>
      <c r="H2338" s="220">
        <v>508</v>
      </c>
      <c r="I2338" s="221"/>
      <c r="J2338" s="222">
        <f>ROUND(I2338*H2338,2)</f>
        <v>0</v>
      </c>
      <c r="K2338" s="218" t="s">
        <v>312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2.0000000000000002E-05</v>
      </c>
      <c r="R2338" s="225">
        <f>Q2338*H2338</f>
        <v>0.010160000000000001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2380</v>
      </c>
    </row>
    <row r="2339" s="2" customFormat="1">
      <c r="A2339" s="41"/>
      <c r="B2339" s="42"/>
      <c r="C2339" s="43"/>
      <c r="D2339" s="267" t="s">
        <v>314</v>
      </c>
      <c r="E2339" s="43"/>
      <c r="F2339" s="268" t="s">
        <v>2381</v>
      </c>
      <c r="G2339" s="43"/>
      <c r="H2339" s="43"/>
      <c r="I2339" s="269"/>
      <c r="J2339" s="43"/>
      <c r="K2339" s="43"/>
      <c r="L2339" s="47"/>
      <c r="M2339" s="270"/>
      <c r="N2339" s="271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314</v>
      </c>
      <c r="AU2339" s="20" t="s">
        <v>93</v>
      </c>
    </row>
    <row r="2340" s="14" customFormat="1">
      <c r="A2340" s="14"/>
      <c r="B2340" s="246"/>
      <c r="C2340" s="247"/>
      <c r="D2340" s="231" t="s">
        <v>268</v>
      </c>
      <c r="E2340" s="248" t="s">
        <v>19</v>
      </c>
      <c r="F2340" s="249" t="s">
        <v>2382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268</v>
      </c>
      <c r="AU2340" s="255" t="s">
        <v>93</v>
      </c>
      <c r="AV2340" s="14" t="s">
        <v>82</v>
      </c>
      <c r="AW2340" s="14" t="s">
        <v>34</v>
      </c>
      <c r="AX2340" s="14" t="s">
        <v>74</v>
      </c>
      <c r="AY2340" s="255" t="s">
        <v>224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2383</v>
      </c>
      <c r="G2341" s="230"/>
      <c r="H2341" s="234">
        <v>255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74</v>
      </c>
      <c r="AY2341" s="240" t="s">
        <v>224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2384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2385</v>
      </c>
      <c r="G2343" s="230"/>
      <c r="H2343" s="234">
        <v>253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6" customFormat="1">
      <c r="A2344" s="16"/>
      <c r="B2344" s="272"/>
      <c r="C2344" s="273"/>
      <c r="D2344" s="231" t="s">
        <v>268</v>
      </c>
      <c r="E2344" s="274" t="s">
        <v>19</v>
      </c>
      <c r="F2344" s="275" t="s">
        <v>351</v>
      </c>
      <c r="G2344" s="273"/>
      <c r="H2344" s="276">
        <v>508</v>
      </c>
      <c r="I2344" s="277"/>
      <c r="J2344" s="273"/>
      <c r="K2344" s="273"/>
      <c r="L2344" s="278"/>
      <c r="M2344" s="279"/>
      <c r="N2344" s="280"/>
      <c r="O2344" s="280"/>
      <c r="P2344" s="280"/>
      <c r="Q2344" s="280"/>
      <c r="R2344" s="280"/>
      <c r="S2344" s="280"/>
      <c r="T2344" s="281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T2344" s="282" t="s">
        <v>268</v>
      </c>
      <c r="AU2344" s="282" t="s">
        <v>93</v>
      </c>
      <c r="AV2344" s="16" t="s">
        <v>231</v>
      </c>
      <c r="AW2344" s="16" t="s">
        <v>34</v>
      </c>
      <c r="AX2344" s="16" t="s">
        <v>82</v>
      </c>
      <c r="AY2344" s="282" t="s">
        <v>224</v>
      </c>
    </row>
    <row r="2345" s="2" customFormat="1" ht="16.5" customHeight="1">
      <c r="A2345" s="41"/>
      <c r="B2345" s="42"/>
      <c r="C2345" s="286" t="s">
        <v>2386</v>
      </c>
      <c r="D2345" s="286" t="s">
        <v>572</v>
      </c>
      <c r="E2345" s="287" t="s">
        <v>2387</v>
      </c>
      <c r="F2345" s="288" t="s">
        <v>2388</v>
      </c>
      <c r="G2345" s="289" t="s">
        <v>471</v>
      </c>
      <c r="H2345" s="290">
        <v>267.75</v>
      </c>
      <c r="I2345" s="291"/>
      <c r="J2345" s="292">
        <f>ROUND(I2345*H2345,2)</f>
        <v>0</v>
      </c>
      <c r="K2345" s="288" t="s">
        <v>19</v>
      </c>
      <c r="L2345" s="293"/>
      <c r="M2345" s="294" t="s">
        <v>19</v>
      </c>
      <c r="N2345" s="295" t="s">
        <v>46</v>
      </c>
      <c r="O2345" s="87"/>
      <c r="P2345" s="225">
        <f>O2345*H2345</f>
        <v>0</v>
      </c>
      <c r="Q2345" s="225">
        <v>0.00050000000000000001</v>
      </c>
      <c r="R2345" s="225">
        <f>Q2345*H2345</f>
        <v>0.13387499999999999</v>
      </c>
      <c r="S2345" s="225">
        <v>0</v>
      </c>
      <c r="T2345" s="226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7" t="s">
        <v>254</v>
      </c>
      <c r="AT2345" s="227" t="s">
        <v>572</v>
      </c>
      <c r="AU2345" s="227" t="s">
        <v>93</v>
      </c>
      <c r="AY2345" s="20" t="s">
        <v>224</v>
      </c>
      <c r="BE2345" s="228">
        <f>IF(N2345="základní",J2345,0)</f>
        <v>0</v>
      </c>
      <c r="BF2345" s="228">
        <f>IF(N2345="snížená",J2345,0)</f>
        <v>0</v>
      </c>
      <c r="BG2345" s="228">
        <f>IF(N2345="zákl. přenesená",J2345,0)</f>
        <v>0</v>
      </c>
      <c r="BH2345" s="228">
        <f>IF(N2345="sníž. přenesená",J2345,0)</f>
        <v>0</v>
      </c>
      <c r="BI2345" s="228">
        <f>IF(N2345="nulová",J2345,0)</f>
        <v>0</v>
      </c>
      <c r="BJ2345" s="20" t="s">
        <v>93</v>
      </c>
      <c r="BK2345" s="228">
        <f>ROUND(I2345*H2345,2)</f>
        <v>0</v>
      </c>
      <c r="BL2345" s="20" t="s">
        <v>231</v>
      </c>
      <c r="BM2345" s="227" t="s">
        <v>2389</v>
      </c>
    </row>
    <row r="2346" s="13" customFormat="1">
      <c r="A2346" s="13"/>
      <c r="B2346" s="229"/>
      <c r="C2346" s="230"/>
      <c r="D2346" s="231" t="s">
        <v>268</v>
      </c>
      <c r="E2346" s="232" t="s">
        <v>19</v>
      </c>
      <c r="F2346" s="233" t="s">
        <v>2390</v>
      </c>
      <c r="G2346" s="230"/>
      <c r="H2346" s="234">
        <v>267.75</v>
      </c>
      <c r="I2346" s="235"/>
      <c r="J2346" s="230"/>
      <c r="K2346" s="230"/>
      <c r="L2346" s="236"/>
      <c r="M2346" s="237"/>
      <c r="N2346" s="238"/>
      <c r="O2346" s="238"/>
      <c r="P2346" s="238"/>
      <c r="Q2346" s="238"/>
      <c r="R2346" s="238"/>
      <c r="S2346" s="238"/>
      <c r="T2346" s="23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0" t="s">
        <v>268</v>
      </c>
      <c r="AU2346" s="240" t="s">
        <v>93</v>
      </c>
      <c r="AV2346" s="13" t="s">
        <v>93</v>
      </c>
      <c r="AW2346" s="13" t="s">
        <v>34</v>
      </c>
      <c r="AX2346" s="13" t="s">
        <v>82</v>
      </c>
      <c r="AY2346" s="240" t="s">
        <v>224</v>
      </c>
    </row>
    <row r="2347" s="2" customFormat="1" ht="16.5" customHeight="1">
      <c r="A2347" s="41"/>
      <c r="B2347" s="42"/>
      <c r="C2347" s="286" t="s">
        <v>2385</v>
      </c>
      <c r="D2347" s="286" t="s">
        <v>572</v>
      </c>
      <c r="E2347" s="287" t="s">
        <v>2391</v>
      </c>
      <c r="F2347" s="288" t="s">
        <v>2392</v>
      </c>
      <c r="G2347" s="289" t="s">
        <v>471</v>
      </c>
      <c r="H2347" s="290">
        <v>265.64999999999998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0.132825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2393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2394</v>
      </c>
      <c r="G2348" s="230"/>
      <c r="H2348" s="234">
        <v>265.64999999999998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37.8" customHeight="1">
      <c r="A2349" s="41"/>
      <c r="B2349" s="42"/>
      <c r="C2349" s="216" t="s">
        <v>2395</v>
      </c>
      <c r="D2349" s="216" t="s">
        <v>227</v>
      </c>
      <c r="E2349" s="217" t="s">
        <v>2396</v>
      </c>
      <c r="F2349" s="218" t="s">
        <v>2397</v>
      </c>
      <c r="G2349" s="219" t="s">
        <v>595</v>
      </c>
      <c r="H2349" s="220">
        <v>2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2" customFormat="1" ht="37.8" customHeight="1">
      <c r="A2350" s="41"/>
      <c r="B2350" s="42"/>
      <c r="C2350" s="216" t="s">
        <v>2383</v>
      </c>
      <c r="D2350" s="216" t="s">
        <v>227</v>
      </c>
      <c r="E2350" s="217" t="s">
        <v>2399</v>
      </c>
      <c r="F2350" s="218" t="s">
        <v>2400</v>
      </c>
      <c r="G2350" s="219" t="s">
        <v>595</v>
      </c>
      <c r="H2350" s="220">
        <v>2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2401</v>
      </c>
    </row>
    <row r="2351" s="2" customFormat="1" ht="37.8" customHeight="1">
      <c r="A2351" s="41"/>
      <c r="B2351" s="42"/>
      <c r="C2351" s="216" t="s">
        <v>2402</v>
      </c>
      <c r="D2351" s="216" t="s">
        <v>227</v>
      </c>
      <c r="E2351" s="217" t="s">
        <v>2403</v>
      </c>
      <c r="F2351" s="218" t="s">
        <v>2404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2405</v>
      </c>
    </row>
    <row r="2352" s="2" customFormat="1" ht="37.8" customHeight="1">
      <c r="A2352" s="41"/>
      <c r="B2352" s="42"/>
      <c r="C2352" s="216" t="s">
        <v>2406</v>
      </c>
      <c r="D2352" s="216" t="s">
        <v>227</v>
      </c>
      <c r="E2352" s="217" t="s">
        <v>2407</v>
      </c>
      <c r="F2352" s="218" t="s">
        <v>2408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2409</v>
      </c>
    </row>
    <row r="2353" s="2" customFormat="1" ht="37.8" customHeight="1">
      <c r="A2353" s="41"/>
      <c r="B2353" s="42"/>
      <c r="C2353" s="216" t="s">
        <v>2410</v>
      </c>
      <c r="D2353" s="216" t="s">
        <v>227</v>
      </c>
      <c r="E2353" s="217" t="s">
        <v>2411</v>
      </c>
      <c r="F2353" s="218" t="s">
        <v>2412</v>
      </c>
      <c r="G2353" s="219" t="s">
        <v>595</v>
      </c>
      <c r="H2353" s="220">
        <v>1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2413</v>
      </c>
    </row>
    <row r="2354" s="2" customFormat="1" ht="37.8" customHeight="1">
      <c r="A2354" s="41"/>
      <c r="B2354" s="42"/>
      <c r="C2354" s="216" t="s">
        <v>2414</v>
      </c>
      <c r="D2354" s="216" t="s">
        <v>227</v>
      </c>
      <c r="E2354" s="217" t="s">
        <v>2415</v>
      </c>
      <c r="F2354" s="218" t="s">
        <v>2416</v>
      </c>
      <c r="G2354" s="219" t="s">
        <v>595</v>
      </c>
      <c r="H2354" s="220">
        <v>1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2417</v>
      </c>
    </row>
    <row r="2355" s="2" customFormat="1" ht="37.8" customHeight="1">
      <c r="A2355" s="41"/>
      <c r="B2355" s="42"/>
      <c r="C2355" s="216" t="s">
        <v>2418</v>
      </c>
      <c r="D2355" s="216" t="s">
        <v>227</v>
      </c>
      <c r="E2355" s="217" t="s">
        <v>2419</v>
      </c>
      <c r="F2355" s="218" t="s">
        <v>2420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2421</v>
      </c>
    </row>
    <row r="2356" s="2" customFormat="1" ht="44.25" customHeight="1">
      <c r="A2356" s="41"/>
      <c r="B2356" s="42"/>
      <c r="C2356" s="216" t="s">
        <v>2422</v>
      </c>
      <c r="D2356" s="216" t="s">
        <v>227</v>
      </c>
      <c r="E2356" s="217" t="s">
        <v>2423</v>
      </c>
      <c r="F2356" s="218" t="s">
        <v>2424</v>
      </c>
      <c r="G2356" s="219" t="s">
        <v>595</v>
      </c>
      <c r="H2356" s="220">
        <v>16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2425</v>
      </c>
    </row>
    <row r="2357" s="2" customFormat="1" ht="44.25" customHeight="1">
      <c r="A2357" s="41"/>
      <c r="B2357" s="42"/>
      <c r="C2357" s="216" t="s">
        <v>2426</v>
      </c>
      <c r="D2357" s="216" t="s">
        <v>227</v>
      </c>
      <c r="E2357" s="217" t="s">
        <v>2427</v>
      </c>
      <c r="F2357" s="218" t="s">
        <v>2428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2429</v>
      </c>
    </row>
    <row r="2358" s="2" customFormat="1" ht="37.8" customHeight="1">
      <c r="A2358" s="41"/>
      <c r="B2358" s="42"/>
      <c r="C2358" s="216" t="s">
        <v>2430</v>
      </c>
      <c r="D2358" s="216" t="s">
        <v>227</v>
      </c>
      <c r="E2358" s="217" t="s">
        <v>2431</v>
      </c>
      <c r="F2358" s="218" t="s">
        <v>2432</v>
      </c>
      <c r="G2358" s="219" t="s">
        <v>595</v>
      </c>
      <c r="H2358" s="220">
        <v>11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2433</v>
      </c>
    </row>
    <row r="2359" s="2" customFormat="1" ht="37.8" customHeight="1">
      <c r="A2359" s="41"/>
      <c r="B2359" s="42"/>
      <c r="C2359" s="216" t="s">
        <v>2434</v>
      </c>
      <c r="D2359" s="216" t="s">
        <v>227</v>
      </c>
      <c r="E2359" s="217" t="s">
        <v>2435</v>
      </c>
      <c r="F2359" s="218" t="s">
        <v>2436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2437</v>
      </c>
    </row>
    <row r="2360" s="2" customFormat="1" ht="37.8" customHeight="1">
      <c r="A2360" s="41"/>
      <c r="B2360" s="42"/>
      <c r="C2360" s="216" t="s">
        <v>2438</v>
      </c>
      <c r="D2360" s="216" t="s">
        <v>227</v>
      </c>
      <c r="E2360" s="217" t="s">
        <v>2439</v>
      </c>
      <c r="F2360" s="218" t="s">
        <v>2440</v>
      </c>
      <c r="G2360" s="219" t="s">
        <v>595</v>
      </c>
      <c r="H2360" s="220">
        <v>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2441</v>
      </c>
    </row>
    <row r="2361" s="2" customFormat="1" ht="37.8" customHeight="1">
      <c r="A2361" s="41"/>
      <c r="B2361" s="42"/>
      <c r="C2361" s="216" t="s">
        <v>2442</v>
      </c>
      <c r="D2361" s="216" t="s">
        <v>227</v>
      </c>
      <c r="E2361" s="217" t="s">
        <v>2443</v>
      </c>
      <c r="F2361" s="218" t="s">
        <v>2444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2445</v>
      </c>
    </row>
    <row r="2362" s="2" customFormat="1" ht="37.8" customHeight="1">
      <c r="A2362" s="41"/>
      <c r="B2362" s="42"/>
      <c r="C2362" s="216" t="s">
        <v>2446</v>
      </c>
      <c r="D2362" s="216" t="s">
        <v>227</v>
      </c>
      <c r="E2362" s="217" t="s">
        <v>2447</v>
      </c>
      <c r="F2362" s="218" t="s">
        <v>2448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2449</v>
      </c>
    </row>
    <row r="2363" s="2" customFormat="1" ht="37.8" customHeight="1">
      <c r="A2363" s="41"/>
      <c r="B2363" s="42"/>
      <c r="C2363" s="216" t="s">
        <v>2450</v>
      </c>
      <c r="D2363" s="216" t="s">
        <v>227</v>
      </c>
      <c r="E2363" s="217" t="s">
        <v>2451</v>
      </c>
      <c r="F2363" s="218" t="s">
        <v>2452</v>
      </c>
      <c r="G2363" s="219" t="s">
        <v>595</v>
      </c>
      <c r="H2363" s="220">
        <v>6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2453</v>
      </c>
    </row>
    <row r="2364" s="2" customFormat="1" ht="37.8" customHeight="1">
      <c r="A2364" s="41"/>
      <c r="B2364" s="42"/>
      <c r="C2364" s="216" t="s">
        <v>2454</v>
      </c>
      <c r="D2364" s="216" t="s">
        <v>227</v>
      </c>
      <c r="E2364" s="217" t="s">
        <v>2455</v>
      </c>
      <c r="F2364" s="218" t="s">
        <v>2456</v>
      </c>
      <c r="G2364" s="219" t="s">
        <v>595</v>
      </c>
      <c r="H2364" s="220">
        <v>11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2457</v>
      </c>
    </row>
    <row r="2365" s="2" customFormat="1" ht="37.8" customHeight="1">
      <c r="A2365" s="41"/>
      <c r="B2365" s="42"/>
      <c r="C2365" s="216" t="s">
        <v>2458</v>
      </c>
      <c r="D2365" s="216" t="s">
        <v>227</v>
      </c>
      <c r="E2365" s="217" t="s">
        <v>2459</v>
      </c>
      <c r="F2365" s="218" t="s">
        <v>2460</v>
      </c>
      <c r="G2365" s="219" t="s">
        <v>595</v>
      </c>
      <c r="H2365" s="220">
        <v>11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2461</v>
      </c>
    </row>
    <row r="2366" s="2" customFormat="1" ht="37.8" customHeight="1">
      <c r="A2366" s="41"/>
      <c r="B2366" s="42"/>
      <c r="C2366" s="216" t="s">
        <v>2462</v>
      </c>
      <c r="D2366" s="216" t="s">
        <v>227</v>
      </c>
      <c r="E2366" s="217" t="s">
        <v>2463</v>
      </c>
      <c r="F2366" s="218" t="s">
        <v>2464</v>
      </c>
      <c r="G2366" s="219" t="s">
        <v>595</v>
      </c>
      <c r="H2366" s="220">
        <v>32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2465</v>
      </c>
    </row>
    <row r="2367" s="2" customFormat="1" ht="24.15" customHeight="1">
      <c r="A2367" s="41"/>
      <c r="B2367" s="42"/>
      <c r="C2367" s="216" t="s">
        <v>2466</v>
      </c>
      <c r="D2367" s="216" t="s">
        <v>227</v>
      </c>
      <c r="E2367" s="217" t="s">
        <v>2467</v>
      </c>
      <c r="F2367" s="218" t="s">
        <v>2468</v>
      </c>
      <c r="G2367" s="219" t="s">
        <v>595</v>
      </c>
      <c r="H2367" s="220">
        <v>2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2469</v>
      </c>
    </row>
    <row r="2368" s="2" customFormat="1" ht="37.8" customHeight="1">
      <c r="A2368" s="41"/>
      <c r="B2368" s="42"/>
      <c r="C2368" s="216" t="s">
        <v>2470</v>
      </c>
      <c r="D2368" s="216" t="s">
        <v>227</v>
      </c>
      <c r="E2368" s="217" t="s">
        <v>2471</v>
      </c>
      <c r="F2368" s="218" t="s">
        <v>2472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2473</v>
      </c>
    </row>
    <row r="2369" s="2" customFormat="1" ht="33" customHeight="1">
      <c r="A2369" s="41"/>
      <c r="B2369" s="42"/>
      <c r="C2369" s="216" t="s">
        <v>2474</v>
      </c>
      <c r="D2369" s="216" t="s">
        <v>227</v>
      </c>
      <c r="E2369" s="217" t="s">
        <v>2475</v>
      </c>
      <c r="F2369" s="218" t="s">
        <v>2476</v>
      </c>
      <c r="G2369" s="219" t="s">
        <v>595</v>
      </c>
      <c r="H2369" s="220">
        <v>4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2477</v>
      </c>
    </row>
    <row r="2370" s="2" customFormat="1" ht="24.15" customHeight="1">
      <c r="A2370" s="41"/>
      <c r="B2370" s="42"/>
      <c r="C2370" s="216" t="s">
        <v>2478</v>
      </c>
      <c r="D2370" s="216" t="s">
        <v>227</v>
      </c>
      <c r="E2370" s="217" t="s">
        <v>2479</v>
      </c>
      <c r="F2370" s="218" t="s">
        <v>2480</v>
      </c>
      <c r="G2370" s="219" t="s">
        <v>595</v>
      </c>
      <c r="H2370" s="220">
        <v>61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2481</v>
      </c>
    </row>
    <row r="2371" s="2" customFormat="1" ht="37.8" customHeight="1">
      <c r="A2371" s="41"/>
      <c r="B2371" s="42"/>
      <c r="C2371" s="216" t="s">
        <v>2482</v>
      </c>
      <c r="D2371" s="216" t="s">
        <v>227</v>
      </c>
      <c r="E2371" s="217" t="s">
        <v>2483</v>
      </c>
      <c r="F2371" s="218" t="s">
        <v>2484</v>
      </c>
      <c r="G2371" s="219" t="s">
        <v>595</v>
      </c>
      <c r="H2371" s="220">
        <v>1</v>
      </c>
      <c r="I2371" s="221"/>
      <c r="J2371" s="222">
        <f>ROUND(I2371*H2371,2)</f>
        <v>0</v>
      </c>
      <c r="K2371" s="218" t="s">
        <v>312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0.00027</v>
      </c>
      <c r="R2371" s="225">
        <f>Q2371*H2371</f>
        <v>0.00027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2485</v>
      </c>
    </row>
    <row r="2372" s="2" customFormat="1">
      <c r="A2372" s="41"/>
      <c r="B2372" s="42"/>
      <c r="C2372" s="43"/>
      <c r="D2372" s="267" t="s">
        <v>314</v>
      </c>
      <c r="E2372" s="43"/>
      <c r="F2372" s="268" t="s">
        <v>2486</v>
      </c>
      <c r="G2372" s="43"/>
      <c r="H2372" s="43"/>
      <c r="I2372" s="269"/>
      <c r="J2372" s="43"/>
      <c r="K2372" s="43"/>
      <c r="L2372" s="47"/>
      <c r="M2372" s="270"/>
      <c r="N2372" s="271"/>
      <c r="O2372" s="87"/>
      <c r="P2372" s="87"/>
      <c r="Q2372" s="87"/>
      <c r="R2372" s="87"/>
      <c r="S2372" s="87"/>
      <c r="T2372" s="88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20" t="s">
        <v>314</v>
      </c>
      <c r="AU2372" s="20" t="s">
        <v>93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2487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82</v>
      </c>
      <c r="G2374" s="230"/>
      <c r="H2374" s="234">
        <v>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6" customFormat="1">
      <c r="A2375" s="16"/>
      <c r="B2375" s="272"/>
      <c r="C2375" s="273"/>
      <c r="D2375" s="231" t="s">
        <v>268</v>
      </c>
      <c r="E2375" s="274" t="s">
        <v>19</v>
      </c>
      <c r="F2375" s="275" t="s">
        <v>351</v>
      </c>
      <c r="G2375" s="273"/>
      <c r="H2375" s="276">
        <v>1</v>
      </c>
      <c r="I2375" s="277"/>
      <c r="J2375" s="273"/>
      <c r="K2375" s="273"/>
      <c r="L2375" s="278"/>
      <c r="M2375" s="279"/>
      <c r="N2375" s="280"/>
      <c r="O2375" s="280"/>
      <c r="P2375" s="280"/>
      <c r="Q2375" s="280"/>
      <c r="R2375" s="280"/>
      <c r="S2375" s="280"/>
      <c r="T2375" s="281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82" t="s">
        <v>268</v>
      </c>
      <c r="AU2375" s="282" t="s">
        <v>93</v>
      </c>
      <c r="AV2375" s="16" t="s">
        <v>231</v>
      </c>
      <c r="AW2375" s="16" t="s">
        <v>34</v>
      </c>
      <c r="AX2375" s="16" t="s">
        <v>82</v>
      </c>
      <c r="AY2375" s="282" t="s">
        <v>224</v>
      </c>
    </row>
    <row r="2376" s="2" customFormat="1" ht="24.15" customHeight="1">
      <c r="A2376" s="41"/>
      <c r="B2376" s="42"/>
      <c r="C2376" s="286" t="s">
        <v>2488</v>
      </c>
      <c r="D2376" s="286" t="s">
        <v>572</v>
      </c>
      <c r="E2376" s="287" t="s">
        <v>2489</v>
      </c>
      <c r="F2376" s="288" t="s">
        <v>2490</v>
      </c>
      <c r="G2376" s="289" t="s">
        <v>595</v>
      </c>
      <c r="H2376" s="290">
        <v>1</v>
      </c>
      <c r="I2376" s="291"/>
      <c r="J2376" s="292">
        <f>ROUND(I2376*H2376,2)</f>
        <v>0</v>
      </c>
      <c r="K2376" s="288" t="s">
        <v>312</v>
      </c>
      <c r="L2376" s="293"/>
      <c r="M2376" s="294" t="s">
        <v>19</v>
      </c>
      <c r="N2376" s="295" t="s">
        <v>46</v>
      </c>
      <c r="O2376" s="87"/>
      <c r="P2376" s="225">
        <f>O2376*H2376</f>
        <v>0</v>
      </c>
      <c r="Q2376" s="225">
        <v>0.0047000000000000002</v>
      </c>
      <c r="R2376" s="225">
        <f>Q2376*H2376</f>
        <v>0.0047000000000000002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254</v>
      </c>
      <c r="AT2376" s="227" t="s">
        <v>572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2491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2487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82</v>
      </c>
      <c r="G2378" s="230"/>
      <c r="H2378" s="234">
        <v>1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82</v>
      </c>
      <c r="AY2378" s="240" t="s">
        <v>224</v>
      </c>
    </row>
    <row r="2379" s="2" customFormat="1" ht="37.8" customHeight="1">
      <c r="A2379" s="41"/>
      <c r="B2379" s="42"/>
      <c r="C2379" s="216" t="s">
        <v>2492</v>
      </c>
      <c r="D2379" s="216" t="s">
        <v>227</v>
      </c>
      <c r="E2379" s="217" t="s">
        <v>2255</v>
      </c>
      <c r="F2379" s="218" t="s">
        <v>2256</v>
      </c>
      <c r="G2379" s="219" t="s">
        <v>595</v>
      </c>
      <c r="H2379" s="220">
        <v>6</v>
      </c>
      <c r="I2379" s="221"/>
      <c r="J2379" s="222">
        <f>ROUND(I2379*H2379,2)</f>
        <v>0</v>
      </c>
      <c r="K2379" s="218" t="s">
        <v>312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3.0000000000000001E-05</v>
      </c>
      <c r="R2379" s="225">
        <f>Q2379*H2379</f>
        <v>0.00018000000000000001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2493</v>
      </c>
    </row>
    <row r="2380" s="2" customFormat="1">
      <c r="A2380" s="41"/>
      <c r="B2380" s="42"/>
      <c r="C2380" s="43"/>
      <c r="D2380" s="267" t="s">
        <v>314</v>
      </c>
      <c r="E2380" s="43"/>
      <c r="F2380" s="268" t="s">
        <v>2258</v>
      </c>
      <c r="G2380" s="43"/>
      <c r="H2380" s="43"/>
      <c r="I2380" s="269"/>
      <c r="J2380" s="43"/>
      <c r="K2380" s="43"/>
      <c r="L2380" s="47"/>
      <c r="M2380" s="270"/>
      <c r="N2380" s="271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314</v>
      </c>
      <c r="AU2380" s="20" t="s">
        <v>93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2494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246</v>
      </c>
      <c r="G2382" s="230"/>
      <c r="H2382" s="234">
        <v>6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82</v>
      </c>
      <c r="AY2382" s="240" t="s">
        <v>224</v>
      </c>
    </row>
    <row r="2383" s="2" customFormat="1" ht="24.15" customHeight="1">
      <c r="A2383" s="41"/>
      <c r="B2383" s="42"/>
      <c r="C2383" s="286" t="s">
        <v>2495</v>
      </c>
      <c r="D2383" s="286" t="s">
        <v>572</v>
      </c>
      <c r="E2383" s="287" t="s">
        <v>2261</v>
      </c>
      <c r="F2383" s="288" t="s">
        <v>2262</v>
      </c>
      <c r="G2383" s="289" t="s">
        <v>595</v>
      </c>
      <c r="H2383" s="290">
        <v>6</v>
      </c>
      <c r="I2383" s="291"/>
      <c r="J2383" s="292">
        <f>ROUND(I2383*H2383,2)</f>
        <v>0</v>
      </c>
      <c r="K2383" s="288" t="s">
        <v>312</v>
      </c>
      <c r="L2383" s="293"/>
      <c r="M2383" s="294" t="s">
        <v>19</v>
      </c>
      <c r="N2383" s="295" t="s">
        <v>46</v>
      </c>
      <c r="O2383" s="87"/>
      <c r="P2383" s="225">
        <f>O2383*H2383</f>
        <v>0</v>
      </c>
      <c r="Q2383" s="225">
        <v>0.0022000000000000001</v>
      </c>
      <c r="R2383" s="225">
        <f>Q2383*H2383</f>
        <v>0.0132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254</v>
      </c>
      <c r="AT2383" s="227" t="s">
        <v>572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2496</v>
      </c>
    </row>
    <row r="2384" s="14" customFormat="1">
      <c r="A2384" s="14"/>
      <c r="B2384" s="246"/>
      <c r="C2384" s="247"/>
      <c r="D2384" s="231" t="s">
        <v>268</v>
      </c>
      <c r="E2384" s="248" t="s">
        <v>19</v>
      </c>
      <c r="F2384" s="249" t="s">
        <v>2494</v>
      </c>
      <c r="G2384" s="247"/>
      <c r="H2384" s="248" t="s">
        <v>19</v>
      </c>
      <c r="I2384" s="250"/>
      <c r="J2384" s="247"/>
      <c r="K2384" s="247"/>
      <c r="L2384" s="251"/>
      <c r="M2384" s="252"/>
      <c r="N2384" s="253"/>
      <c r="O2384" s="253"/>
      <c r="P2384" s="253"/>
      <c r="Q2384" s="253"/>
      <c r="R2384" s="253"/>
      <c r="S2384" s="253"/>
      <c r="T2384" s="25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5" t="s">
        <v>268</v>
      </c>
      <c r="AU2384" s="255" t="s">
        <v>93</v>
      </c>
      <c r="AV2384" s="14" t="s">
        <v>82</v>
      </c>
      <c r="AW2384" s="14" t="s">
        <v>34</v>
      </c>
      <c r="AX2384" s="14" t="s">
        <v>74</v>
      </c>
      <c r="AY2384" s="255" t="s">
        <v>224</v>
      </c>
    </row>
    <row r="2385" s="13" customFormat="1">
      <c r="A2385" s="13"/>
      <c r="B2385" s="229"/>
      <c r="C2385" s="230"/>
      <c r="D2385" s="231" t="s">
        <v>268</v>
      </c>
      <c r="E2385" s="232" t="s">
        <v>19</v>
      </c>
      <c r="F2385" s="233" t="s">
        <v>246</v>
      </c>
      <c r="G2385" s="230"/>
      <c r="H2385" s="234">
        <v>6</v>
      </c>
      <c r="I2385" s="235"/>
      <c r="J2385" s="230"/>
      <c r="K2385" s="230"/>
      <c r="L2385" s="236"/>
      <c r="M2385" s="237"/>
      <c r="N2385" s="238"/>
      <c r="O2385" s="238"/>
      <c r="P2385" s="238"/>
      <c r="Q2385" s="238"/>
      <c r="R2385" s="238"/>
      <c r="S2385" s="238"/>
      <c r="T2385" s="23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0" t="s">
        <v>268</v>
      </c>
      <c r="AU2385" s="240" t="s">
        <v>93</v>
      </c>
      <c r="AV2385" s="13" t="s">
        <v>93</v>
      </c>
      <c r="AW2385" s="13" t="s">
        <v>34</v>
      </c>
      <c r="AX2385" s="13" t="s">
        <v>82</v>
      </c>
      <c r="AY2385" s="240" t="s">
        <v>224</v>
      </c>
    </row>
    <row r="2386" s="2" customFormat="1" ht="37.8" customHeight="1">
      <c r="A2386" s="41"/>
      <c r="B2386" s="42"/>
      <c r="C2386" s="216" t="s">
        <v>2497</v>
      </c>
      <c r="D2386" s="216" t="s">
        <v>227</v>
      </c>
      <c r="E2386" s="217" t="s">
        <v>2498</v>
      </c>
      <c r="F2386" s="218" t="s">
        <v>2499</v>
      </c>
      <c r="G2386" s="219" t="s">
        <v>595</v>
      </c>
      <c r="H2386" s="220">
        <v>85</v>
      </c>
      <c r="I2386" s="221"/>
      <c r="J2386" s="222">
        <f>ROUND(I2386*H2386,2)</f>
        <v>0</v>
      </c>
      <c r="K2386" s="218" t="s">
        <v>312</v>
      </c>
      <c r="L2386" s="47"/>
      <c r="M2386" s="223" t="s">
        <v>19</v>
      </c>
      <c r="N2386" s="224" t="s">
        <v>46</v>
      </c>
      <c r="O2386" s="87"/>
      <c r="P2386" s="225">
        <f>O2386*H2386</f>
        <v>0</v>
      </c>
      <c r="Q2386" s="225">
        <v>3.0000000000000001E-05</v>
      </c>
      <c r="R2386" s="225">
        <f>Q2386*H2386</f>
        <v>0.0025500000000000002</v>
      </c>
      <c r="S2386" s="225">
        <v>0</v>
      </c>
      <c r="T2386" s="226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7" t="s">
        <v>231</v>
      </c>
      <c r="AT2386" s="227" t="s">
        <v>227</v>
      </c>
      <c r="AU2386" s="227" t="s">
        <v>93</v>
      </c>
      <c r="AY2386" s="20" t="s">
        <v>224</v>
      </c>
      <c r="BE2386" s="228">
        <f>IF(N2386="základní",J2386,0)</f>
        <v>0</v>
      </c>
      <c r="BF2386" s="228">
        <f>IF(N2386="snížená",J2386,0)</f>
        <v>0</v>
      </c>
      <c r="BG2386" s="228">
        <f>IF(N2386="zákl. přenesená",J2386,0)</f>
        <v>0</v>
      </c>
      <c r="BH2386" s="228">
        <f>IF(N2386="sníž. přenesená",J2386,0)</f>
        <v>0</v>
      </c>
      <c r="BI2386" s="228">
        <f>IF(N2386="nulová",J2386,0)</f>
        <v>0</v>
      </c>
      <c r="BJ2386" s="20" t="s">
        <v>93</v>
      </c>
      <c r="BK2386" s="228">
        <f>ROUND(I2386*H2386,2)</f>
        <v>0</v>
      </c>
      <c r="BL2386" s="20" t="s">
        <v>231</v>
      </c>
      <c r="BM2386" s="227" t="s">
        <v>2500</v>
      </c>
    </row>
    <row r="2387" s="2" customFormat="1">
      <c r="A2387" s="41"/>
      <c r="B2387" s="42"/>
      <c r="C2387" s="43"/>
      <c r="D2387" s="267" t="s">
        <v>314</v>
      </c>
      <c r="E2387" s="43"/>
      <c r="F2387" s="268" t="s">
        <v>2501</v>
      </c>
      <c r="G2387" s="43"/>
      <c r="H2387" s="43"/>
      <c r="I2387" s="269"/>
      <c r="J2387" s="43"/>
      <c r="K2387" s="43"/>
      <c r="L2387" s="47"/>
      <c r="M2387" s="270"/>
      <c r="N2387" s="271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314</v>
      </c>
      <c r="AU2387" s="20" t="s">
        <v>93</v>
      </c>
    </row>
    <row r="2388" s="14" customFormat="1">
      <c r="A2388" s="14"/>
      <c r="B2388" s="246"/>
      <c r="C2388" s="247"/>
      <c r="D2388" s="231" t="s">
        <v>268</v>
      </c>
      <c r="E2388" s="248" t="s">
        <v>19</v>
      </c>
      <c r="F2388" s="249" t="s">
        <v>2502</v>
      </c>
      <c r="G2388" s="247"/>
      <c r="H2388" s="248" t="s">
        <v>19</v>
      </c>
      <c r="I2388" s="250"/>
      <c r="J2388" s="247"/>
      <c r="K2388" s="247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268</v>
      </c>
      <c r="AU2388" s="255" t="s">
        <v>93</v>
      </c>
      <c r="AV2388" s="14" t="s">
        <v>82</v>
      </c>
      <c r="AW2388" s="14" t="s">
        <v>34</v>
      </c>
      <c r="AX2388" s="14" t="s">
        <v>74</v>
      </c>
      <c r="AY2388" s="255" t="s">
        <v>224</v>
      </c>
    </row>
    <row r="2389" s="13" customFormat="1">
      <c r="A2389" s="13"/>
      <c r="B2389" s="229"/>
      <c r="C2389" s="230"/>
      <c r="D2389" s="231" t="s">
        <v>268</v>
      </c>
      <c r="E2389" s="232" t="s">
        <v>19</v>
      </c>
      <c r="F2389" s="233" t="s">
        <v>2503</v>
      </c>
      <c r="G2389" s="230"/>
      <c r="H2389" s="234">
        <v>85</v>
      </c>
      <c r="I2389" s="235"/>
      <c r="J2389" s="230"/>
      <c r="K2389" s="230"/>
      <c r="L2389" s="236"/>
      <c r="M2389" s="237"/>
      <c r="N2389" s="238"/>
      <c r="O2389" s="238"/>
      <c r="P2389" s="238"/>
      <c r="Q2389" s="238"/>
      <c r="R2389" s="238"/>
      <c r="S2389" s="238"/>
      <c r="T2389" s="23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0" t="s">
        <v>268</v>
      </c>
      <c r="AU2389" s="240" t="s">
        <v>93</v>
      </c>
      <c r="AV2389" s="13" t="s">
        <v>93</v>
      </c>
      <c r="AW2389" s="13" t="s">
        <v>34</v>
      </c>
      <c r="AX2389" s="13" t="s">
        <v>82</v>
      </c>
      <c r="AY2389" s="240" t="s">
        <v>224</v>
      </c>
    </row>
    <row r="2390" s="2" customFormat="1" ht="24.15" customHeight="1">
      <c r="A2390" s="41"/>
      <c r="B2390" s="42"/>
      <c r="C2390" s="286" t="s">
        <v>2504</v>
      </c>
      <c r="D2390" s="286" t="s">
        <v>572</v>
      </c>
      <c r="E2390" s="287" t="s">
        <v>2240</v>
      </c>
      <c r="F2390" s="288" t="s">
        <v>2241</v>
      </c>
      <c r="G2390" s="289" t="s">
        <v>595</v>
      </c>
      <c r="H2390" s="290">
        <v>85</v>
      </c>
      <c r="I2390" s="291"/>
      <c r="J2390" s="292">
        <f>ROUND(I2390*H2390,2)</f>
        <v>0</v>
      </c>
      <c r="K2390" s="288" t="s">
        <v>312</v>
      </c>
      <c r="L2390" s="293"/>
      <c r="M2390" s="294" t="s">
        <v>19</v>
      </c>
      <c r="N2390" s="295" t="s">
        <v>46</v>
      </c>
      <c r="O2390" s="87"/>
      <c r="P2390" s="225">
        <f>O2390*H2390</f>
        <v>0</v>
      </c>
      <c r="Q2390" s="225">
        <v>0.0014</v>
      </c>
      <c r="R2390" s="225">
        <f>Q2390*H2390</f>
        <v>0.119</v>
      </c>
      <c r="S2390" s="225">
        <v>0</v>
      </c>
      <c r="T2390" s="226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27" t="s">
        <v>254</v>
      </c>
      <c r="AT2390" s="227" t="s">
        <v>572</v>
      </c>
      <c r="AU2390" s="227" t="s">
        <v>93</v>
      </c>
      <c r="AY2390" s="20" t="s">
        <v>224</v>
      </c>
      <c r="BE2390" s="228">
        <f>IF(N2390="základní",J2390,0)</f>
        <v>0</v>
      </c>
      <c r="BF2390" s="228">
        <f>IF(N2390="snížená",J2390,0)</f>
        <v>0</v>
      </c>
      <c r="BG2390" s="228">
        <f>IF(N2390="zákl. přenesená",J2390,0)</f>
        <v>0</v>
      </c>
      <c r="BH2390" s="228">
        <f>IF(N2390="sníž. přenesená",J2390,0)</f>
        <v>0</v>
      </c>
      <c r="BI2390" s="228">
        <f>IF(N2390="nulová",J2390,0)</f>
        <v>0</v>
      </c>
      <c r="BJ2390" s="20" t="s">
        <v>93</v>
      </c>
      <c r="BK2390" s="228">
        <f>ROUND(I2390*H2390,2)</f>
        <v>0</v>
      </c>
      <c r="BL2390" s="20" t="s">
        <v>231</v>
      </c>
      <c r="BM2390" s="227" t="s">
        <v>2505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2502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2503</v>
      </c>
      <c r="G2392" s="230"/>
      <c r="H2392" s="234">
        <v>85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82</v>
      </c>
      <c r="AY2392" s="240" t="s">
        <v>224</v>
      </c>
    </row>
    <row r="2393" s="2" customFormat="1" ht="37.8" customHeight="1">
      <c r="A2393" s="41"/>
      <c r="B2393" s="42"/>
      <c r="C2393" s="216" t="s">
        <v>2506</v>
      </c>
      <c r="D2393" s="216" t="s">
        <v>227</v>
      </c>
      <c r="E2393" s="217" t="s">
        <v>2507</v>
      </c>
      <c r="F2393" s="218" t="s">
        <v>2508</v>
      </c>
      <c r="G2393" s="219" t="s">
        <v>595</v>
      </c>
      <c r="H2393" s="220">
        <v>2</v>
      </c>
      <c r="I2393" s="221"/>
      <c r="J2393" s="222">
        <f>ROUND(I2393*H2393,2)</f>
        <v>0</v>
      </c>
      <c r="K2393" s="218" t="s">
        <v>312</v>
      </c>
      <c r="L2393" s="47"/>
      <c r="M2393" s="223" t="s">
        <v>19</v>
      </c>
      <c r="N2393" s="224" t="s">
        <v>46</v>
      </c>
      <c r="O2393" s="87"/>
      <c r="P2393" s="225">
        <f>O2393*H2393</f>
        <v>0</v>
      </c>
      <c r="Q2393" s="225">
        <v>0.00027</v>
      </c>
      <c r="R2393" s="225">
        <f>Q2393*H2393</f>
        <v>0.00054000000000000001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231</v>
      </c>
      <c r="AT2393" s="227" t="s">
        <v>227</v>
      </c>
      <c r="AU2393" s="227" t="s">
        <v>93</v>
      </c>
      <c r="AY2393" s="20" t="s">
        <v>224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93</v>
      </c>
      <c r="BK2393" s="228">
        <f>ROUND(I2393*H2393,2)</f>
        <v>0</v>
      </c>
      <c r="BL2393" s="20" t="s">
        <v>231</v>
      </c>
      <c r="BM2393" s="227" t="s">
        <v>2509</v>
      </c>
    </row>
    <row r="2394" s="2" customFormat="1">
      <c r="A2394" s="41"/>
      <c r="B2394" s="42"/>
      <c r="C2394" s="43"/>
      <c r="D2394" s="267" t="s">
        <v>314</v>
      </c>
      <c r="E2394" s="43"/>
      <c r="F2394" s="268" t="s">
        <v>2510</v>
      </c>
      <c r="G2394" s="43"/>
      <c r="H2394" s="43"/>
      <c r="I2394" s="269"/>
      <c r="J2394" s="43"/>
      <c r="K2394" s="43"/>
      <c r="L2394" s="47"/>
      <c r="M2394" s="270"/>
      <c r="N2394" s="271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T2394" s="20" t="s">
        <v>314</v>
      </c>
      <c r="AU2394" s="20" t="s">
        <v>93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2511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93</v>
      </c>
      <c r="G2396" s="230"/>
      <c r="H2396" s="234">
        <v>2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82</v>
      </c>
      <c r="AY2396" s="240" t="s">
        <v>224</v>
      </c>
    </row>
    <row r="2397" s="2" customFormat="1" ht="24.15" customHeight="1">
      <c r="A2397" s="41"/>
      <c r="B2397" s="42"/>
      <c r="C2397" s="286" t="s">
        <v>2512</v>
      </c>
      <c r="D2397" s="286" t="s">
        <v>572</v>
      </c>
      <c r="E2397" s="287" t="s">
        <v>2489</v>
      </c>
      <c r="F2397" s="288" t="s">
        <v>2490</v>
      </c>
      <c r="G2397" s="289" t="s">
        <v>595</v>
      </c>
      <c r="H2397" s="290">
        <v>2</v>
      </c>
      <c r="I2397" s="291"/>
      <c r="J2397" s="292">
        <f>ROUND(I2397*H2397,2)</f>
        <v>0</v>
      </c>
      <c r="K2397" s="288" t="s">
        <v>312</v>
      </c>
      <c r="L2397" s="293"/>
      <c r="M2397" s="294" t="s">
        <v>19</v>
      </c>
      <c r="N2397" s="295" t="s">
        <v>46</v>
      </c>
      <c r="O2397" s="87"/>
      <c r="P2397" s="225">
        <f>O2397*H2397</f>
        <v>0</v>
      </c>
      <c r="Q2397" s="225">
        <v>0.0047000000000000002</v>
      </c>
      <c r="R2397" s="225">
        <f>Q2397*H2397</f>
        <v>0.0094000000000000004</v>
      </c>
      <c r="S2397" s="225">
        <v>0</v>
      </c>
      <c r="T2397" s="226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7" t="s">
        <v>254</v>
      </c>
      <c r="AT2397" s="227" t="s">
        <v>572</v>
      </c>
      <c r="AU2397" s="227" t="s">
        <v>93</v>
      </c>
      <c r="AY2397" s="20" t="s">
        <v>224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20" t="s">
        <v>93</v>
      </c>
      <c r="BK2397" s="228">
        <f>ROUND(I2397*H2397,2)</f>
        <v>0</v>
      </c>
      <c r="BL2397" s="20" t="s">
        <v>231</v>
      </c>
      <c r="BM2397" s="227" t="s">
        <v>2513</v>
      </c>
    </row>
    <row r="2398" s="14" customFormat="1">
      <c r="A2398" s="14"/>
      <c r="B2398" s="246"/>
      <c r="C2398" s="247"/>
      <c r="D2398" s="231" t="s">
        <v>268</v>
      </c>
      <c r="E2398" s="248" t="s">
        <v>19</v>
      </c>
      <c r="F2398" s="249" t="s">
        <v>2511</v>
      </c>
      <c r="G2398" s="247"/>
      <c r="H2398" s="248" t="s">
        <v>19</v>
      </c>
      <c r="I2398" s="250"/>
      <c r="J2398" s="247"/>
      <c r="K2398" s="247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268</v>
      </c>
      <c r="AU2398" s="255" t="s">
        <v>93</v>
      </c>
      <c r="AV2398" s="14" t="s">
        <v>82</v>
      </c>
      <c r="AW2398" s="14" t="s">
        <v>34</v>
      </c>
      <c r="AX2398" s="14" t="s">
        <v>74</v>
      </c>
      <c r="AY2398" s="255" t="s">
        <v>224</v>
      </c>
    </row>
    <row r="2399" s="13" customFormat="1">
      <c r="A2399" s="13"/>
      <c r="B2399" s="229"/>
      <c r="C2399" s="230"/>
      <c r="D2399" s="231" t="s">
        <v>268</v>
      </c>
      <c r="E2399" s="232" t="s">
        <v>19</v>
      </c>
      <c r="F2399" s="233" t="s">
        <v>93</v>
      </c>
      <c r="G2399" s="230"/>
      <c r="H2399" s="234">
        <v>2</v>
      </c>
      <c r="I2399" s="235"/>
      <c r="J2399" s="230"/>
      <c r="K2399" s="230"/>
      <c r="L2399" s="236"/>
      <c r="M2399" s="237"/>
      <c r="N2399" s="238"/>
      <c r="O2399" s="238"/>
      <c r="P2399" s="238"/>
      <c r="Q2399" s="238"/>
      <c r="R2399" s="238"/>
      <c r="S2399" s="238"/>
      <c r="T2399" s="23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0" t="s">
        <v>268</v>
      </c>
      <c r="AU2399" s="240" t="s">
        <v>93</v>
      </c>
      <c r="AV2399" s="13" t="s">
        <v>93</v>
      </c>
      <c r="AW2399" s="13" t="s">
        <v>34</v>
      </c>
      <c r="AX2399" s="13" t="s">
        <v>82</v>
      </c>
      <c r="AY2399" s="240" t="s">
        <v>224</v>
      </c>
    </row>
    <row r="2400" s="2" customFormat="1" ht="37.8" customHeight="1">
      <c r="A2400" s="41"/>
      <c r="B2400" s="42"/>
      <c r="C2400" s="216" t="s">
        <v>2514</v>
      </c>
      <c r="D2400" s="216" t="s">
        <v>227</v>
      </c>
      <c r="E2400" s="217" t="s">
        <v>2515</v>
      </c>
      <c r="F2400" s="218" t="s">
        <v>2516</v>
      </c>
      <c r="G2400" s="219" t="s">
        <v>595</v>
      </c>
      <c r="H2400" s="220">
        <v>134</v>
      </c>
      <c r="I2400" s="221"/>
      <c r="J2400" s="222">
        <f>ROUND(I2400*H2400,2)</f>
        <v>0</v>
      </c>
      <c r="K2400" s="218" t="s">
        <v>312</v>
      </c>
      <c r="L2400" s="47"/>
      <c r="M2400" s="223" t="s">
        <v>19</v>
      </c>
      <c r="N2400" s="224" t="s">
        <v>46</v>
      </c>
      <c r="O2400" s="87"/>
      <c r="P2400" s="225">
        <f>O2400*H2400</f>
        <v>0</v>
      </c>
      <c r="Q2400" s="225">
        <v>3.0000000000000001E-05</v>
      </c>
      <c r="R2400" s="225">
        <f>Q2400*H2400</f>
        <v>0.0040200000000000001</v>
      </c>
      <c r="S2400" s="225">
        <v>0</v>
      </c>
      <c r="T2400" s="226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7" t="s">
        <v>231</v>
      </c>
      <c r="AT2400" s="227" t="s">
        <v>227</v>
      </c>
      <c r="AU2400" s="227" t="s">
        <v>93</v>
      </c>
      <c r="AY2400" s="20" t="s">
        <v>224</v>
      </c>
      <c r="BE2400" s="228">
        <f>IF(N2400="základní",J2400,0)</f>
        <v>0</v>
      </c>
      <c r="BF2400" s="228">
        <f>IF(N2400="snížená",J2400,0)</f>
        <v>0</v>
      </c>
      <c r="BG2400" s="228">
        <f>IF(N2400="zákl. přenesená",J2400,0)</f>
        <v>0</v>
      </c>
      <c r="BH2400" s="228">
        <f>IF(N2400="sníž. přenesená",J2400,0)</f>
        <v>0</v>
      </c>
      <c r="BI2400" s="228">
        <f>IF(N2400="nulová",J2400,0)</f>
        <v>0</v>
      </c>
      <c r="BJ2400" s="20" t="s">
        <v>93</v>
      </c>
      <c r="BK2400" s="228">
        <f>ROUND(I2400*H2400,2)</f>
        <v>0</v>
      </c>
      <c r="BL2400" s="20" t="s">
        <v>231</v>
      </c>
      <c r="BM2400" s="227" t="s">
        <v>2517</v>
      </c>
    </row>
    <row r="2401" s="2" customFormat="1">
      <c r="A2401" s="41"/>
      <c r="B2401" s="42"/>
      <c r="C2401" s="43"/>
      <c r="D2401" s="267" t="s">
        <v>314</v>
      </c>
      <c r="E2401" s="43"/>
      <c r="F2401" s="268" t="s">
        <v>2518</v>
      </c>
      <c r="G2401" s="43"/>
      <c r="H2401" s="43"/>
      <c r="I2401" s="269"/>
      <c r="J2401" s="43"/>
      <c r="K2401" s="43"/>
      <c r="L2401" s="47"/>
      <c r="M2401" s="270"/>
      <c r="N2401" s="271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314</v>
      </c>
      <c r="AU2401" s="20" t="s">
        <v>93</v>
      </c>
    </row>
    <row r="2402" s="14" customFormat="1">
      <c r="A2402" s="14"/>
      <c r="B2402" s="246"/>
      <c r="C2402" s="247"/>
      <c r="D2402" s="231" t="s">
        <v>268</v>
      </c>
      <c r="E2402" s="248" t="s">
        <v>19</v>
      </c>
      <c r="F2402" s="249" t="s">
        <v>2519</v>
      </c>
      <c r="G2402" s="247"/>
      <c r="H2402" s="248" t="s">
        <v>19</v>
      </c>
      <c r="I2402" s="250"/>
      <c r="J2402" s="247"/>
      <c r="K2402" s="247"/>
      <c r="L2402" s="251"/>
      <c r="M2402" s="252"/>
      <c r="N2402" s="253"/>
      <c r="O2402" s="253"/>
      <c r="P2402" s="253"/>
      <c r="Q2402" s="253"/>
      <c r="R2402" s="253"/>
      <c r="S2402" s="253"/>
      <c r="T2402" s="25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5" t="s">
        <v>268</v>
      </c>
      <c r="AU2402" s="255" t="s">
        <v>93</v>
      </c>
      <c r="AV2402" s="14" t="s">
        <v>82</v>
      </c>
      <c r="AW2402" s="14" t="s">
        <v>34</v>
      </c>
      <c r="AX2402" s="14" t="s">
        <v>74</v>
      </c>
      <c r="AY2402" s="255" t="s">
        <v>224</v>
      </c>
    </row>
    <row r="2403" s="13" customFormat="1">
      <c r="A2403" s="13"/>
      <c r="B2403" s="229"/>
      <c r="C2403" s="230"/>
      <c r="D2403" s="231" t="s">
        <v>268</v>
      </c>
      <c r="E2403" s="232" t="s">
        <v>19</v>
      </c>
      <c r="F2403" s="233" t="s">
        <v>1314</v>
      </c>
      <c r="G2403" s="230"/>
      <c r="H2403" s="234">
        <v>98</v>
      </c>
      <c r="I2403" s="235"/>
      <c r="J2403" s="230"/>
      <c r="K2403" s="230"/>
      <c r="L2403" s="236"/>
      <c r="M2403" s="237"/>
      <c r="N2403" s="238"/>
      <c r="O2403" s="238"/>
      <c r="P2403" s="238"/>
      <c r="Q2403" s="238"/>
      <c r="R2403" s="238"/>
      <c r="S2403" s="238"/>
      <c r="T2403" s="23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0" t="s">
        <v>268</v>
      </c>
      <c r="AU2403" s="240" t="s">
        <v>93</v>
      </c>
      <c r="AV2403" s="13" t="s">
        <v>93</v>
      </c>
      <c r="AW2403" s="13" t="s">
        <v>34</v>
      </c>
      <c r="AX2403" s="13" t="s">
        <v>74</v>
      </c>
      <c r="AY2403" s="240" t="s">
        <v>224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2520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680</v>
      </c>
      <c r="G2405" s="230"/>
      <c r="H2405" s="234">
        <v>36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6" customFormat="1">
      <c r="A2406" s="16"/>
      <c r="B2406" s="272"/>
      <c r="C2406" s="273"/>
      <c r="D2406" s="231" t="s">
        <v>268</v>
      </c>
      <c r="E2406" s="274" t="s">
        <v>19</v>
      </c>
      <c r="F2406" s="275" t="s">
        <v>351</v>
      </c>
      <c r="G2406" s="273"/>
      <c r="H2406" s="276">
        <v>134</v>
      </c>
      <c r="I2406" s="277"/>
      <c r="J2406" s="273"/>
      <c r="K2406" s="273"/>
      <c r="L2406" s="278"/>
      <c r="M2406" s="279"/>
      <c r="N2406" s="280"/>
      <c r="O2406" s="280"/>
      <c r="P2406" s="280"/>
      <c r="Q2406" s="280"/>
      <c r="R2406" s="280"/>
      <c r="S2406" s="280"/>
      <c r="T2406" s="281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82" t="s">
        <v>268</v>
      </c>
      <c r="AU2406" s="282" t="s">
        <v>93</v>
      </c>
      <c r="AV2406" s="16" t="s">
        <v>231</v>
      </c>
      <c r="AW2406" s="16" t="s">
        <v>34</v>
      </c>
      <c r="AX2406" s="16" t="s">
        <v>82</v>
      </c>
      <c r="AY2406" s="282" t="s">
        <v>224</v>
      </c>
    </row>
    <row r="2407" s="2" customFormat="1" ht="24.15" customHeight="1">
      <c r="A2407" s="41"/>
      <c r="B2407" s="42"/>
      <c r="C2407" s="286" t="s">
        <v>2521</v>
      </c>
      <c r="D2407" s="286" t="s">
        <v>572</v>
      </c>
      <c r="E2407" s="287" t="s">
        <v>2261</v>
      </c>
      <c r="F2407" s="288" t="s">
        <v>2262</v>
      </c>
      <c r="G2407" s="289" t="s">
        <v>595</v>
      </c>
      <c r="H2407" s="290">
        <v>134</v>
      </c>
      <c r="I2407" s="291"/>
      <c r="J2407" s="292">
        <f>ROUND(I2407*H2407,2)</f>
        <v>0</v>
      </c>
      <c r="K2407" s="288" t="s">
        <v>312</v>
      </c>
      <c r="L2407" s="293"/>
      <c r="M2407" s="294" t="s">
        <v>19</v>
      </c>
      <c r="N2407" s="295" t="s">
        <v>46</v>
      </c>
      <c r="O2407" s="87"/>
      <c r="P2407" s="225">
        <f>O2407*H2407</f>
        <v>0</v>
      </c>
      <c r="Q2407" s="225">
        <v>0.0022000000000000001</v>
      </c>
      <c r="R2407" s="225">
        <f>Q2407*H2407</f>
        <v>0.29480000000000001</v>
      </c>
      <c r="S2407" s="225">
        <v>0</v>
      </c>
      <c r="T2407" s="226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7" t="s">
        <v>254</v>
      </c>
      <c r="AT2407" s="227" t="s">
        <v>572</v>
      </c>
      <c r="AU2407" s="227" t="s">
        <v>93</v>
      </c>
      <c r="AY2407" s="20" t="s">
        <v>224</v>
      </c>
      <c r="BE2407" s="228">
        <f>IF(N2407="základní",J2407,0)</f>
        <v>0</v>
      </c>
      <c r="BF2407" s="228">
        <f>IF(N2407="snížená",J2407,0)</f>
        <v>0</v>
      </c>
      <c r="BG2407" s="228">
        <f>IF(N2407="zákl. přenesená",J2407,0)</f>
        <v>0</v>
      </c>
      <c r="BH2407" s="228">
        <f>IF(N2407="sníž. přenesená",J2407,0)</f>
        <v>0</v>
      </c>
      <c r="BI2407" s="228">
        <f>IF(N2407="nulová",J2407,0)</f>
        <v>0</v>
      </c>
      <c r="BJ2407" s="20" t="s">
        <v>93</v>
      </c>
      <c r="BK2407" s="228">
        <f>ROUND(I2407*H2407,2)</f>
        <v>0</v>
      </c>
      <c r="BL2407" s="20" t="s">
        <v>231</v>
      </c>
      <c r="BM2407" s="227" t="s">
        <v>2522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2519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1314</v>
      </c>
      <c r="G2409" s="230"/>
      <c r="H2409" s="234">
        <v>98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74</v>
      </c>
      <c r="AY2409" s="240" t="s">
        <v>224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2520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680</v>
      </c>
      <c r="G2411" s="230"/>
      <c r="H2411" s="234">
        <v>36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6" customFormat="1">
      <c r="A2412" s="16"/>
      <c r="B2412" s="272"/>
      <c r="C2412" s="273"/>
      <c r="D2412" s="231" t="s">
        <v>268</v>
      </c>
      <c r="E2412" s="274" t="s">
        <v>19</v>
      </c>
      <c r="F2412" s="275" t="s">
        <v>351</v>
      </c>
      <c r="G2412" s="273"/>
      <c r="H2412" s="276">
        <v>134</v>
      </c>
      <c r="I2412" s="277"/>
      <c r="J2412" s="273"/>
      <c r="K2412" s="273"/>
      <c r="L2412" s="278"/>
      <c r="M2412" s="279"/>
      <c r="N2412" s="280"/>
      <c r="O2412" s="280"/>
      <c r="P2412" s="280"/>
      <c r="Q2412" s="280"/>
      <c r="R2412" s="280"/>
      <c r="S2412" s="280"/>
      <c r="T2412" s="281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82" t="s">
        <v>268</v>
      </c>
      <c r="AU2412" s="282" t="s">
        <v>93</v>
      </c>
      <c r="AV2412" s="16" t="s">
        <v>231</v>
      </c>
      <c r="AW2412" s="16" t="s">
        <v>34</v>
      </c>
      <c r="AX2412" s="16" t="s">
        <v>82</v>
      </c>
      <c r="AY2412" s="282" t="s">
        <v>224</v>
      </c>
    </row>
    <row r="2413" s="2" customFormat="1" ht="37.8" customHeight="1">
      <c r="A2413" s="41"/>
      <c r="B2413" s="42"/>
      <c r="C2413" s="216" t="s">
        <v>2523</v>
      </c>
      <c r="D2413" s="216" t="s">
        <v>227</v>
      </c>
      <c r="E2413" s="217" t="s">
        <v>2524</v>
      </c>
      <c r="F2413" s="218" t="s">
        <v>2525</v>
      </c>
      <c r="G2413" s="219" t="s">
        <v>595</v>
      </c>
      <c r="H2413" s="220">
        <v>92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5.0000000000000002E-05</v>
      </c>
      <c r="R2413" s="225">
        <f>Q2413*H2413</f>
        <v>0.0045999999999999999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2526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2527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2528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82</v>
      </c>
      <c r="G2416" s="230"/>
      <c r="H2416" s="234">
        <v>1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2529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</v>
      </c>
      <c r="G2418" s="230"/>
      <c r="H2418" s="234">
        <v>12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2530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1174</v>
      </c>
      <c r="G2420" s="230"/>
      <c r="H2420" s="234">
        <v>76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108</v>
      </c>
      <c r="G2422" s="230"/>
      <c r="H2422" s="234">
        <v>3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6" customFormat="1">
      <c r="A2423" s="16"/>
      <c r="B2423" s="272"/>
      <c r="C2423" s="273"/>
      <c r="D2423" s="231" t="s">
        <v>268</v>
      </c>
      <c r="E2423" s="274" t="s">
        <v>19</v>
      </c>
      <c r="F2423" s="275" t="s">
        <v>351</v>
      </c>
      <c r="G2423" s="273"/>
      <c r="H2423" s="276">
        <v>92</v>
      </c>
      <c r="I2423" s="277"/>
      <c r="J2423" s="273"/>
      <c r="K2423" s="273"/>
      <c r="L2423" s="278"/>
      <c r="M2423" s="279"/>
      <c r="N2423" s="280"/>
      <c r="O2423" s="280"/>
      <c r="P2423" s="280"/>
      <c r="Q2423" s="280"/>
      <c r="R2423" s="280"/>
      <c r="S2423" s="280"/>
      <c r="T2423" s="281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82" t="s">
        <v>268</v>
      </c>
      <c r="AU2423" s="282" t="s">
        <v>93</v>
      </c>
      <c r="AV2423" s="16" t="s">
        <v>231</v>
      </c>
      <c r="AW2423" s="16" t="s">
        <v>34</v>
      </c>
      <c r="AX2423" s="16" t="s">
        <v>82</v>
      </c>
      <c r="AY2423" s="282" t="s">
        <v>224</v>
      </c>
    </row>
    <row r="2424" s="2" customFormat="1" ht="24.15" customHeight="1">
      <c r="A2424" s="41"/>
      <c r="B2424" s="42"/>
      <c r="C2424" s="286" t="s">
        <v>2532</v>
      </c>
      <c r="D2424" s="286" t="s">
        <v>572</v>
      </c>
      <c r="E2424" s="287" t="s">
        <v>2533</v>
      </c>
      <c r="F2424" s="288" t="s">
        <v>2534</v>
      </c>
      <c r="G2424" s="289" t="s">
        <v>595</v>
      </c>
      <c r="H2424" s="290">
        <v>1</v>
      </c>
      <c r="I2424" s="291"/>
      <c r="J2424" s="292">
        <f>ROUND(I2424*H2424,2)</f>
        <v>0</v>
      </c>
      <c r="K2424" s="288" t="s">
        <v>312</v>
      </c>
      <c r="L2424" s="293"/>
      <c r="M2424" s="294" t="s">
        <v>19</v>
      </c>
      <c r="N2424" s="295" t="s">
        <v>46</v>
      </c>
      <c r="O2424" s="87"/>
      <c r="P2424" s="225">
        <f>O2424*H2424</f>
        <v>0</v>
      </c>
      <c r="Q2424" s="225">
        <v>0.0033</v>
      </c>
      <c r="R2424" s="225">
        <f>Q2424*H2424</f>
        <v>0.0033</v>
      </c>
      <c r="S2424" s="225">
        <v>0</v>
      </c>
      <c r="T2424" s="226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7" t="s">
        <v>254</v>
      </c>
      <c r="AT2424" s="227" t="s">
        <v>572</v>
      </c>
      <c r="AU2424" s="227" t="s">
        <v>93</v>
      </c>
      <c r="AY2424" s="20" t="s">
        <v>224</v>
      </c>
      <c r="BE2424" s="228">
        <f>IF(N2424="základní",J2424,0)</f>
        <v>0</v>
      </c>
      <c r="BF2424" s="228">
        <f>IF(N2424="snížená",J2424,0)</f>
        <v>0</v>
      </c>
      <c r="BG2424" s="228">
        <f>IF(N2424="zákl. přenesená",J2424,0)</f>
        <v>0</v>
      </c>
      <c r="BH2424" s="228">
        <f>IF(N2424="sníž. přenesená",J2424,0)</f>
        <v>0</v>
      </c>
      <c r="BI2424" s="228">
        <f>IF(N2424="nulová",J2424,0)</f>
        <v>0</v>
      </c>
      <c r="BJ2424" s="20" t="s">
        <v>93</v>
      </c>
      <c r="BK2424" s="228">
        <f>ROUND(I2424*H2424,2)</f>
        <v>0</v>
      </c>
      <c r="BL2424" s="20" t="s">
        <v>231</v>
      </c>
      <c r="BM2424" s="227" t="s">
        <v>2535</v>
      </c>
    </row>
    <row r="2425" s="14" customFormat="1">
      <c r="A2425" s="14"/>
      <c r="B2425" s="246"/>
      <c r="C2425" s="247"/>
      <c r="D2425" s="231" t="s">
        <v>268</v>
      </c>
      <c r="E2425" s="248" t="s">
        <v>19</v>
      </c>
      <c r="F2425" s="249" t="s">
        <v>2528</v>
      </c>
      <c r="G2425" s="247"/>
      <c r="H2425" s="248" t="s">
        <v>19</v>
      </c>
      <c r="I2425" s="250"/>
      <c r="J2425" s="247"/>
      <c r="K2425" s="247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268</v>
      </c>
      <c r="AU2425" s="255" t="s">
        <v>93</v>
      </c>
      <c r="AV2425" s="14" t="s">
        <v>82</v>
      </c>
      <c r="AW2425" s="14" t="s">
        <v>34</v>
      </c>
      <c r="AX2425" s="14" t="s">
        <v>74</v>
      </c>
      <c r="AY2425" s="255" t="s">
        <v>224</v>
      </c>
    </row>
    <row r="2426" s="13" customFormat="1">
      <c r="A2426" s="13"/>
      <c r="B2426" s="229"/>
      <c r="C2426" s="230"/>
      <c r="D2426" s="231" t="s">
        <v>268</v>
      </c>
      <c r="E2426" s="232" t="s">
        <v>19</v>
      </c>
      <c r="F2426" s="233" t="s">
        <v>82</v>
      </c>
      <c r="G2426" s="230"/>
      <c r="H2426" s="234">
        <v>1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0" t="s">
        <v>268</v>
      </c>
      <c r="AU2426" s="240" t="s">
        <v>93</v>
      </c>
      <c r="AV2426" s="13" t="s">
        <v>93</v>
      </c>
      <c r="AW2426" s="13" t="s">
        <v>34</v>
      </c>
      <c r="AX2426" s="13" t="s">
        <v>82</v>
      </c>
      <c r="AY2426" s="240" t="s">
        <v>224</v>
      </c>
    </row>
    <row r="2427" s="2" customFormat="1" ht="24.15" customHeight="1">
      <c r="A2427" s="41"/>
      <c r="B2427" s="42"/>
      <c r="C2427" s="286" t="s">
        <v>2536</v>
      </c>
      <c r="D2427" s="286" t="s">
        <v>572</v>
      </c>
      <c r="E2427" s="287" t="s">
        <v>2537</v>
      </c>
      <c r="F2427" s="288" t="s">
        <v>2538</v>
      </c>
      <c r="G2427" s="289" t="s">
        <v>595</v>
      </c>
      <c r="H2427" s="290">
        <v>12</v>
      </c>
      <c r="I2427" s="291"/>
      <c r="J2427" s="292">
        <f>ROUND(I2427*H2427,2)</f>
        <v>0</v>
      </c>
      <c r="K2427" s="288" t="s">
        <v>19</v>
      </c>
      <c r="L2427" s="293"/>
      <c r="M2427" s="294" t="s">
        <v>19</v>
      </c>
      <c r="N2427" s="295" t="s">
        <v>46</v>
      </c>
      <c r="O2427" s="87"/>
      <c r="P2427" s="225">
        <f>O2427*H2427</f>
        <v>0</v>
      </c>
      <c r="Q2427" s="225">
        <v>0.0060000000000000001</v>
      </c>
      <c r="R2427" s="225">
        <f>Q2427*H2427</f>
        <v>0.072000000000000008</v>
      </c>
      <c r="S2427" s="225">
        <v>0</v>
      </c>
      <c r="T2427" s="226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7" t="s">
        <v>254</v>
      </c>
      <c r="AT2427" s="227" t="s">
        <v>572</v>
      </c>
      <c r="AU2427" s="227" t="s">
        <v>93</v>
      </c>
      <c r="AY2427" s="20" t="s">
        <v>224</v>
      </c>
      <c r="BE2427" s="228">
        <f>IF(N2427="základní",J2427,0)</f>
        <v>0</v>
      </c>
      <c r="BF2427" s="228">
        <f>IF(N2427="snížená",J2427,0)</f>
        <v>0</v>
      </c>
      <c r="BG2427" s="228">
        <f>IF(N2427="zákl. přenesená",J2427,0)</f>
        <v>0</v>
      </c>
      <c r="BH2427" s="228">
        <f>IF(N2427="sníž. přenesená",J2427,0)</f>
        <v>0</v>
      </c>
      <c r="BI2427" s="228">
        <f>IF(N2427="nulová",J2427,0)</f>
        <v>0</v>
      </c>
      <c r="BJ2427" s="20" t="s">
        <v>93</v>
      </c>
      <c r="BK2427" s="228">
        <f>ROUND(I2427*H2427,2)</f>
        <v>0</v>
      </c>
      <c r="BL2427" s="20" t="s">
        <v>231</v>
      </c>
      <c r="BM2427" s="227" t="s">
        <v>2539</v>
      </c>
    </row>
    <row r="2428" s="2" customFormat="1" ht="24.15" customHeight="1">
      <c r="A2428" s="41"/>
      <c r="B2428" s="42"/>
      <c r="C2428" s="286" t="s">
        <v>2540</v>
      </c>
      <c r="D2428" s="286" t="s">
        <v>572</v>
      </c>
      <c r="E2428" s="287" t="s">
        <v>2541</v>
      </c>
      <c r="F2428" s="288" t="s">
        <v>2542</v>
      </c>
      <c r="G2428" s="289" t="s">
        <v>595</v>
      </c>
      <c r="H2428" s="290">
        <v>76</v>
      </c>
      <c r="I2428" s="291"/>
      <c r="J2428" s="292">
        <f>ROUND(I2428*H2428,2)</f>
        <v>0</v>
      </c>
      <c r="K2428" s="288" t="s">
        <v>19</v>
      </c>
      <c r="L2428" s="293"/>
      <c r="M2428" s="294" t="s">
        <v>19</v>
      </c>
      <c r="N2428" s="295" t="s">
        <v>46</v>
      </c>
      <c r="O2428" s="87"/>
      <c r="P2428" s="225">
        <f>O2428*H2428</f>
        <v>0</v>
      </c>
      <c r="Q2428" s="225">
        <v>0.0066</v>
      </c>
      <c r="R2428" s="225">
        <f>Q2428*H2428</f>
        <v>0.50160000000000005</v>
      </c>
      <c r="S2428" s="225">
        <v>0</v>
      </c>
      <c r="T2428" s="226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7" t="s">
        <v>254</v>
      </c>
      <c r="AT2428" s="227" t="s">
        <v>572</v>
      </c>
      <c r="AU2428" s="227" t="s">
        <v>93</v>
      </c>
      <c r="AY2428" s="20" t="s">
        <v>224</v>
      </c>
      <c r="BE2428" s="228">
        <f>IF(N2428="základní",J2428,0)</f>
        <v>0</v>
      </c>
      <c r="BF2428" s="228">
        <f>IF(N2428="snížená",J2428,0)</f>
        <v>0</v>
      </c>
      <c r="BG2428" s="228">
        <f>IF(N2428="zákl. přenesená",J2428,0)</f>
        <v>0</v>
      </c>
      <c r="BH2428" s="228">
        <f>IF(N2428="sníž. přenesená",J2428,0)</f>
        <v>0</v>
      </c>
      <c r="BI2428" s="228">
        <f>IF(N2428="nulová",J2428,0)</f>
        <v>0</v>
      </c>
      <c r="BJ2428" s="20" t="s">
        <v>93</v>
      </c>
      <c r="BK2428" s="228">
        <f>ROUND(I2428*H2428,2)</f>
        <v>0</v>
      </c>
      <c r="BL2428" s="20" t="s">
        <v>231</v>
      </c>
      <c r="BM2428" s="227" t="s">
        <v>2543</v>
      </c>
    </row>
    <row r="2429" s="2" customFormat="1" ht="24.15" customHeight="1">
      <c r="A2429" s="41"/>
      <c r="B2429" s="42"/>
      <c r="C2429" s="286" t="s">
        <v>2544</v>
      </c>
      <c r="D2429" s="286" t="s">
        <v>572</v>
      </c>
      <c r="E2429" s="287" t="s">
        <v>2545</v>
      </c>
      <c r="F2429" s="288" t="s">
        <v>2546</v>
      </c>
      <c r="G2429" s="289" t="s">
        <v>595</v>
      </c>
      <c r="H2429" s="290">
        <v>3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0.0146</v>
      </c>
      <c r="R2429" s="225">
        <f>Q2429*H2429</f>
        <v>0.043799999999999999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2547</v>
      </c>
    </row>
    <row r="2430" s="2" customFormat="1" ht="37.8" customHeight="1">
      <c r="A2430" s="41"/>
      <c r="B2430" s="42"/>
      <c r="C2430" s="216" t="s">
        <v>2548</v>
      </c>
      <c r="D2430" s="216" t="s">
        <v>227</v>
      </c>
      <c r="E2430" s="217" t="s">
        <v>2549</v>
      </c>
      <c r="F2430" s="218" t="s">
        <v>2550</v>
      </c>
      <c r="G2430" s="219" t="s">
        <v>595</v>
      </c>
      <c r="H2430" s="220">
        <v>9</v>
      </c>
      <c r="I2430" s="221"/>
      <c r="J2430" s="222">
        <f>ROUND(I2430*H2430,2)</f>
        <v>0</v>
      </c>
      <c r="K2430" s="218" t="s">
        <v>312</v>
      </c>
      <c r="L2430" s="47"/>
      <c r="M2430" s="223" t="s">
        <v>19</v>
      </c>
      <c r="N2430" s="224" t="s">
        <v>46</v>
      </c>
      <c r="O2430" s="87"/>
      <c r="P2430" s="225">
        <f>O2430*H2430</f>
        <v>0</v>
      </c>
      <c r="Q2430" s="225">
        <v>0.00044000000000000002</v>
      </c>
      <c r="R2430" s="225">
        <f>Q2430*H2430</f>
        <v>0.00396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231</v>
      </c>
      <c r="AT2430" s="227" t="s">
        <v>227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2551</v>
      </c>
    </row>
    <row r="2431" s="2" customFormat="1">
      <c r="A2431" s="41"/>
      <c r="B2431" s="42"/>
      <c r="C2431" s="43"/>
      <c r="D2431" s="267" t="s">
        <v>314</v>
      </c>
      <c r="E2431" s="43"/>
      <c r="F2431" s="268" t="s">
        <v>2552</v>
      </c>
      <c r="G2431" s="43"/>
      <c r="H2431" s="43"/>
      <c r="I2431" s="269"/>
      <c r="J2431" s="43"/>
      <c r="K2431" s="43"/>
      <c r="L2431" s="47"/>
      <c r="M2431" s="270"/>
      <c r="N2431" s="271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314</v>
      </c>
      <c r="AU2431" s="20" t="s">
        <v>93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2553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254</v>
      </c>
      <c r="G2433" s="230"/>
      <c r="H2433" s="234">
        <v>8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2554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82</v>
      </c>
      <c r="G2435" s="230"/>
      <c r="H2435" s="234">
        <v>1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2555</v>
      </c>
      <c r="D2437" s="286" t="s">
        <v>572</v>
      </c>
      <c r="E2437" s="287" t="s">
        <v>2251</v>
      </c>
      <c r="F2437" s="288" t="s">
        <v>2252</v>
      </c>
      <c r="G2437" s="289" t="s">
        <v>595</v>
      </c>
      <c r="H2437" s="290">
        <v>9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0.0061999999999999998</v>
      </c>
      <c r="R2437" s="225">
        <f>Q2437*H2437</f>
        <v>0.055799999999999995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2556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2553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254</v>
      </c>
      <c r="G2439" s="230"/>
      <c r="H2439" s="234">
        <v>8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74</v>
      </c>
      <c r="AY2439" s="240" t="s">
        <v>224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2554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82</v>
      </c>
      <c r="G2441" s="230"/>
      <c r="H2441" s="234">
        <v>1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6" customFormat="1">
      <c r="A2442" s="16"/>
      <c r="B2442" s="272"/>
      <c r="C2442" s="273"/>
      <c r="D2442" s="231" t="s">
        <v>268</v>
      </c>
      <c r="E2442" s="274" t="s">
        <v>19</v>
      </c>
      <c r="F2442" s="275" t="s">
        <v>351</v>
      </c>
      <c r="G2442" s="273"/>
      <c r="H2442" s="276">
        <v>9</v>
      </c>
      <c r="I2442" s="277"/>
      <c r="J2442" s="273"/>
      <c r="K2442" s="273"/>
      <c r="L2442" s="278"/>
      <c r="M2442" s="279"/>
      <c r="N2442" s="280"/>
      <c r="O2442" s="280"/>
      <c r="P2442" s="280"/>
      <c r="Q2442" s="280"/>
      <c r="R2442" s="280"/>
      <c r="S2442" s="280"/>
      <c r="T2442" s="281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T2442" s="282" t="s">
        <v>268</v>
      </c>
      <c r="AU2442" s="282" t="s">
        <v>93</v>
      </c>
      <c r="AV2442" s="16" t="s">
        <v>231</v>
      </c>
      <c r="AW2442" s="16" t="s">
        <v>34</v>
      </c>
      <c r="AX2442" s="16" t="s">
        <v>82</v>
      </c>
      <c r="AY2442" s="282" t="s">
        <v>224</v>
      </c>
    </row>
    <row r="2443" s="2" customFormat="1" ht="24.15" customHeight="1">
      <c r="A2443" s="41"/>
      <c r="B2443" s="42"/>
      <c r="C2443" s="216" t="s">
        <v>2557</v>
      </c>
      <c r="D2443" s="216" t="s">
        <v>227</v>
      </c>
      <c r="E2443" s="217" t="s">
        <v>2558</v>
      </c>
      <c r="F2443" s="218" t="s">
        <v>2559</v>
      </c>
      <c r="G2443" s="219" t="s">
        <v>595</v>
      </c>
      <c r="H2443" s="220">
        <v>6</v>
      </c>
      <c r="I2443" s="221"/>
      <c r="J2443" s="222">
        <f>ROUND(I2443*H2443,2)</f>
        <v>0</v>
      </c>
      <c r="K2443" s="218" t="s">
        <v>19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</v>
      </c>
      <c r="R2443" s="225">
        <f>Q2443*H2443</f>
        <v>0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2560</v>
      </c>
    </row>
    <row r="2444" s="2" customFormat="1" ht="24.15" customHeight="1">
      <c r="A2444" s="41"/>
      <c r="B2444" s="42"/>
      <c r="C2444" s="216" t="s">
        <v>2561</v>
      </c>
      <c r="D2444" s="216" t="s">
        <v>227</v>
      </c>
      <c r="E2444" s="217" t="s">
        <v>2562</v>
      </c>
      <c r="F2444" s="218" t="s">
        <v>2563</v>
      </c>
      <c r="G2444" s="219" t="s">
        <v>595</v>
      </c>
      <c r="H2444" s="220">
        <v>1</v>
      </c>
      <c r="I2444" s="221"/>
      <c r="J2444" s="222">
        <f>ROUND(I2444*H2444,2)</f>
        <v>0</v>
      </c>
      <c r="K2444" s="218" t="s">
        <v>19</v>
      </c>
      <c r="L2444" s="47"/>
      <c r="M2444" s="223" t="s">
        <v>19</v>
      </c>
      <c r="N2444" s="224" t="s">
        <v>46</v>
      </c>
      <c r="O2444" s="87"/>
      <c r="P2444" s="225">
        <f>O2444*H2444</f>
        <v>0</v>
      </c>
      <c r="Q2444" s="225">
        <v>0</v>
      </c>
      <c r="R2444" s="225">
        <f>Q2444*H2444</f>
        <v>0</v>
      </c>
      <c r="S2444" s="225">
        <v>0</v>
      </c>
      <c r="T2444" s="226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7" t="s">
        <v>231</v>
      </c>
      <c r="AT2444" s="227" t="s">
        <v>227</v>
      </c>
      <c r="AU2444" s="227" t="s">
        <v>93</v>
      </c>
      <c r="AY2444" s="20" t="s">
        <v>224</v>
      </c>
      <c r="BE2444" s="228">
        <f>IF(N2444="základní",J2444,0)</f>
        <v>0</v>
      </c>
      <c r="BF2444" s="228">
        <f>IF(N2444="snížená",J2444,0)</f>
        <v>0</v>
      </c>
      <c r="BG2444" s="228">
        <f>IF(N2444="zákl. přenesená",J2444,0)</f>
        <v>0</v>
      </c>
      <c r="BH2444" s="228">
        <f>IF(N2444="sníž. přenesená",J2444,0)</f>
        <v>0</v>
      </c>
      <c r="BI2444" s="228">
        <f>IF(N2444="nulová",J2444,0)</f>
        <v>0</v>
      </c>
      <c r="BJ2444" s="20" t="s">
        <v>93</v>
      </c>
      <c r="BK2444" s="228">
        <f>ROUND(I2444*H2444,2)</f>
        <v>0</v>
      </c>
      <c r="BL2444" s="20" t="s">
        <v>231</v>
      </c>
      <c r="BM2444" s="227" t="s">
        <v>2564</v>
      </c>
    </row>
    <row r="2445" s="2" customFormat="1" ht="37.8" customHeight="1">
      <c r="A2445" s="41"/>
      <c r="B2445" s="42"/>
      <c r="C2445" s="216" t="s">
        <v>2565</v>
      </c>
      <c r="D2445" s="216" t="s">
        <v>227</v>
      </c>
      <c r="E2445" s="217" t="s">
        <v>2566</v>
      </c>
      <c r="F2445" s="218" t="s">
        <v>2567</v>
      </c>
      <c r="G2445" s="219" t="s">
        <v>595</v>
      </c>
      <c r="H2445" s="220">
        <v>18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2568</v>
      </c>
    </row>
    <row r="2446" s="2" customFormat="1" ht="37.8" customHeight="1">
      <c r="A2446" s="41"/>
      <c r="B2446" s="42"/>
      <c r="C2446" s="216" t="s">
        <v>2569</v>
      </c>
      <c r="D2446" s="216" t="s">
        <v>227</v>
      </c>
      <c r="E2446" s="217" t="s">
        <v>2225</v>
      </c>
      <c r="F2446" s="218" t="s">
        <v>2226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312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3.0000000000000001E-05</v>
      </c>
      <c r="R2446" s="225">
        <f>Q2446*H2446</f>
        <v>3.0000000000000001E-05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2570</v>
      </c>
    </row>
    <row r="2447" s="2" customFormat="1">
      <c r="A2447" s="41"/>
      <c r="B2447" s="42"/>
      <c r="C2447" s="43"/>
      <c r="D2447" s="267" t="s">
        <v>314</v>
      </c>
      <c r="E2447" s="43"/>
      <c r="F2447" s="268" t="s">
        <v>2228</v>
      </c>
      <c r="G2447" s="43"/>
      <c r="H2447" s="43"/>
      <c r="I2447" s="269"/>
      <c r="J2447" s="43"/>
      <c r="K2447" s="43"/>
      <c r="L2447" s="47"/>
      <c r="M2447" s="270"/>
      <c r="N2447" s="271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314</v>
      </c>
      <c r="AU2447" s="20" t="s">
        <v>93</v>
      </c>
    </row>
    <row r="2448" s="14" customFormat="1">
      <c r="A2448" s="14"/>
      <c r="B2448" s="246"/>
      <c r="C2448" s="247"/>
      <c r="D2448" s="231" t="s">
        <v>268</v>
      </c>
      <c r="E2448" s="248" t="s">
        <v>19</v>
      </c>
      <c r="F2448" s="249" t="s">
        <v>2571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268</v>
      </c>
      <c r="AU2448" s="255" t="s">
        <v>93</v>
      </c>
      <c r="AV2448" s="14" t="s">
        <v>82</v>
      </c>
      <c r="AW2448" s="14" t="s">
        <v>34</v>
      </c>
      <c r="AX2448" s="14" t="s">
        <v>74</v>
      </c>
      <c r="AY2448" s="255" t="s">
        <v>224</v>
      </c>
    </row>
    <row r="2449" s="13" customFormat="1">
      <c r="A2449" s="13"/>
      <c r="B2449" s="229"/>
      <c r="C2449" s="230"/>
      <c r="D2449" s="231" t="s">
        <v>268</v>
      </c>
      <c r="E2449" s="232" t="s">
        <v>19</v>
      </c>
      <c r="F2449" s="233" t="s">
        <v>82</v>
      </c>
      <c r="G2449" s="230"/>
      <c r="H2449" s="234">
        <v>1</v>
      </c>
      <c r="I2449" s="235"/>
      <c r="J2449" s="230"/>
      <c r="K2449" s="230"/>
      <c r="L2449" s="236"/>
      <c r="M2449" s="237"/>
      <c r="N2449" s="238"/>
      <c r="O2449" s="238"/>
      <c r="P2449" s="238"/>
      <c r="Q2449" s="238"/>
      <c r="R2449" s="238"/>
      <c r="S2449" s="238"/>
      <c r="T2449" s="23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0" t="s">
        <v>268</v>
      </c>
      <c r="AU2449" s="240" t="s">
        <v>93</v>
      </c>
      <c r="AV2449" s="13" t="s">
        <v>93</v>
      </c>
      <c r="AW2449" s="13" t="s">
        <v>34</v>
      </c>
      <c r="AX2449" s="13" t="s">
        <v>82</v>
      </c>
      <c r="AY2449" s="240" t="s">
        <v>224</v>
      </c>
    </row>
    <row r="2450" s="2" customFormat="1" ht="24.15" customHeight="1">
      <c r="A2450" s="41"/>
      <c r="B2450" s="42"/>
      <c r="C2450" s="286" t="s">
        <v>2572</v>
      </c>
      <c r="D2450" s="286" t="s">
        <v>572</v>
      </c>
      <c r="E2450" s="287" t="s">
        <v>2573</v>
      </c>
      <c r="F2450" s="288" t="s">
        <v>2574</v>
      </c>
      <c r="G2450" s="289" t="s">
        <v>595</v>
      </c>
      <c r="H2450" s="290">
        <v>1</v>
      </c>
      <c r="I2450" s="291"/>
      <c r="J2450" s="292">
        <f>ROUND(I2450*H2450,2)</f>
        <v>0</v>
      </c>
      <c r="K2450" s="288" t="s">
        <v>19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0.00089999999999999998</v>
      </c>
      <c r="R2450" s="225">
        <f>Q2450*H2450</f>
        <v>0.00089999999999999998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2575</v>
      </c>
    </row>
    <row r="2451" s="12" customFormat="1" ht="22.8" customHeight="1">
      <c r="A2451" s="12"/>
      <c r="B2451" s="200"/>
      <c r="C2451" s="201"/>
      <c r="D2451" s="202" t="s">
        <v>73</v>
      </c>
      <c r="E2451" s="214" t="s">
        <v>2576</v>
      </c>
      <c r="F2451" s="214" t="s">
        <v>2577</v>
      </c>
      <c r="G2451" s="201"/>
      <c r="H2451" s="201"/>
      <c r="I2451" s="204"/>
      <c r="J2451" s="215">
        <f>BK2451</f>
        <v>0</v>
      </c>
      <c r="K2451" s="201"/>
      <c r="L2451" s="206"/>
      <c r="M2451" s="207"/>
      <c r="N2451" s="208"/>
      <c r="O2451" s="208"/>
      <c r="P2451" s="209">
        <f>SUM(P2452:P2453)</f>
        <v>0</v>
      </c>
      <c r="Q2451" s="208"/>
      <c r="R2451" s="209">
        <f>SUM(R2452:R2453)</f>
        <v>0</v>
      </c>
      <c r="S2451" s="208"/>
      <c r="T2451" s="210">
        <f>SUM(T2452:T2453)</f>
        <v>0</v>
      </c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R2451" s="211" t="s">
        <v>82</v>
      </c>
      <c r="AT2451" s="212" t="s">
        <v>73</v>
      </c>
      <c r="AU2451" s="212" t="s">
        <v>82</v>
      </c>
      <c r="AY2451" s="211" t="s">
        <v>224</v>
      </c>
      <c r="BK2451" s="213">
        <f>SUM(BK2452:BK2453)</f>
        <v>0</v>
      </c>
    </row>
    <row r="2452" s="2" customFormat="1" ht="78" customHeight="1">
      <c r="A2452" s="41"/>
      <c r="B2452" s="42"/>
      <c r="C2452" s="216" t="s">
        <v>2578</v>
      </c>
      <c r="D2452" s="216" t="s">
        <v>227</v>
      </c>
      <c r="E2452" s="217" t="s">
        <v>2579</v>
      </c>
      <c r="F2452" s="218" t="s">
        <v>2580</v>
      </c>
      <c r="G2452" s="219" t="s">
        <v>371</v>
      </c>
      <c r="H2452" s="220">
        <v>10787.575999999999</v>
      </c>
      <c r="I2452" s="221"/>
      <c r="J2452" s="222">
        <f>ROUND(I2452*H2452,2)</f>
        <v>0</v>
      </c>
      <c r="K2452" s="218" t="s">
        <v>312</v>
      </c>
      <c r="L2452" s="47"/>
      <c r="M2452" s="223" t="s">
        <v>19</v>
      </c>
      <c r="N2452" s="224" t="s">
        <v>46</v>
      </c>
      <c r="O2452" s="87"/>
      <c r="P2452" s="225">
        <f>O2452*H2452</f>
        <v>0</v>
      </c>
      <c r="Q2452" s="225">
        <v>0</v>
      </c>
      <c r="R2452" s="225">
        <f>Q2452*H2452</f>
        <v>0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231</v>
      </c>
      <c r="AT2452" s="227" t="s">
        <v>227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2581</v>
      </c>
    </row>
    <row r="2453" s="2" customFormat="1">
      <c r="A2453" s="41"/>
      <c r="B2453" s="42"/>
      <c r="C2453" s="43"/>
      <c r="D2453" s="267" t="s">
        <v>314</v>
      </c>
      <c r="E2453" s="43"/>
      <c r="F2453" s="268" t="s">
        <v>2582</v>
      </c>
      <c r="G2453" s="43"/>
      <c r="H2453" s="43"/>
      <c r="I2453" s="269"/>
      <c r="J2453" s="43"/>
      <c r="K2453" s="43"/>
      <c r="L2453" s="47"/>
      <c r="M2453" s="270"/>
      <c r="N2453" s="271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T2453" s="20" t="s">
        <v>314</v>
      </c>
      <c r="AU2453" s="20" t="s">
        <v>93</v>
      </c>
    </row>
    <row r="2454" s="12" customFormat="1" ht="25.92" customHeight="1">
      <c r="A2454" s="12"/>
      <c r="B2454" s="200"/>
      <c r="C2454" s="201"/>
      <c r="D2454" s="202" t="s">
        <v>73</v>
      </c>
      <c r="E2454" s="203" t="s">
        <v>2583</v>
      </c>
      <c r="F2454" s="203" t="s">
        <v>2584</v>
      </c>
      <c r="G2454" s="201"/>
      <c r="H2454" s="201"/>
      <c r="I2454" s="204"/>
      <c r="J2454" s="205">
        <f>BK2454</f>
        <v>0</v>
      </c>
      <c r="K2454" s="201"/>
      <c r="L2454" s="206"/>
      <c r="M2454" s="207"/>
      <c r="N2454" s="208"/>
      <c r="O2454" s="208"/>
      <c r="P2454" s="209">
        <f>P2455+P2623+P2952+P3190+P3199+P3230+P3434+P3521+P3655+P3723+P3768+P3809+P3850+P3852+P3909+P4034+P4084+P4445+P4454</f>
        <v>0</v>
      </c>
      <c r="Q2454" s="208"/>
      <c r="R2454" s="209">
        <f>R2455+R2623+R2952+R3190+R3199+R3230+R3434+R3521+R3655+R3723+R3768+R3809+R3850+R3852+R3909+R4034+R4084+R4445+R4454</f>
        <v>363.62203797000001</v>
      </c>
      <c r="S2454" s="208"/>
      <c r="T2454" s="210">
        <f>T2455+T2623+T2952+T3190+T3199+T3230+T3434+T3521+T3655+T3723+T3768+T3809+T3850+T3852+T3909+T4034+T4084+T4445+T4454</f>
        <v>0</v>
      </c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R2454" s="211" t="s">
        <v>93</v>
      </c>
      <c r="AT2454" s="212" t="s">
        <v>73</v>
      </c>
      <c r="AU2454" s="212" t="s">
        <v>74</v>
      </c>
      <c r="AY2454" s="211" t="s">
        <v>224</v>
      </c>
      <c r="BK2454" s="213">
        <f>BK2455+BK2623+BK2952+BK3190+BK3199+BK3230+BK3434+BK3521+BK3655+BK3723+BK3768+BK3809+BK3850+BK3852+BK3909+BK4034+BK4084+BK4445+BK4454</f>
        <v>0</v>
      </c>
    </row>
    <row r="2455" s="12" customFormat="1" ht="22.8" customHeight="1">
      <c r="A2455" s="12"/>
      <c r="B2455" s="200"/>
      <c r="C2455" s="201"/>
      <c r="D2455" s="202" t="s">
        <v>73</v>
      </c>
      <c r="E2455" s="214" t="s">
        <v>2585</v>
      </c>
      <c r="F2455" s="214" t="s">
        <v>2586</v>
      </c>
      <c r="G2455" s="201"/>
      <c r="H2455" s="201"/>
      <c r="I2455" s="204"/>
      <c r="J2455" s="215">
        <f>BK2455</f>
        <v>0</v>
      </c>
      <c r="K2455" s="201"/>
      <c r="L2455" s="206"/>
      <c r="M2455" s="207"/>
      <c r="N2455" s="208"/>
      <c r="O2455" s="208"/>
      <c r="P2455" s="209">
        <f>SUM(P2456:P2622)</f>
        <v>0</v>
      </c>
      <c r="Q2455" s="208"/>
      <c r="R2455" s="209">
        <f>SUM(R2456:R2622)</f>
        <v>13.20444986</v>
      </c>
      <c r="S2455" s="208"/>
      <c r="T2455" s="210">
        <f>SUM(T2456:T2622)</f>
        <v>0</v>
      </c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R2455" s="211" t="s">
        <v>93</v>
      </c>
      <c r="AT2455" s="212" t="s">
        <v>73</v>
      </c>
      <c r="AU2455" s="212" t="s">
        <v>82</v>
      </c>
      <c r="AY2455" s="211" t="s">
        <v>224</v>
      </c>
      <c r="BK2455" s="213">
        <f>SUM(BK2456:BK2622)</f>
        <v>0</v>
      </c>
    </row>
    <row r="2456" s="2" customFormat="1" ht="37.8" customHeight="1">
      <c r="A2456" s="41"/>
      <c r="B2456" s="42"/>
      <c r="C2456" s="216" t="s">
        <v>2587</v>
      </c>
      <c r="D2456" s="216" t="s">
        <v>227</v>
      </c>
      <c r="E2456" s="217" t="s">
        <v>2588</v>
      </c>
      <c r="F2456" s="218" t="s">
        <v>2589</v>
      </c>
      <c r="G2456" s="219" t="s">
        <v>266</v>
      </c>
      <c r="H2456" s="220">
        <v>2.044</v>
      </c>
      <c r="I2456" s="221"/>
      <c r="J2456" s="222">
        <f>ROUND(I2456*H2456,2)</f>
        <v>0</v>
      </c>
      <c r="K2456" s="218" t="s">
        <v>312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544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544</v>
      </c>
      <c r="BM2456" s="227" t="s">
        <v>2590</v>
      </c>
    </row>
    <row r="2457" s="2" customFormat="1">
      <c r="A2457" s="41"/>
      <c r="B2457" s="42"/>
      <c r="C2457" s="43"/>
      <c r="D2457" s="267" t="s">
        <v>314</v>
      </c>
      <c r="E2457" s="43"/>
      <c r="F2457" s="268" t="s">
        <v>2591</v>
      </c>
      <c r="G2457" s="43"/>
      <c r="H2457" s="43"/>
      <c r="I2457" s="269"/>
      <c r="J2457" s="43"/>
      <c r="K2457" s="43"/>
      <c r="L2457" s="47"/>
      <c r="M2457" s="270"/>
      <c r="N2457" s="271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314</v>
      </c>
      <c r="AU2457" s="20" t="s">
        <v>93</v>
      </c>
    </row>
    <row r="2458" s="14" customFormat="1">
      <c r="A2458" s="14"/>
      <c r="B2458" s="246"/>
      <c r="C2458" s="247"/>
      <c r="D2458" s="231" t="s">
        <v>268</v>
      </c>
      <c r="E2458" s="248" t="s">
        <v>19</v>
      </c>
      <c r="F2458" s="249" t="s">
        <v>1387</v>
      </c>
      <c r="G2458" s="247"/>
      <c r="H2458" s="248" t="s">
        <v>19</v>
      </c>
      <c r="I2458" s="250"/>
      <c r="J2458" s="247"/>
      <c r="K2458" s="247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268</v>
      </c>
      <c r="AU2458" s="255" t="s">
        <v>93</v>
      </c>
      <c r="AV2458" s="14" t="s">
        <v>82</v>
      </c>
      <c r="AW2458" s="14" t="s">
        <v>34</v>
      </c>
      <c r="AX2458" s="14" t="s">
        <v>74</v>
      </c>
      <c r="AY2458" s="255" t="s">
        <v>224</v>
      </c>
    </row>
    <row r="2459" s="13" customFormat="1">
      <c r="A2459" s="13"/>
      <c r="B2459" s="229"/>
      <c r="C2459" s="230"/>
      <c r="D2459" s="231" t="s">
        <v>268</v>
      </c>
      <c r="E2459" s="232" t="s">
        <v>19</v>
      </c>
      <c r="F2459" s="233" t="s">
        <v>1388</v>
      </c>
      <c r="G2459" s="230"/>
      <c r="H2459" s="234">
        <v>2.044</v>
      </c>
      <c r="I2459" s="235"/>
      <c r="J2459" s="230"/>
      <c r="K2459" s="230"/>
      <c r="L2459" s="236"/>
      <c r="M2459" s="237"/>
      <c r="N2459" s="238"/>
      <c r="O2459" s="238"/>
      <c r="P2459" s="238"/>
      <c r="Q2459" s="238"/>
      <c r="R2459" s="238"/>
      <c r="S2459" s="238"/>
      <c r="T2459" s="23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0" t="s">
        <v>268</v>
      </c>
      <c r="AU2459" s="240" t="s">
        <v>93</v>
      </c>
      <c r="AV2459" s="13" t="s">
        <v>93</v>
      </c>
      <c r="AW2459" s="13" t="s">
        <v>34</v>
      </c>
      <c r="AX2459" s="13" t="s">
        <v>82</v>
      </c>
      <c r="AY2459" s="240" t="s">
        <v>224</v>
      </c>
    </row>
    <row r="2460" s="2" customFormat="1" ht="16.5" customHeight="1">
      <c r="A2460" s="41"/>
      <c r="B2460" s="42"/>
      <c r="C2460" s="286" t="s">
        <v>2592</v>
      </c>
      <c r="D2460" s="286" t="s">
        <v>572</v>
      </c>
      <c r="E2460" s="287" t="s">
        <v>2593</v>
      </c>
      <c r="F2460" s="288" t="s">
        <v>2594</v>
      </c>
      <c r="G2460" s="289" t="s">
        <v>371</v>
      </c>
      <c r="H2460" s="290">
        <v>0.001</v>
      </c>
      <c r="I2460" s="291"/>
      <c r="J2460" s="292">
        <f>ROUND(I2460*H2460,2)</f>
        <v>0</v>
      </c>
      <c r="K2460" s="288" t="s">
        <v>312</v>
      </c>
      <c r="L2460" s="293"/>
      <c r="M2460" s="294" t="s">
        <v>19</v>
      </c>
      <c r="N2460" s="295" t="s">
        <v>46</v>
      </c>
      <c r="O2460" s="87"/>
      <c r="P2460" s="225">
        <f>O2460*H2460</f>
        <v>0</v>
      </c>
      <c r="Q2460" s="225">
        <v>1</v>
      </c>
      <c r="R2460" s="225">
        <f>Q2460*H2460</f>
        <v>0.001</v>
      </c>
      <c r="S2460" s="225">
        <v>0</v>
      </c>
      <c r="T2460" s="226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7" t="s">
        <v>643</v>
      </c>
      <c r="AT2460" s="227" t="s">
        <v>572</v>
      </c>
      <c r="AU2460" s="227" t="s">
        <v>93</v>
      </c>
      <c r="AY2460" s="20" t="s">
        <v>224</v>
      </c>
      <c r="BE2460" s="228">
        <f>IF(N2460="základní",J2460,0)</f>
        <v>0</v>
      </c>
      <c r="BF2460" s="228">
        <f>IF(N2460="snížená",J2460,0)</f>
        <v>0</v>
      </c>
      <c r="BG2460" s="228">
        <f>IF(N2460="zákl. přenesená",J2460,0)</f>
        <v>0</v>
      </c>
      <c r="BH2460" s="228">
        <f>IF(N2460="sníž. přenesená",J2460,0)</f>
        <v>0</v>
      </c>
      <c r="BI2460" s="228">
        <f>IF(N2460="nulová",J2460,0)</f>
        <v>0</v>
      </c>
      <c r="BJ2460" s="20" t="s">
        <v>93</v>
      </c>
      <c r="BK2460" s="228">
        <f>ROUND(I2460*H2460,2)</f>
        <v>0</v>
      </c>
      <c r="BL2460" s="20" t="s">
        <v>544</v>
      </c>
      <c r="BM2460" s="227" t="s">
        <v>2595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2596</v>
      </c>
      <c r="G2461" s="230"/>
      <c r="H2461" s="234">
        <v>0.001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33" customHeight="1">
      <c r="A2462" s="41"/>
      <c r="B2462" s="42"/>
      <c r="C2462" s="216" t="s">
        <v>2597</v>
      </c>
      <c r="D2462" s="216" t="s">
        <v>227</v>
      </c>
      <c r="E2462" s="217" t="s">
        <v>2598</v>
      </c>
      <c r="F2462" s="218" t="s">
        <v>2599</v>
      </c>
      <c r="G2462" s="219" t="s">
        <v>266</v>
      </c>
      <c r="H2462" s="220">
        <v>270.28899999999999</v>
      </c>
      <c r="I2462" s="221"/>
      <c r="J2462" s="222">
        <f>ROUND(I2462*H2462,2)</f>
        <v>0</v>
      </c>
      <c r="K2462" s="218" t="s">
        <v>312</v>
      </c>
      <c r="L2462" s="47"/>
      <c r="M2462" s="223" t="s">
        <v>19</v>
      </c>
      <c r="N2462" s="224" t="s">
        <v>46</v>
      </c>
      <c r="O2462" s="87"/>
      <c r="P2462" s="225">
        <f>O2462*H2462</f>
        <v>0</v>
      </c>
      <c r="Q2462" s="225">
        <v>0</v>
      </c>
      <c r="R2462" s="225">
        <f>Q2462*H2462</f>
        <v>0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544</v>
      </c>
      <c r="AT2462" s="227" t="s">
        <v>227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2" customFormat="1">
      <c r="A2463" s="41"/>
      <c r="B2463" s="42"/>
      <c r="C2463" s="43"/>
      <c r="D2463" s="267" t="s">
        <v>314</v>
      </c>
      <c r="E2463" s="43"/>
      <c r="F2463" s="268" t="s">
        <v>2601</v>
      </c>
      <c r="G2463" s="43"/>
      <c r="H2463" s="43"/>
      <c r="I2463" s="269"/>
      <c r="J2463" s="43"/>
      <c r="K2463" s="43"/>
      <c r="L2463" s="47"/>
      <c r="M2463" s="270"/>
      <c r="N2463" s="271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314</v>
      </c>
      <c r="AU2463" s="20" t="s">
        <v>93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2602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2603</v>
      </c>
      <c r="G2465" s="230"/>
      <c r="H2465" s="234">
        <v>223.20599999999999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2604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2605</v>
      </c>
      <c r="G2467" s="230"/>
      <c r="H2467" s="234">
        <v>47.082999999999998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6" customFormat="1">
      <c r="A2468" s="16"/>
      <c r="B2468" s="272"/>
      <c r="C2468" s="273"/>
      <c r="D2468" s="231" t="s">
        <v>268</v>
      </c>
      <c r="E2468" s="274" t="s">
        <v>19</v>
      </c>
      <c r="F2468" s="275" t="s">
        <v>351</v>
      </c>
      <c r="G2468" s="273"/>
      <c r="H2468" s="276">
        <v>270.28899999999999</v>
      </c>
      <c r="I2468" s="277"/>
      <c r="J2468" s="273"/>
      <c r="K2468" s="273"/>
      <c r="L2468" s="278"/>
      <c r="M2468" s="279"/>
      <c r="N2468" s="280"/>
      <c r="O2468" s="280"/>
      <c r="P2468" s="280"/>
      <c r="Q2468" s="280"/>
      <c r="R2468" s="280"/>
      <c r="S2468" s="280"/>
      <c r="T2468" s="281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T2468" s="282" t="s">
        <v>268</v>
      </c>
      <c r="AU2468" s="282" t="s">
        <v>93</v>
      </c>
      <c r="AV2468" s="16" t="s">
        <v>231</v>
      </c>
      <c r="AW2468" s="16" t="s">
        <v>34</v>
      </c>
      <c r="AX2468" s="16" t="s">
        <v>82</v>
      </c>
      <c r="AY2468" s="282" t="s">
        <v>224</v>
      </c>
    </row>
    <row r="2469" s="2" customFormat="1" ht="16.5" customHeight="1">
      <c r="A2469" s="41"/>
      <c r="B2469" s="42"/>
      <c r="C2469" s="286" t="s">
        <v>2606</v>
      </c>
      <c r="D2469" s="286" t="s">
        <v>572</v>
      </c>
      <c r="E2469" s="287" t="s">
        <v>2593</v>
      </c>
      <c r="F2469" s="288" t="s">
        <v>2594</v>
      </c>
      <c r="G2469" s="289" t="s">
        <v>371</v>
      </c>
      <c r="H2469" s="290">
        <v>0.095000000000000001</v>
      </c>
      <c r="I2469" s="291"/>
      <c r="J2469" s="292">
        <f>ROUND(I2469*H2469,2)</f>
        <v>0</v>
      </c>
      <c r="K2469" s="288" t="s">
        <v>312</v>
      </c>
      <c r="L2469" s="293"/>
      <c r="M2469" s="294" t="s">
        <v>19</v>
      </c>
      <c r="N2469" s="295" t="s">
        <v>46</v>
      </c>
      <c r="O2469" s="87"/>
      <c r="P2469" s="225">
        <f>O2469*H2469</f>
        <v>0</v>
      </c>
      <c r="Q2469" s="225">
        <v>1</v>
      </c>
      <c r="R2469" s="225">
        <f>Q2469*H2469</f>
        <v>0.095000000000000001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643</v>
      </c>
      <c r="AT2469" s="227" t="s">
        <v>572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2607</v>
      </c>
    </row>
    <row r="2470" s="13" customFormat="1">
      <c r="A2470" s="13"/>
      <c r="B2470" s="229"/>
      <c r="C2470" s="230"/>
      <c r="D2470" s="231" t="s">
        <v>268</v>
      </c>
      <c r="E2470" s="232" t="s">
        <v>19</v>
      </c>
      <c r="F2470" s="233" t="s">
        <v>2608</v>
      </c>
      <c r="G2470" s="230"/>
      <c r="H2470" s="234">
        <v>0.095000000000000001</v>
      </c>
      <c r="I2470" s="235"/>
      <c r="J2470" s="230"/>
      <c r="K2470" s="230"/>
      <c r="L2470" s="236"/>
      <c r="M2470" s="237"/>
      <c r="N2470" s="238"/>
      <c r="O2470" s="238"/>
      <c r="P2470" s="238"/>
      <c r="Q2470" s="238"/>
      <c r="R2470" s="238"/>
      <c r="S2470" s="238"/>
      <c r="T2470" s="23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0" t="s">
        <v>268</v>
      </c>
      <c r="AU2470" s="240" t="s">
        <v>93</v>
      </c>
      <c r="AV2470" s="13" t="s">
        <v>93</v>
      </c>
      <c r="AW2470" s="13" t="s">
        <v>34</v>
      </c>
      <c r="AX2470" s="13" t="s">
        <v>82</v>
      </c>
      <c r="AY2470" s="240" t="s">
        <v>224</v>
      </c>
    </row>
    <row r="2471" s="2" customFormat="1" ht="24.15" customHeight="1">
      <c r="A2471" s="41"/>
      <c r="B2471" s="42"/>
      <c r="C2471" s="216" t="s">
        <v>2609</v>
      </c>
      <c r="D2471" s="216" t="s">
        <v>227</v>
      </c>
      <c r="E2471" s="217" t="s">
        <v>2610</v>
      </c>
      <c r="F2471" s="218" t="s">
        <v>2611</v>
      </c>
      <c r="G2471" s="219" t="s">
        <v>266</v>
      </c>
      <c r="H2471" s="220">
        <v>2.044</v>
      </c>
      <c r="I2471" s="221"/>
      <c r="J2471" s="222">
        <f>ROUND(I2471*H2471,2)</f>
        <v>0</v>
      </c>
      <c r="K2471" s="218" t="s">
        <v>312</v>
      </c>
      <c r="L2471" s="47"/>
      <c r="M2471" s="223" t="s">
        <v>19</v>
      </c>
      <c r="N2471" s="224" t="s">
        <v>46</v>
      </c>
      <c r="O2471" s="87"/>
      <c r="P2471" s="225">
        <f>O2471*H2471</f>
        <v>0</v>
      </c>
      <c r="Q2471" s="225">
        <v>0.00040000000000000002</v>
      </c>
      <c r="R2471" s="225">
        <f>Q2471*H2471</f>
        <v>0.00081760000000000003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544</v>
      </c>
      <c r="AT2471" s="227" t="s">
        <v>227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2" customFormat="1">
      <c r="A2472" s="41"/>
      <c r="B2472" s="42"/>
      <c r="C2472" s="43"/>
      <c r="D2472" s="267" t="s">
        <v>314</v>
      </c>
      <c r="E2472" s="43"/>
      <c r="F2472" s="268" t="s">
        <v>2613</v>
      </c>
      <c r="G2472" s="43"/>
      <c r="H2472" s="43"/>
      <c r="I2472" s="269"/>
      <c r="J2472" s="43"/>
      <c r="K2472" s="43"/>
      <c r="L2472" s="47"/>
      <c r="M2472" s="270"/>
      <c r="N2472" s="271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314</v>
      </c>
      <c r="AU2472" s="20" t="s">
        <v>93</v>
      </c>
    </row>
    <row r="2473" s="14" customFormat="1">
      <c r="A2473" s="14"/>
      <c r="B2473" s="246"/>
      <c r="C2473" s="247"/>
      <c r="D2473" s="231" t="s">
        <v>268</v>
      </c>
      <c r="E2473" s="248" t="s">
        <v>19</v>
      </c>
      <c r="F2473" s="249" t="s">
        <v>1387</v>
      </c>
      <c r="G2473" s="247"/>
      <c r="H2473" s="248" t="s">
        <v>19</v>
      </c>
      <c r="I2473" s="250"/>
      <c r="J2473" s="247"/>
      <c r="K2473" s="247"/>
      <c r="L2473" s="251"/>
      <c r="M2473" s="252"/>
      <c r="N2473" s="253"/>
      <c r="O2473" s="253"/>
      <c r="P2473" s="253"/>
      <c r="Q2473" s="253"/>
      <c r="R2473" s="253"/>
      <c r="S2473" s="253"/>
      <c r="T2473" s="25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5" t="s">
        <v>268</v>
      </c>
      <c r="AU2473" s="255" t="s">
        <v>93</v>
      </c>
      <c r="AV2473" s="14" t="s">
        <v>82</v>
      </c>
      <c r="AW2473" s="14" t="s">
        <v>34</v>
      </c>
      <c r="AX2473" s="14" t="s">
        <v>74</v>
      </c>
      <c r="AY2473" s="255" t="s">
        <v>224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1388</v>
      </c>
      <c r="G2474" s="230"/>
      <c r="H2474" s="234">
        <v>2.044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44.25" customHeight="1">
      <c r="A2475" s="41"/>
      <c r="B2475" s="42"/>
      <c r="C2475" s="286" t="s">
        <v>2614</v>
      </c>
      <c r="D2475" s="286" t="s">
        <v>572</v>
      </c>
      <c r="E2475" s="287" t="s">
        <v>2615</v>
      </c>
      <c r="F2475" s="288" t="s">
        <v>2616</v>
      </c>
      <c r="G2475" s="289" t="s">
        <v>266</v>
      </c>
      <c r="H2475" s="290">
        <v>2.351</v>
      </c>
      <c r="I2475" s="291"/>
      <c r="J2475" s="292">
        <f>ROUND(I2475*H2475,2)</f>
        <v>0</v>
      </c>
      <c r="K2475" s="288" t="s">
        <v>312</v>
      </c>
      <c r="L2475" s="293"/>
      <c r="M2475" s="294" t="s">
        <v>19</v>
      </c>
      <c r="N2475" s="295" t="s">
        <v>46</v>
      </c>
      <c r="O2475" s="87"/>
      <c r="P2475" s="225">
        <f>O2475*H2475</f>
        <v>0</v>
      </c>
      <c r="Q2475" s="225">
        <v>0.0048599999999999997</v>
      </c>
      <c r="R2475" s="225">
        <f>Q2475*H2475</f>
        <v>0.01142586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643</v>
      </c>
      <c r="AT2475" s="227" t="s">
        <v>572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2617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2618</v>
      </c>
      <c r="G2476" s="230"/>
      <c r="H2476" s="234">
        <v>2.351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24.15" customHeight="1">
      <c r="A2477" s="41"/>
      <c r="B2477" s="42"/>
      <c r="C2477" s="216" t="s">
        <v>2619</v>
      </c>
      <c r="D2477" s="216" t="s">
        <v>227</v>
      </c>
      <c r="E2477" s="217" t="s">
        <v>2620</v>
      </c>
      <c r="F2477" s="218" t="s">
        <v>2621</v>
      </c>
      <c r="G2477" s="219" t="s">
        <v>266</v>
      </c>
      <c r="H2477" s="220">
        <v>270.28899999999999</v>
      </c>
      <c r="I2477" s="221"/>
      <c r="J2477" s="222">
        <f>ROUND(I2477*H2477,2)</f>
        <v>0</v>
      </c>
      <c r="K2477" s="218" t="s">
        <v>312</v>
      </c>
      <c r="L2477" s="47"/>
      <c r="M2477" s="223" t="s">
        <v>19</v>
      </c>
      <c r="N2477" s="224" t="s">
        <v>46</v>
      </c>
      <c r="O2477" s="87"/>
      <c r="P2477" s="225">
        <f>O2477*H2477</f>
        <v>0</v>
      </c>
      <c r="Q2477" s="225">
        <v>0.00040000000000000002</v>
      </c>
      <c r="R2477" s="225">
        <f>Q2477*H2477</f>
        <v>0.10811560000000001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544</v>
      </c>
      <c r="AT2477" s="227" t="s">
        <v>227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2" customFormat="1">
      <c r="A2478" s="41"/>
      <c r="B2478" s="42"/>
      <c r="C2478" s="43"/>
      <c r="D2478" s="267" t="s">
        <v>314</v>
      </c>
      <c r="E2478" s="43"/>
      <c r="F2478" s="268" t="s">
        <v>2623</v>
      </c>
      <c r="G2478" s="43"/>
      <c r="H2478" s="43"/>
      <c r="I2478" s="269"/>
      <c r="J2478" s="43"/>
      <c r="K2478" s="43"/>
      <c r="L2478" s="47"/>
      <c r="M2478" s="270"/>
      <c r="N2478" s="271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314</v>
      </c>
      <c r="AU2478" s="20" t="s">
        <v>93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2602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2603</v>
      </c>
      <c r="G2480" s="230"/>
      <c r="H2480" s="234">
        <v>223.20599999999999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2604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2605</v>
      </c>
      <c r="G2482" s="230"/>
      <c r="H2482" s="234">
        <v>47.082999999999998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6" customFormat="1">
      <c r="A2483" s="16"/>
      <c r="B2483" s="272"/>
      <c r="C2483" s="273"/>
      <c r="D2483" s="231" t="s">
        <v>268</v>
      </c>
      <c r="E2483" s="274" t="s">
        <v>19</v>
      </c>
      <c r="F2483" s="275" t="s">
        <v>351</v>
      </c>
      <c r="G2483" s="273"/>
      <c r="H2483" s="276">
        <v>270.28899999999999</v>
      </c>
      <c r="I2483" s="277"/>
      <c r="J2483" s="273"/>
      <c r="K2483" s="273"/>
      <c r="L2483" s="278"/>
      <c r="M2483" s="279"/>
      <c r="N2483" s="280"/>
      <c r="O2483" s="280"/>
      <c r="P2483" s="280"/>
      <c r="Q2483" s="280"/>
      <c r="R2483" s="280"/>
      <c r="S2483" s="280"/>
      <c r="T2483" s="281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82" t="s">
        <v>268</v>
      </c>
      <c r="AU2483" s="282" t="s">
        <v>93</v>
      </c>
      <c r="AV2483" s="16" t="s">
        <v>231</v>
      </c>
      <c r="AW2483" s="16" t="s">
        <v>34</v>
      </c>
      <c r="AX2483" s="16" t="s">
        <v>82</v>
      </c>
      <c r="AY2483" s="282" t="s">
        <v>224</v>
      </c>
    </row>
    <row r="2484" s="2" customFormat="1" ht="44.25" customHeight="1">
      <c r="A2484" s="41"/>
      <c r="B2484" s="42"/>
      <c r="C2484" s="286" t="s">
        <v>2624</v>
      </c>
      <c r="D2484" s="286" t="s">
        <v>572</v>
      </c>
      <c r="E2484" s="287" t="s">
        <v>2615</v>
      </c>
      <c r="F2484" s="288" t="s">
        <v>2616</v>
      </c>
      <c r="G2484" s="289" t="s">
        <v>266</v>
      </c>
      <c r="H2484" s="290">
        <v>324.34699999999998</v>
      </c>
      <c r="I2484" s="291"/>
      <c r="J2484" s="292">
        <f>ROUND(I2484*H2484,2)</f>
        <v>0</v>
      </c>
      <c r="K2484" s="288" t="s">
        <v>312</v>
      </c>
      <c r="L2484" s="293"/>
      <c r="M2484" s="294" t="s">
        <v>19</v>
      </c>
      <c r="N2484" s="295" t="s">
        <v>46</v>
      </c>
      <c r="O2484" s="87"/>
      <c r="P2484" s="225">
        <f>O2484*H2484</f>
        <v>0</v>
      </c>
      <c r="Q2484" s="225">
        <v>0.0048599999999999997</v>
      </c>
      <c r="R2484" s="225">
        <f>Q2484*H2484</f>
        <v>1.5763264199999998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643</v>
      </c>
      <c r="AT2484" s="227" t="s">
        <v>572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2625</v>
      </c>
    </row>
    <row r="2485" s="13" customFormat="1">
      <c r="A2485" s="13"/>
      <c r="B2485" s="229"/>
      <c r="C2485" s="230"/>
      <c r="D2485" s="231" t="s">
        <v>268</v>
      </c>
      <c r="E2485" s="232" t="s">
        <v>19</v>
      </c>
      <c r="F2485" s="233" t="s">
        <v>2626</v>
      </c>
      <c r="G2485" s="230"/>
      <c r="H2485" s="234">
        <v>324.34699999999998</v>
      </c>
      <c r="I2485" s="235"/>
      <c r="J2485" s="230"/>
      <c r="K2485" s="230"/>
      <c r="L2485" s="236"/>
      <c r="M2485" s="237"/>
      <c r="N2485" s="238"/>
      <c r="O2485" s="238"/>
      <c r="P2485" s="238"/>
      <c r="Q2485" s="238"/>
      <c r="R2485" s="238"/>
      <c r="S2485" s="238"/>
      <c r="T2485" s="23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0" t="s">
        <v>268</v>
      </c>
      <c r="AU2485" s="240" t="s">
        <v>93</v>
      </c>
      <c r="AV2485" s="13" t="s">
        <v>93</v>
      </c>
      <c r="AW2485" s="13" t="s">
        <v>34</v>
      </c>
      <c r="AX2485" s="13" t="s">
        <v>82</v>
      </c>
      <c r="AY2485" s="240" t="s">
        <v>224</v>
      </c>
    </row>
    <row r="2486" s="2" customFormat="1" ht="24.15" customHeight="1">
      <c r="A2486" s="41"/>
      <c r="B2486" s="42"/>
      <c r="C2486" s="216" t="s">
        <v>2627</v>
      </c>
      <c r="D2486" s="216" t="s">
        <v>227</v>
      </c>
      <c r="E2486" s="217" t="s">
        <v>2628</v>
      </c>
      <c r="F2486" s="218" t="s">
        <v>2629</v>
      </c>
      <c r="G2486" s="219" t="s">
        <v>266</v>
      </c>
      <c r="H2486" s="220">
        <v>483.67200000000003</v>
      </c>
      <c r="I2486" s="221"/>
      <c r="J2486" s="222">
        <f>ROUND(I2486*H2486,2)</f>
        <v>0</v>
      </c>
      <c r="K2486" s="218" t="s">
        <v>312</v>
      </c>
      <c r="L2486" s="47"/>
      <c r="M2486" s="223" t="s">
        <v>19</v>
      </c>
      <c r="N2486" s="224" t="s">
        <v>46</v>
      </c>
      <c r="O2486" s="87"/>
      <c r="P2486" s="225">
        <f>O2486*H2486</f>
        <v>0</v>
      </c>
      <c r="Q2486" s="225">
        <v>4.0000000000000003E-05</v>
      </c>
      <c r="R2486" s="225">
        <f>Q2486*H2486</f>
        <v>0.019346880000000004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544</v>
      </c>
      <c r="AT2486" s="227" t="s">
        <v>227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2" customFormat="1">
      <c r="A2487" s="41"/>
      <c r="B2487" s="42"/>
      <c r="C2487" s="43"/>
      <c r="D2487" s="267" t="s">
        <v>314</v>
      </c>
      <c r="E2487" s="43"/>
      <c r="F2487" s="268" t="s">
        <v>2631</v>
      </c>
      <c r="G2487" s="43"/>
      <c r="H2487" s="43"/>
      <c r="I2487" s="269"/>
      <c r="J2487" s="43"/>
      <c r="K2487" s="43"/>
      <c r="L2487" s="47"/>
      <c r="M2487" s="270"/>
      <c r="N2487" s="271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314</v>
      </c>
      <c r="AU2487" s="20" t="s">
        <v>93</v>
      </c>
    </row>
    <row r="2488" s="14" customFormat="1">
      <c r="A2488" s="14"/>
      <c r="B2488" s="246"/>
      <c r="C2488" s="247"/>
      <c r="D2488" s="231" t="s">
        <v>268</v>
      </c>
      <c r="E2488" s="248" t="s">
        <v>19</v>
      </c>
      <c r="F2488" s="249" t="s">
        <v>453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268</v>
      </c>
      <c r="AU2488" s="255" t="s">
        <v>93</v>
      </c>
      <c r="AV2488" s="14" t="s">
        <v>82</v>
      </c>
      <c r="AW2488" s="14" t="s">
        <v>34</v>
      </c>
      <c r="AX2488" s="14" t="s">
        <v>74</v>
      </c>
      <c r="AY2488" s="255" t="s">
        <v>224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2632</v>
      </c>
      <c r="G2489" s="230"/>
      <c r="H2489" s="234">
        <v>62.399999999999999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74</v>
      </c>
      <c r="AY2489" s="240" t="s">
        <v>224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455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2633</v>
      </c>
      <c r="G2491" s="230"/>
      <c r="H2491" s="234">
        <v>142.64500000000001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457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2634</v>
      </c>
      <c r="G2493" s="230"/>
      <c r="H2493" s="234">
        <v>189.99100000000001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460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2635</v>
      </c>
      <c r="G2495" s="230"/>
      <c r="H2495" s="234">
        <v>86.591999999999999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1387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1388</v>
      </c>
      <c r="G2497" s="230"/>
      <c r="H2497" s="234">
        <v>2.044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6" customFormat="1">
      <c r="A2498" s="16"/>
      <c r="B2498" s="272"/>
      <c r="C2498" s="273"/>
      <c r="D2498" s="231" t="s">
        <v>268</v>
      </c>
      <c r="E2498" s="274" t="s">
        <v>19</v>
      </c>
      <c r="F2498" s="275" t="s">
        <v>351</v>
      </c>
      <c r="G2498" s="273"/>
      <c r="H2498" s="276">
        <v>483.67200000000003</v>
      </c>
      <c r="I2498" s="277"/>
      <c r="J2498" s="273"/>
      <c r="K2498" s="273"/>
      <c r="L2498" s="278"/>
      <c r="M2498" s="279"/>
      <c r="N2498" s="280"/>
      <c r="O2498" s="280"/>
      <c r="P2498" s="280"/>
      <c r="Q2498" s="280"/>
      <c r="R2498" s="280"/>
      <c r="S2498" s="280"/>
      <c r="T2498" s="281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82" t="s">
        <v>268</v>
      </c>
      <c r="AU2498" s="282" t="s">
        <v>93</v>
      </c>
      <c r="AV2498" s="16" t="s">
        <v>231</v>
      </c>
      <c r="AW2498" s="16" t="s">
        <v>34</v>
      </c>
      <c r="AX2498" s="16" t="s">
        <v>82</v>
      </c>
      <c r="AY2498" s="282" t="s">
        <v>224</v>
      </c>
    </row>
    <row r="2499" s="2" customFormat="1" ht="24.15" customHeight="1">
      <c r="A2499" s="41"/>
      <c r="B2499" s="42"/>
      <c r="C2499" s="286" t="s">
        <v>2636</v>
      </c>
      <c r="D2499" s="286" t="s">
        <v>572</v>
      </c>
      <c r="E2499" s="287" t="s">
        <v>2637</v>
      </c>
      <c r="F2499" s="288" t="s">
        <v>2638</v>
      </c>
      <c r="G2499" s="289" t="s">
        <v>266</v>
      </c>
      <c r="H2499" s="290">
        <v>590.56399999999996</v>
      </c>
      <c r="I2499" s="291"/>
      <c r="J2499" s="292">
        <f>ROUND(I2499*H2499,2)</f>
        <v>0</v>
      </c>
      <c r="K2499" s="288" t="s">
        <v>312</v>
      </c>
      <c r="L2499" s="293"/>
      <c r="M2499" s="294" t="s">
        <v>19</v>
      </c>
      <c r="N2499" s="295" t="s">
        <v>46</v>
      </c>
      <c r="O2499" s="87"/>
      <c r="P2499" s="225">
        <f>O2499*H2499</f>
        <v>0</v>
      </c>
      <c r="Q2499" s="225">
        <v>0.00029999999999999997</v>
      </c>
      <c r="R2499" s="225">
        <f>Q2499*H2499</f>
        <v>0.17716919999999997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643</v>
      </c>
      <c r="AT2499" s="227" t="s">
        <v>572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2639</v>
      </c>
    </row>
    <row r="2500" s="13" customFormat="1">
      <c r="A2500" s="13"/>
      <c r="B2500" s="229"/>
      <c r="C2500" s="230"/>
      <c r="D2500" s="231" t="s">
        <v>268</v>
      </c>
      <c r="E2500" s="232" t="s">
        <v>19</v>
      </c>
      <c r="F2500" s="233" t="s">
        <v>2640</v>
      </c>
      <c r="G2500" s="230"/>
      <c r="H2500" s="234">
        <v>590.56399999999996</v>
      </c>
      <c r="I2500" s="235"/>
      <c r="J2500" s="230"/>
      <c r="K2500" s="230"/>
      <c r="L2500" s="236"/>
      <c r="M2500" s="237"/>
      <c r="N2500" s="238"/>
      <c r="O2500" s="238"/>
      <c r="P2500" s="238"/>
      <c r="Q2500" s="238"/>
      <c r="R2500" s="238"/>
      <c r="S2500" s="238"/>
      <c r="T2500" s="239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0" t="s">
        <v>268</v>
      </c>
      <c r="AU2500" s="240" t="s">
        <v>93</v>
      </c>
      <c r="AV2500" s="13" t="s">
        <v>93</v>
      </c>
      <c r="AW2500" s="13" t="s">
        <v>34</v>
      </c>
      <c r="AX2500" s="13" t="s">
        <v>82</v>
      </c>
      <c r="AY2500" s="240" t="s">
        <v>224</v>
      </c>
    </row>
    <row r="2501" s="2" customFormat="1" ht="33" customHeight="1">
      <c r="A2501" s="41"/>
      <c r="B2501" s="42"/>
      <c r="C2501" s="216" t="s">
        <v>2641</v>
      </c>
      <c r="D2501" s="216" t="s">
        <v>227</v>
      </c>
      <c r="E2501" s="217" t="s">
        <v>2642</v>
      </c>
      <c r="F2501" s="218" t="s">
        <v>2643</v>
      </c>
      <c r="G2501" s="219" t="s">
        <v>471</v>
      </c>
      <c r="H2501" s="220">
        <v>177.88300000000001</v>
      </c>
      <c r="I2501" s="221"/>
      <c r="J2501" s="222">
        <f>ROUND(I2501*H2501,2)</f>
        <v>0</v>
      </c>
      <c r="K2501" s="218" t="s">
        <v>312</v>
      </c>
      <c r="L2501" s="47"/>
      <c r="M2501" s="223" t="s">
        <v>19</v>
      </c>
      <c r="N2501" s="224" t="s">
        <v>46</v>
      </c>
      <c r="O2501" s="87"/>
      <c r="P2501" s="225">
        <f>O2501*H2501</f>
        <v>0</v>
      </c>
      <c r="Q2501" s="225">
        <v>0.00016000000000000001</v>
      </c>
      <c r="R2501" s="225">
        <f>Q2501*H2501</f>
        <v>0.028461280000000005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544</v>
      </c>
      <c r="AT2501" s="227" t="s">
        <v>227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2" customFormat="1">
      <c r="A2502" s="41"/>
      <c r="B2502" s="42"/>
      <c r="C2502" s="43"/>
      <c r="D2502" s="267" t="s">
        <v>314</v>
      </c>
      <c r="E2502" s="43"/>
      <c r="F2502" s="268" t="s">
        <v>2645</v>
      </c>
      <c r="G2502" s="43"/>
      <c r="H2502" s="43"/>
      <c r="I2502" s="269"/>
      <c r="J2502" s="43"/>
      <c r="K2502" s="43"/>
      <c r="L2502" s="47"/>
      <c r="M2502" s="270"/>
      <c r="N2502" s="271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20" t="s">
        <v>314</v>
      </c>
      <c r="AU2502" s="20" t="s">
        <v>93</v>
      </c>
    </row>
    <row r="2503" s="13" customFormat="1">
      <c r="A2503" s="13"/>
      <c r="B2503" s="229"/>
      <c r="C2503" s="230"/>
      <c r="D2503" s="231" t="s">
        <v>268</v>
      </c>
      <c r="E2503" s="232" t="s">
        <v>19</v>
      </c>
      <c r="F2503" s="233" t="s">
        <v>2646</v>
      </c>
      <c r="G2503" s="230"/>
      <c r="H2503" s="234">
        <v>177.88300000000001</v>
      </c>
      <c r="I2503" s="235"/>
      <c r="J2503" s="230"/>
      <c r="K2503" s="230"/>
      <c r="L2503" s="236"/>
      <c r="M2503" s="237"/>
      <c r="N2503" s="238"/>
      <c r="O2503" s="238"/>
      <c r="P2503" s="238"/>
      <c r="Q2503" s="238"/>
      <c r="R2503" s="238"/>
      <c r="S2503" s="238"/>
      <c r="T2503" s="23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0" t="s">
        <v>268</v>
      </c>
      <c r="AU2503" s="240" t="s">
        <v>93</v>
      </c>
      <c r="AV2503" s="13" t="s">
        <v>93</v>
      </c>
      <c r="AW2503" s="13" t="s">
        <v>34</v>
      </c>
      <c r="AX2503" s="13" t="s">
        <v>82</v>
      </c>
      <c r="AY2503" s="240" t="s">
        <v>224</v>
      </c>
    </row>
    <row r="2504" s="2" customFormat="1" ht="24.15" customHeight="1">
      <c r="A2504" s="41"/>
      <c r="B2504" s="42"/>
      <c r="C2504" s="216" t="s">
        <v>2647</v>
      </c>
      <c r="D2504" s="216" t="s">
        <v>227</v>
      </c>
      <c r="E2504" s="217" t="s">
        <v>2648</v>
      </c>
      <c r="F2504" s="218" t="s">
        <v>2649</v>
      </c>
      <c r="G2504" s="219" t="s">
        <v>266</v>
      </c>
      <c r="H2504" s="220">
        <v>2.044</v>
      </c>
      <c r="I2504" s="221"/>
      <c r="J2504" s="222">
        <f>ROUND(I2504*H2504,2)</f>
        <v>0</v>
      </c>
      <c r="K2504" s="218" t="s">
        <v>312</v>
      </c>
      <c r="L2504" s="47"/>
      <c r="M2504" s="223" t="s">
        <v>19</v>
      </c>
      <c r="N2504" s="224" t="s">
        <v>46</v>
      </c>
      <c r="O2504" s="87"/>
      <c r="P2504" s="225">
        <f>O2504*H2504</f>
        <v>0</v>
      </c>
      <c r="Q2504" s="225">
        <v>0</v>
      </c>
      <c r="R2504" s="225">
        <f>Q2504*H2504</f>
        <v>0</v>
      </c>
      <c r="S2504" s="225">
        <v>0</v>
      </c>
      <c r="T2504" s="226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7" t="s">
        <v>544</v>
      </c>
      <c r="AT2504" s="227" t="s">
        <v>227</v>
      </c>
      <c r="AU2504" s="227" t="s">
        <v>93</v>
      </c>
      <c r="AY2504" s="20" t="s">
        <v>224</v>
      </c>
      <c r="BE2504" s="228">
        <f>IF(N2504="základní",J2504,0)</f>
        <v>0</v>
      </c>
      <c r="BF2504" s="228">
        <f>IF(N2504="snížená",J2504,0)</f>
        <v>0</v>
      </c>
      <c r="BG2504" s="228">
        <f>IF(N2504="zákl. přenesená",J2504,0)</f>
        <v>0</v>
      </c>
      <c r="BH2504" s="228">
        <f>IF(N2504="sníž. přenesená",J2504,0)</f>
        <v>0</v>
      </c>
      <c r="BI2504" s="228">
        <f>IF(N2504="nulová",J2504,0)</f>
        <v>0</v>
      </c>
      <c r="BJ2504" s="20" t="s">
        <v>93</v>
      </c>
      <c r="BK2504" s="228">
        <f>ROUND(I2504*H2504,2)</f>
        <v>0</v>
      </c>
      <c r="BL2504" s="20" t="s">
        <v>544</v>
      </c>
      <c r="BM2504" s="227" t="s">
        <v>2650</v>
      </c>
    </row>
    <row r="2505" s="2" customFormat="1">
      <c r="A2505" s="41"/>
      <c r="B2505" s="42"/>
      <c r="C2505" s="43"/>
      <c r="D2505" s="267" t="s">
        <v>314</v>
      </c>
      <c r="E2505" s="43"/>
      <c r="F2505" s="268" t="s">
        <v>2651</v>
      </c>
      <c r="G2505" s="43"/>
      <c r="H2505" s="43"/>
      <c r="I2505" s="269"/>
      <c r="J2505" s="43"/>
      <c r="K2505" s="43"/>
      <c r="L2505" s="47"/>
      <c r="M2505" s="270"/>
      <c r="N2505" s="271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T2505" s="20" t="s">
        <v>314</v>
      </c>
      <c r="AU2505" s="20" t="s">
        <v>93</v>
      </c>
    </row>
    <row r="2506" s="14" customFormat="1">
      <c r="A2506" s="14"/>
      <c r="B2506" s="246"/>
      <c r="C2506" s="247"/>
      <c r="D2506" s="231" t="s">
        <v>268</v>
      </c>
      <c r="E2506" s="248" t="s">
        <v>19</v>
      </c>
      <c r="F2506" s="249" t="s">
        <v>1387</v>
      </c>
      <c r="G2506" s="247"/>
      <c r="H2506" s="248" t="s">
        <v>19</v>
      </c>
      <c r="I2506" s="250"/>
      <c r="J2506" s="247"/>
      <c r="K2506" s="247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268</v>
      </c>
      <c r="AU2506" s="255" t="s">
        <v>93</v>
      </c>
      <c r="AV2506" s="14" t="s">
        <v>82</v>
      </c>
      <c r="AW2506" s="14" t="s">
        <v>34</v>
      </c>
      <c r="AX2506" s="14" t="s">
        <v>74</v>
      </c>
      <c r="AY2506" s="255" t="s">
        <v>224</v>
      </c>
    </row>
    <row r="2507" s="13" customFormat="1">
      <c r="A2507" s="13"/>
      <c r="B2507" s="229"/>
      <c r="C2507" s="230"/>
      <c r="D2507" s="231" t="s">
        <v>268</v>
      </c>
      <c r="E2507" s="232" t="s">
        <v>19</v>
      </c>
      <c r="F2507" s="233" t="s">
        <v>1388</v>
      </c>
      <c r="G2507" s="230"/>
      <c r="H2507" s="234">
        <v>2.044</v>
      </c>
      <c r="I2507" s="235"/>
      <c r="J2507" s="230"/>
      <c r="K2507" s="230"/>
      <c r="L2507" s="236"/>
      <c r="M2507" s="237"/>
      <c r="N2507" s="238"/>
      <c r="O2507" s="238"/>
      <c r="P2507" s="238"/>
      <c r="Q2507" s="238"/>
      <c r="R2507" s="238"/>
      <c r="S2507" s="238"/>
      <c r="T2507" s="23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0" t="s">
        <v>268</v>
      </c>
      <c r="AU2507" s="240" t="s">
        <v>93</v>
      </c>
      <c r="AV2507" s="13" t="s">
        <v>93</v>
      </c>
      <c r="AW2507" s="13" t="s">
        <v>34</v>
      </c>
      <c r="AX2507" s="13" t="s">
        <v>82</v>
      </c>
      <c r="AY2507" s="240" t="s">
        <v>224</v>
      </c>
    </row>
    <row r="2508" s="2" customFormat="1" ht="24.15" customHeight="1">
      <c r="A2508" s="41"/>
      <c r="B2508" s="42"/>
      <c r="C2508" s="286" t="s">
        <v>2652</v>
      </c>
      <c r="D2508" s="286" t="s">
        <v>572</v>
      </c>
      <c r="E2508" s="287" t="s">
        <v>2653</v>
      </c>
      <c r="F2508" s="288" t="s">
        <v>2654</v>
      </c>
      <c r="G2508" s="289" t="s">
        <v>266</v>
      </c>
      <c r="H2508" s="290">
        <v>2.351</v>
      </c>
      <c r="I2508" s="291"/>
      <c r="J2508" s="292">
        <f>ROUND(I2508*H2508,2)</f>
        <v>0</v>
      </c>
      <c r="K2508" s="288" t="s">
        <v>312</v>
      </c>
      <c r="L2508" s="293"/>
      <c r="M2508" s="294" t="s">
        <v>19</v>
      </c>
      <c r="N2508" s="295" t="s">
        <v>46</v>
      </c>
      <c r="O2508" s="87"/>
      <c r="P2508" s="225">
        <f>O2508*H2508</f>
        <v>0</v>
      </c>
      <c r="Q2508" s="225">
        <v>0.00050000000000000001</v>
      </c>
      <c r="R2508" s="225">
        <f>Q2508*H2508</f>
        <v>0.0011755000000000001</v>
      </c>
      <c r="S2508" s="225">
        <v>0</v>
      </c>
      <c r="T2508" s="226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7" t="s">
        <v>643</v>
      </c>
      <c r="AT2508" s="227" t="s">
        <v>572</v>
      </c>
      <c r="AU2508" s="227" t="s">
        <v>93</v>
      </c>
      <c r="AY2508" s="20" t="s">
        <v>224</v>
      </c>
      <c r="BE2508" s="228">
        <f>IF(N2508="základní",J2508,0)</f>
        <v>0</v>
      </c>
      <c r="BF2508" s="228">
        <f>IF(N2508="snížená",J2508,0)</f>
        <v>0</v>
      </c>
      <c r="BG2508" s="228">
        <f>IF(N2508="zákl. přenesená",J2508,0)</f>
        <v>0</v>
      </c>
      <c r="BH2508" s="228">
        <f>IF(N2508="sníž. přenesená",J2508,0)</f>
        <v>0</v>
      </c>
      <c r="BI2508" s="228">
        <f>IF(N2508="nulová",J2508,0)</f>
        <v>0</v>
      </c>
      <c r="BJ2508" s="20" t="s">
        <v>93</v>
      </c>
      <c r="BK2508" s="228">
        <f>ROUND(I2508*H2508,2)</f>
        <v>0</v>
      </c>
      <c r="BL2508" s="20" t="s">
        <v>544</v>
      </c>
      <c r="BM2508" s="227" t="s">
        <v>2655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2618</v>
      </c>
      <c r="G2509" s="230"/>
      <c r="H2509" s="234">
        <v>2.351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16" t="s">
        <v>2656</v>
      </c>
      <c r="D2510" s="216" t="s">
        <v>227</v>
      </c>
      <c r="E2510" s="217" t="s">
        <v>2657</v>
      </c>
      <c r="F2510" s="218" t="s">
        <v>2658</v>
      </c>
      <c r="G2510" s="219" t="s">
        <v>266</v>
      </c>
      <c r="H2510" s="220">
        <v>483.67200000000003</v>
      </c>
      <c r="I2510" s="221"/>
      <c r="J2510" s="222">
        <f>ROUND(I2510*H2510,2)</f>
        <v>0</v>
      </c>
      <c r="K2510" s="218" t="s">
        <v>312</v>
      </c>
      <c r="L2510" s="47"/>
      <c r="M2510" s="223" t="s">
        <v>19</v>
      </c>
      <c r="N2510" s="224" t="s">
        <v>46</v>
      </c>
      <c r="O2510" s="87"/>
      <c r="P2510" s="225">
        <f>O2510*H2510</f>
        <v>0</v>
      </c>
      <c r="Q2510" s="225">
        <v>0</v>
      </c>
      <c r="R2510" s="225">
        <f>Q2510*H2510</f>
        <v>0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544</v>
      </c>
      <c r="AT2510" s="227" t="s">
        <v>227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2659</v>
      </c>
    </row>
    <row r="2511" s="2" customFormat="1">
      <c r="A2511" s="41"/>
      <c r="B2511" s="42"/>
      <c r="C2511" s="43"/>
      <c r="D2511" s="267" t="s">
        <v>314</v>
      </c>
      <c r="E2511" s="43"/>
      <c r="F2511" s="268" t="s">
        <v>2660</v>
      </c>
      <c r="G2511" s="43"/>
      <c r="H2511" s="43"/>
      <c r="I2511" s="269"/>
      <c r="J2511" s="43"/>
      <c r="K2511" s="43"/>
      <c r="L2511" s="47"/>
      <c r="M2511" s="270"/>
      <c r="N2511" s="271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314</v>
      </c>
      <c r="AU2511" s="20" t="s">
        <v>93</v>
      </c>
    </row>
    <row r="2512" s="14" customFormat="1">
      <c r="A2512" s="14"/>
      <c r="B2512" s="246"/>
      <c r="C2512" s="247"/>
      <c r="D2512" s="231" t="s">
        <v>268</v>
      </c>
      <c r="E2512" s="248" t="s">
        <v>19</v>
      </c>
      <c r="F2512" s="249" t="s">
        <v>2602</v>
      </c>
      <c r="G2512" s="247"/>
      <c r="H2512" s="248" t="s">
        <v>19</v>
      </c>
      <c r="I2512" s="250"/>
      <c r="J2512" s="247"/>
      <c r="K2512" s="247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268</v>
      </c>
      <c r="AU2512" s="255" t="s">
        <v>93</v>
      </c>
      <c r="AV2512" s="14" t="s">
        <v>82</v>
      </c>
      <c r="AW2512" s="14" t="s">
        <v>34</v>
      </c>
      <c r="AX2512" s="14" t="s">
        <v>74</v>
      </c>
      <c r="AY2512" s="255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453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2632</v>
      </c>
      <c r="G2514" s="230"/>
      <c r="H2514" s="234">
        <v>62.399999999999999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455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2633</v>
      </c>
      <c r="G2516" s="230"/>
      <c r="H2516" s="234">
        <v>142.64500000000001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457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2634</v>
      </c>
      <c r="G2518" s="230"/>
      <c r="H2518" s="234">
        <v>189.99100000000001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460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2635</v>
      </c>
      <c r="G2520" s="230"/>
      <c r="H2520" s="234">
        <v>86.591999999999999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1387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1388</v>
      </c>
      <c r="G2522" s="230"/>
      <c r="H2522" s="234">
        <v>2.044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6" customFormat="1">
      <c r="A2523" s="16"/>
      <c r="B2523" s="272"/>
      <c r="C2523" s="273"/>
      <c r="D2523" s="231" t="s">
        <v>268</v>
      </c>
      <c r="E2523" s="274" t="s">
        <v>19</v>
      </c>
      <c r="F2523" s="275" t="s">
        <v>351</v>
      </c>
      <c r="G2523" s="273"/>
      <c r="H2523" s="276">
        <v>483.67200000000003</v>
      </c>
      <c r="I2523" s="277"/>
      <c r="J2523" s="273"/>
      <c r="K2523" s="273"/>
      <c r="L2523" s="278"/>
      <c r="M2523" s="279"/>
      <c r="N2523" s="280"/>
      <c r="O2523" s="280"/>
      <c r="P2523" s="280"/>
      <c r="Q2523" s="280"/>
      <c r="R2523" s="280"/>
      <c r="S2523" s="280"/>
      <c r="T2523" s="281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T2523" s="282" t="s">
        <v>268</v>
      </c>
      <c r="AU2523" s="282" t="s">
        <v>93</v>
      </c>
      <c r="AV2523" s="16" t="s">
        <v>231</v>
      </c>
      <c r="AW2523" s="16" t="s">
        <v>34</v>
      </c>
      <c r="AX2523" s="16" t="s">
        <v>82</v>
      </c>
      <c r="AY2523" s="282" t="s">
        <v>224</v>
      </c>
    </row>
    <row r="2524" s="2" customFormat="1" ht="24.15" customHeight="1">
      <c r="A2524" s="41"/>
      <c r="B2524" s="42"/>
      <c r="C2524" s="286" t="s">
        <v>2661</v>
      </c>
      <c r="D2524" s="286" t="s">
        <v>572</v>
      </c>
      <c r="E2524" s="287" t="s">
        <v>2662</v>
      </c>
      <c r="F2524" s="288" t="s">
        <v>2663</v>
      </c>
      <c r="G2524" s="289" t="s">
        <v>266</v>
      </c>
      <c r="H2524" s="290">
        <v>580.40599999999995</v>
      </c>
      <c r="I2524" s="291"/>
      <c r="J2524" s="292">
        <f>ROUND(I2524*H2524,2)</f>
        <v>0</v>
      </c>
      <c r="K2524" s="288" t="s">
        <v>312</v>
      </c>
      <c r="L2524" s="293"/>
      <c r="M2524" s="294" t="s">
        <v>19</v>
      </c>
      <c r="N2524" s="295" t="s">
        <v>46</v>
      </c>
      <c r="O2524" s="87"/>
      <c r="P2524" s="225">
        <f>O2524*H2524</f>
        <v>0</v>
      </c>
      <c r="Q2524" s="225">
        <v>0.00029999999999999997</v>
      </c>
      <c r="R2524" s="225">
        <f>Q2524*H2524</f>
        <v>0.17412179999999997</v>
      </c>
      <c r="S2524" s="225">
        <v>0</v>
      </c>
      <c r="T2524" s="226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7" t="s">
        <v>643</v>
      </c>
      <c r="AT2524" s="227" t="s">
        <v>572</v>
      </c>
      <c r="AU2524" s="227" t="s">
        <v>93</v>
      </c>
      <c r="AY2524" s="20" t="s">
        <v>224</v>
      </c>
      <c r="BE2524" s="228">
        <f>IF(N2524="základní",J2524,0)</f>
        <v>0</v>
      </c>
      <c r="BF2524" s="228">
        <f>IF(N2524="snížená",J2524,0)</f>
        <v>0</v>
      </c>
      <c r="BG2524" s="228">
        <f>IF(N2524="zákl. přenesená",J2524,0)</f>
        <v>0</v>
      </c>
      <c r="BH2524" s="228">
        <f>IF(N2524="sníž. přenesená",J2524,0)</f>
        <v>0</v>
      </c>
      <c r="BI2524" s="228">
        <f>IF(N2524="nulová",J2524,0)</f>
        <v>0</v>
      </c>
      <c r="BJ2524" s="20" t="s">
        <v>93</v>
      </c>
      <c r="BK2524" s="228">
        <f>ROUND(I2524*H2524,2)</f>
        <v>0</v>
      </c>
      <c r="BL2524" s="20" t="s">
        <v>544</v>
      </c>
      <c r="BM2524" s="227" t="s">
        <v>2664</v>
      </c>
    </row>
    <row r="2525" s="13" customFormat="1">
      <c r="A2525" s="13"/>
      <c r="B2525" s="229"/>
      <c r="C2525" s="230"/>
      <c r="D2525" s="231" t="s">
        <v>268</v>
      </c>
      <c r="E2525" s="232" t="s">
        <v>19</v>
      </c>
      <c r="F2525" s="233" t="s">
        <v>2665</v>
      </c>
      <c r="G2525" s="230"/>
      <c r="H2525" s="234">
        <v>580.40599999999995</v>
      </c>
      <c r="I2525" s="235"/>
      <c r="J2525" s="230"/>
      <c r="K2525" s="230"/>
      <c r="L2525" s="236"/>
      <c r="M2525" s="237"/>
      <c r="N2525" s="238"/>
      <c r="O2525" s="238"/>
      <c r="P2525" s="238"/>
      <c r="Q2525" s="238"/>
      <c r="R2525" s="238"/>
      <c r="S2525" s="238"/>
      <c r="T2525" s="23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0" t="s">
        <v>268</v>
      </c>
      <c r="AU2525" s="240" t="s">
        <v>93</v>
      </c>
      <c r="AV2525" s="13" t="s">
        <v>93</v>
      </c>
      <c r="AW2525" s="13" t="s">
        <v>34</v>
      </c>
      <c r="AX2525" s="13" t="s">
        <v>82</v>
      </c>
      <c r="AY2525" s="240" t="s">
        <v>224</v>
      </c>
    </row>
    <row r="2526" s="2" customFormat="1" ht="33" customHeight="1">
      <c r="A2526" s="41"/>
      <c r="B2526" s="42"/>
      <c r="C2526" s="216" t="s">
        <v>2666</v>
      </c>
      <c r="D2526" s="216" t="s">
        <v>227</v>
      </c>
      <c r="E2526" s="217" t="s">
        <v>2667</v>
      </c>
      <c r="F2526" s="218" t="s">
        <v>2668</v>
      </c>
      <c r="G2526" s="219" t="s">
        <v>266</v>
      </c>
      <c r="H2526" s="220">
        <v>452.19999999999999</v>
      </c>
      <c r="I2526" s="221"/>
      <c r="J2526" s="222">
        <f>ROUND(I2526*H2526,2)</f>
        <v>0</v>
      </c>
      <c r="K2526" s="218" t="s">
        <v>312</v>
      </c>
      <c r="L2526" s="47"/>
      <c r="M2526" s="223" t="s">
        <v>19</v>
      </c>
      <c r="N2526" s="224" t="s">
        <v>46</v>
      </c>
      <c r="O2526" s="87"/>
      <c r="P2526" s="225">
        <f>O2526*H2526</f>
        <v>0</v>
      </c>
      <c r="Q2526" s="225">
        <v>0.0045100000000000001</v>
      </c>
      <c r="R2526" s="225">
        <f>Q2526*H2526</f>
        <v>2.0394220000000001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544</v>
      </c>
      <c r="AT2526" s="227" t="s">
        <v>227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2" customFormat="1">
      <c r="A2527" s="41"/>
      <c r="B2527" s="42"/>
      <c r="C2527" s="43"/>
      <c r="D2527" s="267" t="s">
        <v>314</v>
      </c>
      <c r="E2527" s="43"/>
      <c r="F2527" s="268" t="s">
        <v>2670</v>
      </c>
      <c r="G2527" s="43"/>
      <c r="H2527" s="43"/>
      <c r="I2527" s="269"/>
      <c r="J2527" s="43"/>
      <c r="K2527" s="43"/>
      <c r="L2527" s="47"/>
      <c r="M2527" s="270"/>
      <c r="N2527" s="271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314</v>
      </c>
      <c r="AU2527" s="20" t="s">
        <v>93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1845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1846</v>
      </c>
      <c r="G2529" s="230"/>
      <c r="H2529" s="234">
        <v>133.19999999999999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1847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1848</v>
      </c>
      <c r="G2531" s="230"/>
      <c r="H2531" s="234">
        <v>319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6" customFormat="1">
      <c r="A2532" s="16"/>
      <c r="B2532" s="272"/>
      <c r="C2532" s="273"/>
      <c r="D2532" s="231" t="s">
        <v>268</v>
      </c>
      <c r="E2532" s="274" t="s">
        <v>19</v>
      </c>
      <c r="F2532" s="275" t="s">
        <v>351</v>
      </c>
      <c r="G2532" s="273"/>
      <c r="H2532" s="276">
        <v>452.19999999999999</v>
      </c>
      <c r="I2532" s="277"/>
      <c r="J2532" s="273"/>
      <c r="K2532" s="273"/>
      <c r="L2532" s="278"/>
      <c r="M2532" s="279"/>
      <c r="N2532" s="280"/>
      <c r="O2532" s="280"/>
      <c r="P2532" s="280"/>
      <c r="Q2532" s="280"/>
      <c r="R2532" s="280"/>
      <c r="S2532" s="280"/>
      <c r="T2532" s="281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2" t="s">
        <v>268</v>
      </c>
      <c r="AU2532" s="282" t="s">
        <v>93</v>
      </c>
      <c r="AV2532" s="16" t="s">
        <v>231</v>
      </c>
      <c r="AW2532" s="16" t="s">
        <v>34</v>
      </c>
      <c r="AX2532" s="16" t="s">
        <v>82</v>
      </c>
      <c r="AY2532" s="282" t="s">
        <v>224</v>
      </c>
    </row>
    <row r="2533" s="2" customFormat="1" ht="33" customHeight="1">
      <c r="A2533" s="41"/>
      <c r="B2533" s="42"/>
      <c r="C2533" s="216" t="s">
        <v>2671</v>
      </c>
      <c r="D2533" s="216" t="s">
        <v>227</v>
      </c>
      <c r="E2533" s="217" t="s">
        <v>2672</v>
      </c>
      <c r="F2533" s="218" t="s">
        <v>2673</v>
      </c>
      <c r="G2533" s="219" t="s">
        <v>266</v>
      </c>
      <c r="H2533" s="220">
        <v>1989.3720000000001</v>
      </c>
      <c r="I2533" s="221"/>
      <c r="J2533" s="222">
        <f>ROUND(I2533*H2533,2)</f>
        <v>0</v>
      </c>
      <c r="K2533" s="218" t="s">
        <v>312</v>
      </c>
      <c r="L2533" s="47"/>
      <c r="M2533" s="223" t="s">
        <v>19</v>
      </c>
      <c r="N2533" s="224" t="s">
        <v>46</v>
      </c>
      <c r="O2533" s="87"/>
      <c r="P2533" s="225">
        <f>O2533*H2533</f>
        <v>0</v>
      </c>
      <c r="Q2533" s="225">
        <v>0.0045100000000000001</v>
      </c>
      <c r="R2533" s="225">
        <f>Q2533*H2533</f>
        <v>8.9720677200000001</v>
      </c>
      <c r="S2533" s="225">
        <v>0</v>
      </c>
      <c r="T2533" s="226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7" t="s">
        <v>544</v>
      </c>
      <c r="AT2533" s="227" t="s">
        <v>227</v>
      </c>
      <c r="AU2533" s="227" t="s">
        <v>93</v>
      </c>
      <c r="AY2533" s="20" t="s">
        <v>224</v>
      </c>
      <c r="BE2533" s="228">
        <f>IF(N2533="základní",J2533,0)</f>
        <v>0</v>
      </c>
      <c r="BF2533" s="228">
        <f>IF(N2533="snížená",J2533,0)</f>
        <v>0</v>
      </c>
      <c r="BG2533" s="228">
        <f>IF(N2533="zákl. přenesená",J2533,0)</f>
        <v>0</v>
      </c>
      <c r="BH2533" s="228">
        <f>IF(N2533="sníž. přenesená",J2533,0)</f>
        <v>0</v>
      </c>
      <c r="BI2533" s="228">
        <f>IF(N2533="nulová",J2533,0)</f>
        <v>0</v>
      </c>
      <c r="BJ2533" s="20" t="s">
        <v>93</v>
      </c>
      <c r="BK2533" s="228">
        <f>ROUND(I2533*H2533,2)</f>
        <v>0</v>
      </c>
      <c r="BL2533" s="20" t="s">
        <v>544</v>
      </c>
      <c r="BM2533" s="227" t="s">
        <v>2674</v>
      </c>
    </row>
    <row r="2534" s="2" customFormat="1">
      <c r="A2534" s="41"/>
      <c r="B2534" s="42"/>
      <c r="C2534" s="43"/>
      <c r="D2534" s="267" t="s">
        <v>314</v>
      </c>
      <c r="E2534" s="43"/>
      <c r="F2534" s="268" t="s">
        <v>2675</v>
      </c>
      <c r="G2534" s="43"/>
      <c r="H2534" s="43"/>
      <c r="I2534" s="269"/>
      <c r="J2534" s="43"/>
      <c r="K2534" s="43"/>
      <c r="L2534" s="47"/>
      <c r="M2534" s="270"/>
      <c r="N2534" s="271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314</v>
      </c>
      <c r="AU2534" s="20" t="s">
        <v>93</v>
      </c>
    </row>
    <row r="2535" s="14" customFormat="1">
      <c r="A2535" s="14"/>
      <c r="B2535" s="246"/>
      <c r="C2535" s="247"/>
      <c r="D2535" s="231" t="s">
        <v>268</v>
      </c>
      <c r="E2535" s="248" t="s">
        <v>19</v>
      </c>
      <c r="F2535" s="249" t="s">
        <v>2676</v>
      </c>
      <c r="G2535" s="247"/>
      <c r="H2535" s="248" t="s">
        <v>19</v>
      </c>
      <c r="I2535" s="250"/>
      <c r="J2535" s="247"/>
      <c r="K2535" s="247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268</v>
      </c>
      <c r="AU2535" s="255" t="s">
        <v>93</v>
      </c>
      <c r="AV2535" s="14" t="s">
        <v>82</v>
      </c>
      <c r="AW2535" s="14" t="s">
        <v>34</v>
      </c>
      <c r="AX2535" s="14" t="s">
        <v>74</v>
      </c>
      <c r="AY2535" s="255" t="s">
        <v>224</v>
      </c>
    </row>
    <row r="2536" s="14" customFormat="1">
      <c r="A2536" s="14"/>
      <c r="B2536" s="246"/>
      <c r="C2536" s="247"/>
      <c r="D2536" s="231" t="s">
        <v>268</v>
      </c>
      <c r="E2536" s="248" t="s">
        <v>19</v>
      </c>
      <c r="F2536" s="249" t="s">
        <v>648</v>
      </c>
      <c r="G2536" s="247"/>
      <c r="H2536" s="248" t="s">
        <v>19</v>
      </c>
      <c r="I2536" s="250"/>
      <c r="J2536" s="247"/>
      <c r="K2536" s="247"/>
      <c r="L2536" s="251"/>
      <c r="M2536" s="252"/>
      <c r="N2536" s="253"/>
      <c r="O2536" s="253"/>
      <c r="P2536" s="253"/>
      <c r="Q2536" s="253"/>
      <c r="R2536" s="253"/>
      <c r="S2536" s="253"/>
      <c r="T2536" s="25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5" t="s">
        <v>268</v>
      </c>
      <c r="AU2536" s="255" t="s">
        <v>93</v>
      </c>
      <c r="AV2536" s="14" t="s">
        <v>82</v>
      </c>
      <c r="AW2536" s="14" t="s">
        <v>34</v>
      </c>
      <c r="AX2536" s="14" t="s">
        <v>74</v>
      </c>
      <c r="AY2536" s="255" t="s">
        <v>224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1544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22.692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74</v>
      </c>
      <c r="AY2538" s="240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2678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2679</v>
      </c>
      <c r="G2540" s="230"/>
      <c r="H2540" s="234">
        <v>6.7210000000000001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2680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2681</v>
      </c>
      <c r="G2542" s="230"/>
      <c r="H2542" s="234">
        <v>16.280000000000001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2682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2683</v>
      </c>
      <c r="G2544" s="230"/>
      <c r="H2544" s="234">
        <v>3.3410000000000002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2684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2685</v>
      </c>
      <c r="G2546" s="230"/>
      <c r="H2546" s="234">
        <v>12.821999999999999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2686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2687</v>
      </c>
      <c r="G2548" s="230"/>
      <c r="H2548" s="234">
        <v>23.004000000000001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2688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2689</v>
      </c>
      <c r="G2550" s="230"/>
      <c r="H2550" s="234">
        <v>30.992000000000001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2690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2691</v>
      </c>
      <c r="G2552" s="230"/>
      <c r="H2552" s="234">
        <v>32.863999999999997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2692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2693</v>
      </c>
      <c r="G2554" s="230"/>
      <c r="H2554" s="234">
        <v>12.882999999999999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2694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2695</v>
      </c>
      <c r="G2556" s="230"/>
      <c r="H2556" s="234">
        <v>17.920999999999999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2696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2697</v>
      </c>
      <c r="G2558" s="230"/>
      <c r="H2558" s="234">
        <v>23.158999999999999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2698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2699</v>
      </c>
      <c r="G2560" s="230"/>
      <c r="H2560" s="234">
        <v>15.94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2700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2701</v>
      </c>
      <c r="G2562" s="230"/>
      <c r="H2562" s="234">
        <v>23.699000000000002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2702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2703</v>
      </c>
      <c r="G2564" s="230"/>
      <c r="H2564" s="234">
        <v>20.988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2704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2705</v>
      </c>
      <c r="G2566" s="230"/>
      <c r="H2566" s="234">
        <v>25.852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2706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2707</v>
      </c>
      <c r="G2568" s="230"/>
      <c r="H2568" s="234">
        <v>22.949999999999999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2708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2709</v>
      </c>
      <c r="G2570" s="230"/>
      <c r="H2570" s="234">
        <v>118.01600000000001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2710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2707</v>
      </c>
      <c r="G2572" s="230"/>
      <c r="H2572" s="234">
        <v>22.949999999999999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2711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27.617999999999999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2713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2714</v>
      </c>
      <c r="G2576" s="230"/>
      <c r="H2576" s="234">
        <v>23.922000000000001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5" customFormat="1">
      <c r="A2577" s="15"/>
      <c r="B2577" s="256"/>
      <c r="C2577" s="257"/>
      <c r="D2577" s="231" t="s">
        <v>268</v>
      </c>
      <c r="E2577" s="258" t="s">
        <v>19</v>
      </c>
      <c r="F2577" s="259" t="s">
        <v>300</v>
      </c>
      <c r="G2577" s="257"/>
      <c r="H2577" s="260">
        <v>504.61399999999998</v>
      </c>
      <c r="I2577" s="261"/>
      <c r="J2577" s="257"/>
      <c r="K2577" s="257"/>
      <c r="L2577" s="262"/>
      <c r="M2577" s="263"/>
      <c r="N2577" s="264"/>
      <c r="O2577" s="264"/>
      <c r="P2577" s="264"/>
      <c r="Q2577" s="264"/>
      <c r="R2577" s="264"/>
      <c r="S2577" s="264"/>
      <c r="T2577" s="26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6" t="s">
        <v>268</v>
      </c>
      <c r="AU2577" s="266" t="s">
        <v>93</v>
      </c>
      <c r="AV2577" s="15" t="s">
        <v>108</v>
      </c>
      <c r="AW2577" s="15" t="s">
        <v>34</v>
      </c>
      <c r="AX2577" s="15" t="s">
        <v>74</v>
      </c>
      <c r="AY2577" s="266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662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2715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2716</v>
      </c>
      <c r="G2580" s="230"/>
      <c r="H2580" s="234">
        <v>22.177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2717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2718</v>
      </c>
      <c r="G2582" s="230"/>
      <c r="H2582" s="234">
        <v>22.420000000000002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2719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2720</v>
      </c>
      <c r="G2584" s="230"/>
      <c r="H2584" s="234">
        <v>26.399999999999999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2721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2722</v>
      </c>
      <c r="G2586" s="230"/>
      <c r="H2586" s="234">
        <v>209.19499999999999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2723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2724</v>
      </c>
      <c r="G2588" s="230"/>
      <c r="H2588" s="234">
        <v>25.518000000000001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2725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2726</v>
      </c>
      <c r="G2590" s="230"/>
      <c r="H2590" s="234">
        <v>134.517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2727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2720</v>
      </c>
      <c r="G2592" s="230"/>
      <c r="H2592" s="234">
        <v>26.399999999999999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5" customFormat="1">
      <c r="A2593" s="15"/>
      <c r="B2593" s="256"/>
      <c r="C2593" s="257"/>
      <c r="D2593" s="231" t="s">
        <v>268</v>
      </c>
      <c r="E2593" s="258" t="s">
        <v>19</v>
      </c>
      <c r="F2593" s="259" t="s">
        <v>300</v>
      </c>
      <c r="G2593" s="257"/>
      <c r="H2593" s="260">
        <v>466.62700000000001</v>
      </c>
      <c r="I2593" s="261"/>
      <c r="J2593" s="257"/>
      <c r="K2593" s="257"/>
      <c r="L2593" s="262"/>
      <c r="M2593" s="263"/>
      <c r="N2593" s="264"/>
      <c r="O2593" s="264"/>
      <c r="P2593" s="264"/>
      <c r="Q2593" s="264"/>
      <c r="R2593" s="264"/>
      <c r="S2593" s="264"/>
      <c r="T2593" s="26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66" t="s">
        <v>268</v>
      </c>
      <c r="AU2593" s="266" t="s">
        <v>93</v>
      </c>
      <c r="AV2593" s="15" t="s">
        <v>108</v>
      </c>
      <c r="AW2593" s="15" t="s">
        <v>34</v>
      </c>
      <c r="AX2593" s="15" t="s">
        <v>74</v>
      </c>
      <c r="AY2593" s="266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664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4" customFormat="1">
      <c r="A2595" s="14"/>
      <c r="B2595" s="246"/>
      <c r="C2595" s="247"/>
      <c r="D2595" s="231" t="s">
        <v>268</v>
      </c>
      <c r="E2595" s="248" t="s">
        <v>19</v>
      </c>
      <c r="F2595" s="249" t="s">
        <v>2728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268</v>
      </c>
      <c r="AU2595" s="255" t="s">
        <v>93</v>
      </c>
      <c r="AV2595" s="14" t="s">
        <v>82</v>
      </c>
      <c r="AW2595" s="14" t="s">
        <v>34</v>
      </c>
      <c r="AX2595" s="14" t="s">
        <v>74</v>
      </c>
      <c r="AY2595" s="255" t="s">
        <v>224</v>
      </c>
    </row>
    <row r="2596" s="13" customFormat="1">
      <c r="A2596" s="13"/>
      <c r="B2596" s="229"/>
      <c r="C2596" s="230"/>
      <c r="D2596" s="231" t="s">
        <v>268</v>
      </c>
      <c r="E2596" s="232" t="s">
        <v>19</v>
      </c>
      <c r="F2596" s="233" t="s">
        <v>2729</v>
      </c>
      <c r="G2596" s="230"/>
      <c r="H2596" s="234">
        <v>179.356</v>
      </c>
      <c r="I2596" s="235"/>
      <c r="J2596" s="230"/>
      <c r="K2596" s="230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268</v>
      </c>
      <c r="AU2596" s="240" t="s">
        <v>93</v>
      </c>
      <c r="AV2596" s="13" t="s">
        <v>93</v>
      </c>
      <c r="AW2596" s="13" t="s">
        <v>34</v>
      </c>
      <c r="AX2596" s="13" t="s">
        <v>74</v>
      </c>
      <c r="AY2596" s="240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2730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2731</v>
      </c>
      <c r="G2598" s="230"/>
      <c r="H2598" s="234">
        <v>25.504999999999999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2732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2733</v>
      </c>
      <c r="G2600" s="230"/>
      <c r="H2600" s="234">
        <v>52.799999999999997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2734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2722</v>
      </c>
      <c r="G2602" s="230"/>
      <c r="H2602" s="234">
        <v>209.19499999999999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5" customFormat="1">
      <c r="A2603" s="15"/>
      <c r="B2603" s="256"/>
      <c r="C2603" s="257"/>
      <c r="D2603" s="231" t="s">
        <v>268</v>
      </c>
      <c r="E2603" s="258" t="s">
        <v>19</v>
      </c>
      <c r="F2603" s="259" t="s">
        <v>300</v>
      </c>
      <c r="G2603" s="257"/>
      <c r="H2603" s="260">
        <v>466.85599999999999</v>
      </c>
      <c r="I2603" s="261"/>
      <c r="J2603" s="257"/>
      <c r="K2603" s="257"/>
      <c r="L2603" s="262"/>
      <c r="M2603" s="263"/>
      <c r="N2603" s="264"/>
      <c r="O2603" s="264"/>
      <c r="P2603" s="264"/>
      <c r="Q2603" s="264"/>
      <c r="R2603" s="264"/>
      <c r="S2603" s="264"/>
      <c r="T2603" s="26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66" t="s">
        <v>268</v>
      </c>
      <c r="AU2603" s="266" t="s">
        <v>93</v>
      </c>
      <c r="AV2603" s="15" t="s">
        <v>108</v>
      </c>
      <c r="AW2603" s="15" t="s">
        <v>34</v>
      </c>
      <c r="AX2603" s="15" t="s">
        <v>74</v>
      </c>
      <c r="AY2603" s="266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665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4" customFormat="1">
      <c r="A2605" s="14"/>
      <c r="B2605" s="246"/>
      <c r="C2605" s="247"/>
      <c r="D2605" s="231" t="s">
        <v>268</v>
      </c>
      <c r="E2605" s="248" t="s">
        <v>19</v>
      </c>
      <c r="F2605" s="249" t="s">
        <v>2735</v>
      </c>
      <c r="G2605" s="247"/>
      <c r="H2605" s="248" t="s">
        <v>19</v>
      </c>
      <c r="I2605" s="250"/>
      <c r="J2605" s="247"/>
      <c r="K2605" s="247"/>
      <c r="L2605" s="251"/>
      <c r="M2605" s="252"/>
      <c r="N2605" s="253"/>
      <c r="O2605" s="253"/>
      <c r="P2605" s="253"/>
      <c r="Q2605" s="253"/>
      <c r="R2605" s="253"/>
      <c r="S2605" s="253"/>
      <c r="T2605" s="25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5" t="s">
        <v>268</v>
      </c>
      <c r="AU2605" s="255" t="s">
        <v>93</v>
      </c>
      <c r="AV2605" s="14" t="s">
        <v>82</v>
      </c>
      <c r="AW2605" s="14" t="s">
        <v>34</v>
      </c>
      <c r="AX2605" s="14" t="s">
        <v>74</v>
      </c>
      <c r="AY2605" s="255" t="s">
        <v>224</v>
      </c>
    </row>
    <row r="2606" s="13" customFormat="1">
      <c r="A2606" s="13"/>
      <c r="B2606" s="229"/>
      <c r="C2606" s="230"/>
      <c r="D2606" s="231" t="s">
        <v>268</v>
      </c>
      <c r="E2606" s="232" t="s">
        <v>19</v>
      </c>
      <c r="F2606" s="233" t="s">
        <v>2736</v>
      </c>
      <c r="G2606" s="230"/>
      <c r="H2606" s="234">
        <v>112.098</v>
      </c>
      <c r="I2606" s="235"/>
      <c r="J2606" s="230"/>
      <c r="K2606" s="230"/>
      <c r="L2606" s="236"/>
      <c r="M2606" s="237"/>
      <c r="N2606" s="238"/>
      <c r="O2606" s="238"/>
      <c r="P2606" s="238"/>
      <c r="Q2606" s="238"/>
      <c r="R2606" s="238"/>
      <c r="S2606" s="238"/>
      <c r="T2606" s="23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0" t="s">
        <v>268</v>
      </c>
      <c r="AU2606" s="240" t="s">
        <v>93</v>
      </c>
      <c r="AV2606" s="13" t="s">
        <v>93</v>
      </c>
      <c r="AW2606" s="13" t="s">
        <v>34</v>
      </c>
      <c r="AX2606" s="13" t="s">
        <v>74</v>
      </c>
      <c r="AY2606" s="240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2737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2731</v>
      </c>
      <c r="G2608" s="230"/>
      <c r="H2608" s="234">
        <v>25.504999999999999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2738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2739</v>
      </c>
      <c r="G2610" s="230"/>
      <c r="H2610" s="234">
        <v>52.560000000000002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2740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2722</v>
      </c>
      <c r="G2612" s="230"/>
      <c r="H2612" s="234">
        <v>209.19499999999999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5" customFormat="1">
      <c r="A2613" s="15"/>
      <c r="B2613" s="256"/>
      <c r="C2613" s="257"/>
      <c r="D2613" s="231" t="s">
        <v>268</v>
      </c>
      <c r="E2613" s="258" t="s">
        <v>19</v>
      </c>
      <c r="F2613" s="259" t="s">
        <v>300</v>
      </c>
      <c r="G2613" s="257"/>
      <c r="H2613" s="260">
        <v>399.358</v>
      </c>
      <c r="I2613" s="261"/>
      <c r="J2613" s="257"/>
      <c r="K2613" s="257"/>
      <c r="L2613" s="262"/>
      <c r="M2613" s="263"/>
      <c r="N2613" s="264"/>
      <c r="O2613" s="264"/>
      <c r="P2613" s="264"/>
      <c r="Q2613" s="264"/>
      <c r="R2613" s="264"/>
      <c r="S2613" s="264"/>
      <c r="T2613" s="26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6" t="s">
        <v>268</v>
      </c>
      <c r="AU2613" s="266" t="s">
        <v>93</v>
      </c>
      <c r="AV2613" s="15" t="s">
        <v>108</v>
      </c>
      <c r="AW2613" s="15" t="s">
        <v>34</v>
      </c>
      <c r="AX2613" s="15" t="s">
        <v>74</v>
      </c>
      <c r="AY2613" s="266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667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4" customFormat="1">
      <c r="A2615" s="14"/>
      <c r="B2615" s="246"/>
      <c r="C2615" s="247"/>
      <c r="D2615" s="231" t="s">
        <v>268</v>
      </c>
      <c r="E2615" s="248" t="s">
        <v>19</v>
      </c>
      <c r="F2615" s="249" t="s">
        <v>2741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268</v>
      </c>
      <c r="AU2615" s="255" t="s">
        <v>93</v>
      </c>
      <c r="AV2615" s="14" t="s">
        <v>82</v>
      </c>
      <c r="AW2615" s="14" t="s">
        <v>34</v>
      </c>
      <c r="AX2615" s="14" t="s">
        <v>74</v>
      </c>
      <c r="AY2615" s="255" t="s">
        <v>224</v>
      </c>
    </row>
    <row r="2616" s="13" customFormat="1">
      <c r="A2616" s="13"/>
      <c r="B2616" s="229"/>
      <c r="C2616" s="230"/>
      <c r="D2616" s="231" t="s">
        <v>268</v>
      </c>
      <c r="E2616" s="232" t="s">
        <v>19</v>
      </c>
      <c r="F2616" s="233" t="s">
        <v>2742</v>
      </c>
      <c r="G2616" s="230"/>
      <c r="H2616" s="234">
        <v>125.517</v>
      </c>
      <c r="I2616" s="235"/>
      <c r="J2616" s="230"/>
      <c r="K2616" s="230"/>
      <c r="L2616" s="236"/>
      <c r="M2616" s="237"/>
      <c r="N2616" s="238"/>
      <c r="O2616" s="238"/>
      <c r="P2616" s="238"/>
      <c r="Q2616" s="238"/>
      <c r="R2616" s="238"/>
      <c r="S2616" s="238"/>
      <c r="T2616" s="23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0" t="s">
        <v>268</v>
      </c>
      <c r="AU2616" s="240" t="s">
        <v>93</v>
      </c>
      <c r="AV2616" s="13" t="s">
        <v>93</v>
      </c>
      <c r="AW2616" s="13" t="s">
        <v>34</v>
      </c>
      <c r="AX2616" s="13" t="s">
        <v>74</v>
      </c>
      <c r="AY2616" s="240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2743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2720</v>
      </c>
      <c r="G2618" s="230"/>
      <c r="H2618" s="234">
        <v>26.399999999999999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5" customFormat="1">
      <c r="A2619" s="15"/>
      <c r="B2619" s="256"/>
      <c r="C2619" s="257"/>
      <c r="D2619" s="231" t="s">
        <v>268</v>
      </c>
      <c r="E2619" s="258" t="s">
        <v>19</v>
      </c>
      <c r="F2619" s="259" t="s">
        <v>300</v>
      </c>
      <c r="G2619" s="257"/>
      <c r="H2619" s="260">
        <v>151.917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6" t="s">
        <v>268</v>
      </c>
      <c r="AU2619" s="266" t="s">
        <v>93</v>
      </c>
      <c r="AV2619" s="15" t="s">
        <v>108</v>
      </c>
      <c r="AW2619" s="15" t="s">
        <v>34</v>
      </c>
      <c r="AX2619" s="15" t="s">
        <v>74</v>
      </c>
      <c r="AY2619" s="266" t="s">
        <v>224</v>
      </c>
    </row>
    <row r="2620" s="16" customFormat="1">
      <c r="A2620" s="16"/>
      <c r="B2620" s="272"/>
      <c r="C2620" s="273"/>
      <c r="D2620" s="231" t="s">
        <v>268</v>
      </c>
      <c r="E2620" s="274" t="s">
        <v>19</v>
      </c>
      <c r="F2620" s="275" t="s">
        <v>351</v>
      </c>
      <c r="G2620" s="273"/>
      <c r="H2620" s="276">
        <v>1989.3720000000001</v>
      </c>
      <c r="I2620" s="277"/>
      <c r="J2620" s="273"/>
      <c r="K2620" s="273"/>
      <c r="L2620" s="278"/>
      <c r="M2620" s="279"/>
      <c r="N2620" s="280"/>
      <c r="O2620" s="280"/>
      <c r="P2620" s="280"/>
      <c r="Q2620" s="280"/>
      <c r="R2620" s="280"/>
      <c r="S2620" s="280"/>
      <c r="T2620" s="281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T2620" s="282" t="s">
        <v>268</v>
      </c>
      <c r="AU2620" s="282" t="s">
        <v>93</v>
      </c>
      <c r="AV2620" s="16" t="s">
        <v>231</v>
      </c>
      <c r="AW2620" s="16" t="s">
        <v>34</v>
      </c>
      <c r="AX2620" s="16" t="s">
        <v>82</v>
      </c>
      <c r="AY2620" s="282" t="s">
        <v>224</v>
      </c>
    </row>
    <row r="2621" s="2" customFormat="1" ht="49.05" customHeight="1">
      <c r="A2621" s="41"/>
      <c r="B2621" s="42"/>
      <c r="C2621" s="216" t="s">
        <v>2744</v>
      </c>
      <c r="D2621" s="216" t="s">
        <v>227</v>
      </c>
      <c r="E2621" s="217" t="s">
        <v>2745</v>
      </c>
      <c r="F2621" s="218" t="s">
        <v>2746</v>
      </c>
      <c r="G2621" s="219" t="s">
        <v>371</v>
      </c>
      <c r="H2621" s="220">
        <v>13.204000000000001</v>
      </c>
      <c r="I2621" s="221"/>
      <c r="J2621" s="222">
        <f>ROUND(I2621*H2621,2)</f>
        <v>0</v>
      </c>
      <c r="K2621" s="218" t="s">
        <v>312</v>
      </c>
      <c r="L2621" s="47"/>
      <c r="M2621" s="223" t="s">
        <v>19</v>
      </c>
      <c r="N2621" s="224" t="s">
        <v>46</v>
      </c>
      <c r="O2621" s="87"/>
      <c r="P2621" s="225">
        <f>O2621*H2621</f>
        <v>0</v>
      </c>
      <c r="Q2621" s="225">
        <v>0</v>
      </c>
      <c r="R2621" s="225">
        <f>Q2621*H2621</f>
        <v>0</v>
      </c>
      <c r="S2621" s="225">
        <v>0</v>
      </c>
      <c r="T2621" s="226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7" t="s">
        <v>544</v>
      </c>
      <c r="AT2621" s="227" t="s">
        <v>227</v>
      </c>
      <c r="AU2621" s="227" t="s">
        <v>93</v>
      </c>
      <c r="AY2621" s="20" t="s">
        <v>224</v>
      </c>
      <c r="BE2621" s="228">
        <f>IF(N2621="základní",J2621,0)</f>
        <v>0</v>
      </c>
      <c r="BF2621" s="228">
        <f>IF(N2621="snížená",J2621,0)</f>
        <v>0</v>
      </c>
      <c r="BG2621" s="228">
        <f>IF(N2621="zákl. přenesená",J2621,0)</f>
        <v>0</v>
      </c>
      <c r="BH2621" s="228">
        <f>IF(N2621="sníž. přenesená",J2621,0)</f>
        <v>0</v>
      </c>
      <c r="BI2621" s="228">
        <f>IF(N2621="nulová",J2621,0)</f>
        <v>0</v>
      </c>
      <c r="BJ2621" s="20" t="s">
        <v>93</v>
      </c>
      <c r="BK2621" s="228">
        <f>ROUND(I2621*H2621,2)</f>
        <v>0</v>
      </c>
      <c r="BL2621" s="20" t="s">
        <v>544</v>
      </c>
      <c r="BM2621" s="227" t="s">
        <v>2747</v>
      </c>
    </row>
    <row r="2622" s="2" customFormat="1">
      <c r="A2622" s="41"/>
      <c r="B2622" s="42"/>
      <c r="C2622" s="43"/>
      <c r="D2622" s="267" t="s">
        <v>314</v>
      </c>
      <c r="E2622" s="43"/>
      <c r="F2622" s="268" t="s">
        <v>2748</v>
      </c>
      <c r="G2622" s="43"/>
      <c r="H2622" s="43"/>
      <c r="I2622" s="269"/>
      <c r="J2622" s="43"/>
      <c r="K2622" s="43"/>
      <c r="L2622" s="47"/>
      <c r="M2622" s="270"/>
      <c r="N2622" s="271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314</v>
      </c>
      <c r="AU2622" s="20" t="s">
        <v>93</v>
      </c>
    </row>
    <row r="2623" s="12" customFormat="1" ht="22.8" customHeight="1">
      <c r="A2623" s="12"/>
      <c r="B2623" s="200"/>
      <c r="C2623" s="201"/>
      <c r="D2623" s="202" t="s">
        <v>73</v>
      </c>
      <c r="E2623" s="214" t="s">
        <v>2749</v>
      </c>
      <c r="F2623" s="214" t="s">
        <v>2750</v>
      </c>
      <c r="G2623" s="201"/>
      <c r="H2623" s="201"/>
      <c r="I2623" s="204"/>
      <c r="J2623" s="215">
        <f>BK2623</f>
        <v>0</v>
      </c>
      <c r="K2623" s="201"/>
      <c r="L2623" s="206"/>
      <c r="M2623" s="207"/>
      <c r="N2623" s="208"/>
      <c r="O2623" s="208"/>
      <c r="P2623" s="209">
        <f>SUM(P2624:P2951)</f>
        <v>0</v>
      </c>
      <c r="Q2623" s="208"/>
      <c r="R2623" s="209">
        <f>SUM(R2624:R2951)</f>
        <v>78.503938959999999</v>
      </c>
      <c r="S2623" s="208"/>
      <c r="T2623" s="210">
        <f>SUM(T2624:T2951)</f>
        <v>0</v>
      </c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R2623" s="211" t="s">
        <v>93</v>
      </c>
      <c r="AT2623" s="212" t="s">
        <v>73</v>
      </c>
      <c r="AU2623" s="212" t="s">
        <v>82</v>
      </c>
      <c r="AY2623" s="211" t="s">
        <v>224</v>
      </c>
      <c r="BK2623" s="213">
        <f>SUM(BK2624:BK2951)</f>
        <v>0</v>
      </c>
    </row>
    <row r="2624" s="2" customFormat="1" ht="37.8" customHeight="1">
      <c r="A2624" s="41"/>
      <c r="B2624" s="42"/>
      <c r="C2624" s="216" t="s">
        <v>1848</v>
      </c>
      <c r="D2624" s="216" t="s">
        <v>227</v>
      </c>
      <c r="E2624" s="217" t="s">
        <v>2751</v>
      </c>
      <c r="F2624" s="218" t="s">
        <v>2752</v>
      </c>
      <c r="G2624" s="219" t="s">
        <v>266</v>
      </c>
      <c r="H2624" s="220">
        <v>1679.4880000000001</v>
      </c>
      <c r="I2624" s="221"/>
      <c r="J2624" s="222">
        <f>ROUND(I2624*H2624,2)</f>
        <v>0</v>
      </c>
      <c r="K2624" s="218" t="s">
        <v>312</v>
      </c>
      <c r="L2624" s="47"/>
      <c r="M2624" s="223" t="s">
        <v>19</v>
      </c>
      <c r="N2624" s="224" t="s">
        <v>46</v>
      </c>
      <c r="O2624" s="87"/>
      <c r="P2624" s="225">
        <f>O2624*H2624</f>
        <v>0</v>
      </c>
      <c r="Q2624" s="225">
        <v>0</v>
      </c>
      <c r="R2624" s="225">
        <f>Q2624*H2624</f>
        <v>0</v>
      </c>
      <c r="S2624" s="225">
        <v>0</v>
      </c>
      <c r="T2624" s="226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7" t="s">
        <v>544</v>
      </c>
      <c r="AT2624" s="227" t="s">
        <v>227</v>
      </c>
      <c r="AU2624" s="227" t="s">
        <v>93</v>
      </c>
      <c r="AY2624" s="20" t="s">
        <v>224</v>
      </c>
      <c r="BE2624" s="228">
        <f>IF(N2624="základní",J2624,0)</f>
        <v>0</v>
      </c>
      <c r="BF2624" s="228">
        <f>IF(N2624="snížená",J2624,0)</f>
        <v>0</v>
      </c>
      <c r="BG2624" s="228">
        <f>IF(N2624="zákl. přenesená",J2624,0)</f>
        <v>0</v>
      </c>
      <c r="BH2624" s="228">
        <f>IF(N2624="sníž. přenesená",J2624,0)</f>
        <v>0</v>
      </c>
      <c r="BI2624" s="228">
        <f>IF(N2624="nulová",J2624,0)</f>
        <v>0</v>
      </c>
      <c r="BJ2624" s="20" t="s">
        <v>93</v>
      </c>
      <c r="BK2624" s="228">
        <f>ROUND(I2624*H2624,2)</f>
        <v>0</v>
      </c>
      <c r="BL2624" s="20" t="s">
        <v>544</v>
      </c>
      <c r="BM2624" s="227" t="s">
        <v>2753</v>
      </c>
    </row>
    <row r="2625" s="2" customFormat="1">
      <c r="A2625" s="41"/>
      <c r="B2625" s="42"/>
      <c r="C2625" s="43"/>
      <c r="D2625" s="267" t="s">
        <v>314</v>
      </c>
      <c r="E2625" s="43"/>
      <c r="F2625" s="268" t="s">
        <v>2754</v>
      </c>
      <c r="G2625" s="43"/>
      <c r="H2625" s="43"/>
      <c r="I2625" s="269"/>
      <c r="J2625" s="43"/>
      <c r="K2625" s="43"/>
      <c r="L2625" s="47"/>
      <c r="M2625" s="270"/>
      <c r="N2625" s="271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314</v>
      </c>
      <c r="AU2625" s="20" t="s">
        <v>93</v>
      </c>
    </row>
    <row r="2626" s="14" customFormat="1">
      <c r="A2626" s="14"/>
      <c r="B2626" s="246"/>
      <c r="C2626" s="247"/>
      <c r="D2626" s="231" t="s">
        <v>268</v>
      </c>
      <c r="E2626" s="248" t="s">
        <v>19</v>
      </c>
      <c r="F2626" s="249" t="s">
        <v>1921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268</v>
      </c>
      <c r="AU2626" s="255" t="s">
        <v>93</v>
      </c>
      <c r="AV2626" s="14" t="s">
        <v>82</v>
      </c>
      <c r="AW2626" s="14" t="s">
        <v>34</v>
      </c>
      <c r="AX2626" s="14" t="s">
        <v>74</v>
      </c>
      <c r="AY2626" s="255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2755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3" customFormat="1">
      <c r="A2628" s="13"/>
      <c r="B2628" s="229"/>
      <c r="C2628" s="230"/>
      <c r="D2628" s="231" t="s">
        <v>268</v>
      </c>
      <c r="E2628" s="232" t="s">
        <v>19</v>
      </c>
      <c r="F2628" s="233" t="s">
        <v>2756</v>
      </c>
      <c r="G2628" s="230"/>
      <c r="H2628" s="234">
        <v>566.56899999999996</v>
      </c>
      <c r="I2628" s="235"/>
      <c r="J2628" s="230"/>
      <c r="K2628" s="230"/>
      <c r="L2628" s="236"/>
      <c r="M2628" s="237"/>
      <c r="N2628" s="238"/>
      <c r="O2628" s="238"/>
      <c r="P2628" s="238"/>
      <c r="Q2628" s="238"/>
      <c r="R2628" s="238"/>
      <c r="S2628" s="238"/>
      <c r="T2628" s="23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0" t="s">
        <v>268</v>
      </c>
      <c r="AU2628" s="240" t="s">
        <v>93</v>
      </c>
      <c r="AV2628" s="13" t="s">
        <v>93</v>
      </c>
      <c r="AW2628" s="13" t="s">
        <v>34</v>
      </c>
      <c r="AX2628" s="13" t="s">
        <v>74</v>
      </c>
      <c r="AY2628" s="240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2757</v>
      </c>
      <c r="G2629" s="230"/>
      <c r="H2629" s="234">
        <v>-27.359000000000002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2758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2759</v>
      </c>
      <c r="G2631" s="230"/>
      <c r="H2631" s="234">
        <v>150.86000000000001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2760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2761</v>
      </c>
      <c r="G2633" s="230"/>
      <c r="H2633" s="234">
        <v>24.489000000000001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5" customFormat="1">
      <c r="A2634" s="15"/>
      <c r="B2634" s="256"/>
      <c r="C2634" s="257"/>
      <c r="D2634" s="231" t="s">
        <v>268</v>
      </c>
      <c r="E2634" s="258" t="s">
        <v>19</v>
      </c>
      <c r="F2634" s="259" t="s">
        <v>300</v>
      </c>
      <c r="G2634" s="257"/>
      <c r="H2634" s="260">
        <v>714.55899999999997</v>
      </c>
      <c r="I2634" s="261"/>
      <c r="J2634" s="257"/>
      <c r="K2634" s="257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268</v>
      </c>
      <c r="AU2634" s="266" t="s">
        <v>93</v>
      </c>
      <c r="AV2634" s="15" t="s">
        <v>108</v>
      </c>
      <c r="AW2634" s="15" t="s">
        <v>34</v>
      </c>
      <c r="AX2634" s="15" t="s">
        <v>74</v>
      </c>
      <c r="AY2634" s="266" t="s">
        <v>224</v>
      </c>
    </row>
    <row r="2635" s="14" customFormat="1">
      <c r="A2635" s="14"/>
      <c r="B2635" s="246"/>
      <c r="C2635" s="247"/>
      <c r="D2635" s="231" t="s">
        <v>268</v>
      </c>
      <c r="E2635" s="248" t="s">
        <v>19</v>
      </c>
      <c r="F2635" s="249" t="s">
        <v>1906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268</v>
      </c>
      <c r="AU2635" s="255" t="s">
        <v>93</v>
      </c>
      <c r="AV2635" s="14" t="s">
        <v>82</v>
      </c>
      <c r="AW2635" s="14" t="s">
        <v>34</v>
      </c>
      <c r="AX2635" s="14" t="s">
        <v>74</v>
      </c>
      <c r="AY2635" s="255" t="s">
        <v>224</v>
      </c>
    </row>
    <row r="2636" s="14" customFormat="1">
      <c r="A2636" s="14"/>
      <c r="B2636" s="246"/>
      <c r="C2636" s="247"/>
      <c r="D2636" s="231" t="s">
        <v>268</v>
      </c>
      <c r="E2636" s="248" t="s">
        <v>19</v>
      </c>
      <c r="F2636" s="249" t="s">
        <v>2755</v>
      </c>
      <c r="G2636" s="247"/>
      <c r="H2636" s="248" t="s">
        <v>19</v>
      </c>
      <c r="I2636" s="250"/>
      <c r="J2636" s="247"/>
      <c r="K2636" s="247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268</v>
      </c>
      <c r="AU2636" s="255" t="s">
        <v>93</v>
      </c>
      <c r="AV2636" s="14" t="s">
        <v>82</v>
      </c>
      <c r="AW2636" s="14" t="s">
        <v>34</v>
      </c>
      <c r="AX2636" s="14" t="s">
        <v>74</v>
      </c>
      <c r="AY2636" s="255" t="s">
        <v>224</v>
      </c>
    </row>
    <row r="2637" s="13" customFormat="1">
      <c r="A2637" s="13"/>
      <c r="B2637" s="229"/>
      <c r="C2637" s="230"/>
      <c r="D2637" s="231" t="s">
        <v>268</v>
      </c>
      <c r="E2637" s="232" t="s">
        <v>19</v>
      </c>
      <c r="F2637" s="233" t="s">
        <v>1907</v>
      </c>
      <c r="G2637" s="230"/>
      <c r="H2637" s="234">
        <v>40.887</v>
      </c>
      <c r="I2637" s="235"/>
      <c r="J2637" s="230"/>
      <c r="K2637" s="230"/>
      <c r="L2637" s="236"/>
      <c r="M2637" s="237"/>
      <c r="N2637" s="238"/>
      <c r="O2637" s="238"/>
      <c r="P2637" s="238"/>
      <c r="Q2637" s="238"/>
      <c r="R2637" s="238"/>
      <c r="S2637" s="238"/>
      <c r="T2637" s="23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0" t="s">
        <v>268</v>
      </c>
      <c r="AU2637" s="240" t="s">
        <v>93</v>
      </c>
      <c r="AV2637" s="13" t="s">
        <v>93</v>
      </c>
      <c r="AW2637" s="13" t="s">
        <v>34</v>
      </c>
      <c r="AX2637" s="13" t="s">
        <v>74</v>
      </c>
      <c r="AY2637" s="240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2758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2762</v>
      </c>
      <c r="G2639" s="230"/>
      <c r="H2639" s="234">
        <v>10.395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2764</v>
      </c>
      <c r="G2641" s="230"/>
      <c r="H2641" s="234">
        <v>10.076000000000001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5" customFormat="1">
      <c r="A2642" s="15"/>
      <c r="B2642" s="256"/>
      <c r="C2642" s="257"/>
      <c r="D2642" s="231" t="s">
        <v>268</v>
      </c>
      <c r="E2642" s="258" t="s">
        <v>19</v>
      </c>
      <c r="F2642" s="259" t="s">
        <v>300</v>
      </c>
      <c r="G2642" s="257"/>
      <c r="H2642" s="260">
        <v>61.357999999999997</v>
      </c>
      <c r="I2642" s="261"/>
      <c r="J2642" s="257"/>
      <c r="K2642" s="257"/>
      <c r="L2642" s="262"/>
      <c r="M2642" s="263"/>
      <c r="N2642" s="264"/>
      <c r="O2642" s="264"/>
      <c r="P2642" s="264"/>
      <c r="Q2642" s="264"/>
      <c r="R2642" s="264"/>
      <c r="S2642" s="264"/>
      <c r="T2642" s="26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6" t="s">
        <v>268</v>
      </c>
      <c r="AU2642" s="266" t="s">
        <v>93</v>
      </c>
      <c r="AV2642" s="15" t="s">
        <v>108</v>
      </c>
      <c r="AW2642" s="15" t="s">
        <v>34</v>
      </c>
      <c r="AX2642" s="15" t="s">
        <v>74</v>
      </c>
      <c r="AY2642" s="266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1925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4" customFormat="1">
      <c r="A2644" s="14"/>
      <c r="B2644" s="246"/>
      <c r="C2644" s="247"/>
      <c r="D2644" s="231" t="s">
        <v>268</v>
      </c>
      <c r="E2644" s="248" t="s">
        <v>19</v>
      </c>
      <c r="F2644" s="249" t="s">
        <v>2755</v>
      </c>
      <c r="G2644" s="247"/>
      <c r="H2644" s="248" t="s">
        <v>19</v>
      </c>
      <c r="I2644" s="250"/>
      <c r="J2644" s="247"/>
      <c r="K2644" s="247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5" t="s">
        <v>268</v>
      </c>
      <c r="AU2644" s="255" t="s">
        <v>93</v>
      </c>
      <c r="AV2644" s="14" t="s">
        <v>82</v>
      </c>
      <c r="AW2644" s="14" t="s">
        <v>34</v>
      </c>
      <c r="AX2644" s="14" t="s">
        <v>74</v>
      </c>
      <c r="AY2644" s="255" t="s">
        <v>224</v>
      </c>
    </row>
    <row r="2645" s="13" customFormat="1">
      <c r="A2645" s="13"/>
      <c r="B2645" s="229"/>
      <c r="C2645" s="230"/>
      <c r="D2645" s="231" t="s">
        <v>268</v>
      </c>
      <c r="E2645" s="232" t="s">
        <v>19</v>
      </c>
      <c r="F2645" s="233" t="s">
        <v>2765</v>
      </c>
      <c r="G2645" s="230"/>
      <c r="H2645" s="234">
        <v>87.844999999999999</v>
      </c>
      <c r="I2645" s="235"/>
      <c r="J2645" s="230"/>
      <c r="K2645" s="230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268</v>
      </c>
      <c r="AU2645" s="240" t="s">
        <v>93</v>
      </c>
      <c r="AV2645" s="13" t="s">
        <v>93</v>
      </c>
      <c r="AW2645" s="13" t="s">
        <v>34</v>
      </c>
      <c r="AX2645" s="13" t="s">
        <v>74</v>
      </c>
      <c r="AY2645" s="240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2758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2766</v>
      </c>
      <c r="G2647" s="230"/>
      <c r="H2647" s="234">
        <v>13.858000000000001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2760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2767</v>
      </c>
      <c r="G2649" s="230"/>
      <c r="H2649" s="234">
        <v>16.335000000000001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5" customFormat="1">
      <c r="A2650" s="15"/>
      <c r="B2650" s="256"/>
      <c r="C2650" s="257"/>
      <c r="D2650" s="231" t="s">
        <v>268</v>
      </c>
      <c r="E2650" s="258" t="s">
        <v>19</v>
      </c>
      <c r="F2650" s="259" t="s">
        <v>300</v>
      </c>
      <c r="G2650" s="257"/>
      <c r="H2650" s="260">
        <v>118.038</v>
      </c>
      <c r="I2650" s="261"/>
      <c r="J2650" s="257"/>
      <c r="K2650" s="257"/>
      <c r="L2650" s="262"/>
      <c r="M2650" s="263"/>
      <c r="N2650" s="264"/>
      <c r="O2650" s="264"/>
      <c r="P2650" s="264"/>
      <c r="Q2650" s="264"/>
      <c r="R2650" s="264"/>
      <c r="S2650" s="264"/>
      <c r="T2650" s="26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6" t="s">
        <v>268</v>
      </c>
      <c r="AU2650" s="266" t="s">
        <v>93</v>
      </c>
      <c r="AV2650" s="15" t="s">
        <v>108</v>
      </c>
      <c r="AW2650" s="15" t="s">
        <v>34</v>
      </c>
      <c r="AX2650" s="15" t="s">
        <v>74</v>
      </c>
      <c r="AY2650" s="266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1927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4" customFormat="1">
      <c r="A2652" s="14"/>
      <c r="B2652" s="246"/>
      <c r="C2652" s="247"/>
      <c r="D2652" s="231" t="s">
        <v>268</v>
      </c>
      <c r="E2652" s="248" t="s">
        <v>19</v>
      </c>
      <c r="F2652" s="249" t="s">
        <v>2755</v>
      </c>
      <c r="G2652" s="247"/>
      <c r="H2652" s="248" t="s">
        <v>19</v>
      </c>
      <c r="I2652" s="250"/>
      <c r="J2652" s="247"/>
      <c r="K2652" s="247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268</v>
      </c>
      <c r="AU2652" s="255" t="s">
        <v>93</v>
      </c>
      <c r="AV2652" s="14" t="s">
        <v>82</v>
      </c>
      <c r="AW2652" s="14" t="s">
        <v>34</v>
      </c>
      <c r="AX2652" s="14" t="s">
        <v>74</v>
      </c>
      <c r="AY2652" s="255" t="s">
        <v>224</v>
      </c>
    </row>
    <row r="2653" s="13" customFormat="1">
      <c r="A2653" s="13"/>
      <c r="B2653" s="229"/>
      <c r="C2653" s="230"/>
      <c r="D2653" s="231" t="s">
        <v>268</v>
      </c>
      <c r="E2653" s="232" t="s">
        <v>19</v>
      </c>
      <c r="F2653" s="233" t="s">
        <v>2768</v>
      </c>
      <c r="G2653" s="230"/>
      <c r="H2653" s="234">
        <v>117.05500000000001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0" t="s">
        <v>268</v>
      </c>
      <c r="AU2653" s="240" t="s">
        <v>93</v>
      </c>
      <c r="AV2653" s="13" t="s">
        <v>93</v>
      </c>
      <c r="AW2653" s="13" t="s">
        <v>34</v>
      </c>
      <c r="AX2653" s="13" t="s">
        <v>74</v>
      </c>
      <c r="AY2653" s="240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2769</v>
      </c>
      <c r="G2654" s="230"/>
      <c r="H2654" s="234">
        <v>402.55700000000002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2758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2770</v>
      </c>
      <c r="G2656" s="230"/>
      <c r="H2656" s="234">
        <v>152.20500000000001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2771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2772</v>
      </c>
      <c r="G2658" s="230"/>
      <c r="H2658" s="234">
        <v>51.695999999999998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5" customFormat="1">
      <c r="A2659" s="15"/>
      <c r="B2659" s="256"/>
      <c r="C2659" s="257"/>
      <c r="D2659" s="231" t="s">
        <v>268</v>
      </c>
      <c r="E2659" s="258" t="s">
        <v>19</v>
      </c>
      <c r="F2659" s="259" t="s">
        <v>300</v>
      </c>
      <c r="G2659" s="257"/>
      <c r="H2659" s="260">
        <v>723.51300000000003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268</v>
      </c>
      <c r="AU2659" s="266" t="s">
        <v>93</v>
      </c>
      <c r="AV2659" s="15" t="s">
        <v>108</v>
      </c>
      <c r="AW2659" s="15" t="s">
        <v>34</v>
      </c>
      <c r="AX2659" s="15" t="s">
        <v>74</v>
      </c>
      <c r="AY2659" s="266" t="s">
        <v>224</v>
      </c>
    </row>
    <row r="2660" s="14" customFormat="1">
      <c r="A2660" s="14"/>
      <c r="B2660" s="246"/>
      <c r="C2660" s="247"/>
      <c r="D2660" s="231" t="s">
        <v>268</v>
      </c>
      <c r="E2660" s="248" t="s">
        <v>19</v>
      </c>
      <c r="F2660" s="249" t="s">
        <v>2773</v>
      </c>
      <c r="G2660" s="247"/>
      <c r="H2660" s="248" t="s">
        <v>19</v>
      </c>
      <c r="I2660" s="250"/>
      <c r="J2660" s="247"/>
      <c r="K2660" s="247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268</v>
      </c>
      <c r="AU2660" s="255" t="s">
        <v>93</v>
      </c>
      <c r="AV2660" s="14" t="s">
        <v>82</v>
      </c>
      <c r="AW2660" s="14" t="s">
        <v>34</v>
      </c>
      <c r="AX2660" s="14" t="s">
        <v>74</v>
      </c>
      <c r="AY2660" s="255" t="s">
        <v>224</v>
      </c>
    </row>
    <row r="2661" s="13" customFormat="1">
      <c r="A2661" s="13"/>
      <c r="B2661" s="229"/>
      <c r="C2661" s="230"/>
      <c r="D2661" s="231" t="s">
        <v>268</v>
      </c>
      <c r="E2661" s="232" t="s">
        <v>19</v>
      </c>
      <c r="F2661" s="233" t="s">
        <v>2774</v>
      </c>
      <c r="G2661" s="230"/>
      <c r="H2661" s="234">
        <v>20.800000000000001</v>
      </c>
      <c r="I2661" s="235"/>
      <c r="J2661" s="230"/>
      <c r="K2661" s="230"/>
      <c r="L2661" s="236"/>
      <c r="M2661" s="237"/>
      <c r="N2661" s="238"/>
      <c r="O2661" s="238"/>
      <c r="P2661" s="238"/>
      <c r="Q2661" s="238"/>
      <c r="R2661" s="238"/>
      <c r="S2661" s="238"/>
      <c r="T2661" s="23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0" t="s">
        <v>268</v>
      </c>
      <c r="AU2661" s="240" t="s">
        <v>93</v>
      </c>
      <c r="AV2661" s="13" t="s">
        <v>93</v>
      </c>
      <c r="AW2661" s="13" t="s">
        <v>34</v>
      </c>
      <c r="AX2661" s="13" t="s">
        <v>74</v>
      </c>
      <c r="AY2661" s="240" t="s">
        <v>224</v>
      </c>
    </row>
    <row r="2662" s="15" customFormat="1">
      <c r="A2662" s="15"/>
      <c r="B2662" s="256"/>
      <c r="C2662" s="257"/>
      <c r="D2662" s="231" t="s">
        <v>268</v>
      </c>
      <c r="E2662" s="258" t="s">
        <v>19</v>
      </c>
      <c r="F2662" s="259" t="s">
        <v>300</v>
      </c>
      <c r="G2662" s="257"/>
      <c r="H2662" s="260">
        <v>20.800000000000001</v>
      </c>
      <c r="I2662" s="261"/>
      <c r="J2662" s="257"/>
      <c r="K2662" s="257"/>
      <c r="L2662" s="262"/>
      <c r="M2662" s="263"/>
      <c r="N2662" s="264"/>
      <c r="O2662" s="264"/>
      <c r="P2662" s="264"/>
      <c r="Q2662" s="264"/>
      <c r="R2662" s="264"/>
      <c r="S2662" s="264"/>
      <c r="T2662" s="26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6" t="s">
        <v>268</v>
      </c>
      <c r="AU2662" s="266" t="s">
        <v>93</v>
      </c>
      <c r="AV2662" s="15" t="s">
        <v>108</v>
      </c>
      <c r="AW2662" s="15" t="s">
        <v>34</v>
      </c>
      <c r="AX2662" s="15" t="s">
        <v>74</v>
      </c>
      <c r="AY2662" s="266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2775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665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3" customFormat="1">
      <c r="A2665" s="13"/>
      <c r="B2665" s="229"/>
      <c r="C2665" s="230"/>
      <c r="D2665" s="231" t="s">
        <v>268</v>
      </c>
      <c r="E2665" s="232" t="s">
        <v>19</v>
      </c>
      <c r="F2665" s="233" t="s">
        <v>2776</v>
      </c>
      <c r="G2665" s="230"/>
      <c r="H2665" s="234">
        <v>7.8399999999999999</v>
      </c>
      <c r="I2665" s="235"/>
      <c r="J2665" s="230"/>
      <c r="K2665" s="230"/>
      <c r="L2665" s="236"/>
      <c r="M2665" s="237"/>
      <c r="N2665" s="238"/>
      <c r="O2665" s="238"/>
      <c r="P2665" s="238"/>
      <c r="Q2665" s="238"/>
      <c r="R2665" s="238"/>
      <c r="S2665" s="238"/>
      <c r="T2665" s="23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0" t="s">
        <v>268</v>
      </c>
      <c r="AU2665" s="240" t="s">
        <v>93</v>
      </c>
      <c r="AV2665" s="13" t="s">
        <v>93</v>
      </c>
      <c r="AW2665" s="13" t="s">
        <v>34</v>
      </c>
      <c r="AX2665" s="13" t="s">
        <v>74</v>
      </c>
      <c r="AY2665" s="240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667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2777</v>
      </c>
      <c r="G2667" s="230"/>
      <c r="H2667" s="234">
        <v>15.795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1003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2778</v>
      </c>
      <c r="G2669" s="230"/>
      <c r="H2669" s="234">
        <v>17.585000000000001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6" customFormat="1">
      <c r="A2670" s="16"/>
      <c r="B2670" s="272"/>
      <c r="C2670" s="273"/>
      <c r="D2670" s="231" t="s">
        <v>268</v>
      </c>
      <c r="E2670" s="274" t="s">
        <v>19</v>
      </c>
      <c r="F2670" s="275" t="s">
        <v>351</v>
      </c>
      <c r="G2670" s="273"/>
      <c r="H2670" s="276">
        <v>1679.4880000000001</v>
      </c>
      <c r="I2670" s="277"/>
      <c r="J2670" s="273"/>
      <c r="K2670" s="273"/>
      <c r="L2670" s="278"/>
      <c r="M2670" s="279"/>
      <c r="N2670" s="280"/>
      <c r="O2670" s="280"/>
      <c r="P2670" s="280"/>
      <c r="Q2670" s="280"/>
      <c r="R2670" s="280"/>
      <c r="S2670" s="280"/>
      <c r="T2670" s="281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82" t="s">
        <v>268</v>
      </c>
      <c r="AU2670" s="282" t="s">
        <v>93</v>
      </c>
      <c r="AV2670" s="16" t="s">
        <v>231</v>
      </c>
      <c r="AW2670" s="16" t="s">
        <v>34</v>
      </c>
      <c r="AX2670" s="16" t="s">
        <v>82</v>
      </c>
      <c r="AY2670" s="282" t="s">
        <v>224</v>
      </c>
    </row>
    <row r="2671" s="2" customFormat="1" ht="16.5" customHeight="1">
      <c r="A2671" s="41"/>
      <c r="B2671" s="42"/>
      <c r="C2671" s="286" t="s">
        <v>2779</v>
      </c>
      <c r="D2671" s="286" t="s">
        <v>572</v>
      </c>
      <c r="E2671" s="287" t="s">
        <v>2593</v>
      </c>
      <c r="F2671" s="288" t="s">
        <v>2594</v>
      </c>
      <c r="G2671" s="289" t="s">
        <v>371</v>
      </c>
      <c r="H2671" s="290">
        <v>0.53700000000000003</v>
      </c>
      <c r="I2671" s="291"/>
      <c r="J2671" s="292">
        <f>ROUND(I2671*H2671,2)</f>
        <v>0</v>
      </c>
      <c r="K2671" s="288" t="s">
        <v>312</v>
      </c>
      <c r="L2671" s="293"/>
      <c r="M2671" s="294" t="s">
        <v>19</v>
      </c>
      <c r="N2671" s="295" t="s">
        <v>46</v>
      </c>
      <c r="O2671" s="87"/>
      <c r="P2671" s="225">
        <f>O2671*H2671</f>
        <v>0</v>
      </c>
      <c r="Q2671" s="225">
        <v>1</v>
      </c>
      <c r="R2671" s="225">
        <f>Q2671*H2671</f>
        <v>0.53700000000000003</v>
      </c>
      <c r="S2671" s="225">
        <v>0</v>
      </c>
      <c r="T2671" s="226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7" t="s">
        <v>643</v>
      </c>
      <c r="AT2671" s="227" t="s">
        <v>572</v>
      </c>
      <c r="AU2671" s="227" t="s">
        <v>93</v>
      </c>
      <c r="AY2671" s="20" t="s">
        <v>224</v>
      </c>
      <c r="BE2671" s="228">
        <f>IF(N2671="základní",J2671,0)</f>
        <v>0</v>
      </c>
      <c r="BF2671" s="228">
        <f>IF(N2671="snížená",J2671,0)</f>
        <v>0</v>
      </c>
      <c r="BG2671" s="228">
        <f>IF(N2671="zákl. přenesená",J2671,0)</f>
        <v>0</v>
      </c>
      <c r="BH2671" s="228">
        <f>IF(N2671="sníž. přenesená",J2671,0)</f>
        <v>0</v>
      </c>
      <c r="BI2671" s="228">
        <f>IF(N2671="nulová",J2671,0)</f>
        <v>0</v>
      </c>
      <c r="BJ2671" s="20" t="s">
        <v>93</v>
      </c>
      <c r="BK2671" s="228">
        <f>ROUND(I2671*H2671,2)</f>
        <v>0</v>
      </c>
      <c r="BL2671" s="20" t="s">
        <v>544</v>
      </c>
      <c r="BM2671" s="227" t="s">
        <v>2780</v>
      </c>
    </row>
    <row r="2672" s="13" customFormat="1">
      <c r="A2672" s="13"/>
      <c r="B2672" s="229"/>
      <c r="C2672" s="230"/>
      <c r="D2672" s="231" t="s">
        <v>268</v>
      </c>
      <c r="E2672" s="232" t="s">
        <v>19</v>
      </c>
      <c r="F2672" s="233" t="s">
        <v>2781</v>
      </c>
      <c r="G2672" s="230"/>
      <c r="H2672" s="234">
        <v>0.53700000000000003</v>
      </c>
      <c r="I2672" s="235"/>
      <c r="J2672" s="230"/>
      <c r="K2672" s="230"/>
      <c r="L2672" s="236"/>
      <c r="M2672" s="237"/>
      <c r="N2672" s="238"/>
      <c r="O2672" s="238"/>
      <c r="P2672" s="238"/>
      <c r="Q2672" s="238"/>
      <c r="R2672" s="238"/>
      <c r="S2672" s="238"/>
      <c r="T2672" s="23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0" t="s">
        <v>268</v>
      </c>
      <c r="AU2672" s="240" t="s">
        <v>93</v>
      </c>
      <c r="AV2672" s="13" t="s">
        <v>93</v>
      </c>
      <c r="AW2672" s="13" t="s">
        <v>34</v>
      </c>
      <c r="AX2672" s="13" t="s">
        <v>82</v>
      </c>
      <c r="AY2672" s="240" t="s">
        <v>224</v>
      </c>
    </row>
    <row r="2673" s="2" customFormat="1" ht="24.15" customHeight="1">
      <c r="A2673" s="41"/>
      <c r="B2673" s="42"/>
      <c r="C2673" s="216" t="s">
        <v>2782</v>
      </c>
      <c r="D2673" s="216" t="s">
        <v>227</v>
      </c>
      <c r="E2673" s="217" t="s">
        <v>2783</v>
      </c>
      <c r="F2673" s="218" t="s">
        <v>2784</v>
      </c>
      <c r="G2673" s="219" t="s">
        <v>266</v>
      </c>
      <c r="H2673" s="220">
        <v>1679.4880000000001</v>
      </c>
      <c r="I2673" s="221"/>
      <c r="J2673" s="222">
        <f>ROUND(I2673*H2673,2)</f>
        <v>0</v>
      </c>
      <c r="K2673" s="218" t="s">
        <v>312</v>
      </c>
      <c r="L2673" s="47"/>
      <c r="M2673" s="223" t="s">
        <v>19</v>
      </c>
      <c r="N2673" s="224" t="s">
        <v>46</v>
      </c>
      <c r="O2673" s="87"/>
      <c r="P2673" s="225">
        <f>O2673*H2673</f>
        <v>0</v>
      </c>
      <c r="Q2673" s="225">
        <v>0.00088000000000000003</v>
      </c>
      <c r="R2673" s="225">
        <f>Q2673*H2673</f>
        <v>1.4779494400000002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544</v>
      </c>
      <c r="AT2673" s="227" t="s">
        <v>227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2" customFormat="1">
      <c r="A2674" s="41"/>
      <c r="B2674" s="42"/>
      <c r="C2674" s="43"/>
      <c r="D2674" s="267" t="s">
        <v>314</v>
      </c>
      <c r="E2674" s="43"/>
      <c r="F2674" s="268" t="s">
        <v>2786</v>
      </c>
      <c r="G2674" s="43"/>
      <c r="H2674" s="43"/>
      <c r="I2674" s="269"/>
      <c r="J2674" s="43"/>
      <c r="K2674" s="43"/>
      <c r="L2674" s="47"/>
      <c r="M2674" s="270"/>
      <c r="N2674" s="271"/>
      <c r="O2674" s="87"/>
      <c r="P2674" s="87"/>
      <c r="Q2674" s="87"/>
      <c r="R2674" s="87"/>
      <c r="S2674" s="87"/>
      <c r="T2674" s="88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T2674" s="20" t="s">
        <v>314</v>
      </c>
      <c r="AU2674" s="20" t="s">
        <v>93</v>
      </c>
    </row>
    <row r="2675" s="14" customFormat="1">
      <c r="A2675" s="14"/>
      <c r="B2675" s="246"/>
      <c r="C2675" s="247"/>
      <c r="D2675" s="231" t="s">
        <v>268</v>
      </c>
      <c r="E2675" s="248" t="s">
        <v>19</v>
      </c>
      <c r="F2675" s="249" t="s">
        <v>1921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268</v>
      </c>
      <c r="AU2675" s="255" t="s">
        <v>93</v>
      </c>
      <c r="AV2675" s="14" t="s">
        <v>82</v>
      </c>
      <c r="AW2675" s="14" t="s">
        <v>34</v>
      </c>
      <c r="AX2675" s="14" t="s">
        <v>74</v>
      </c>
      <c r="AY2675" s="255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2755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3" customFormat="1">
      <c r="A2677" s="13"/>
      <c r="B2677" s="229"/>
      <c r="C2677" s="230"/>
      <c r="D2677" s="231" t="s">
        <v>268</v>
      </c>
      <c r="E2677" s="232" t="s">
        <v>19</v>
      </c>
      <c r="F2677" s="233" t="s">
        <v>2756</v>
      </c>
      <c r="G2677" s="230"/>
      <c r="H2677" s="234">
        <v>566.56899999999996</v>
      </c>
      <c r="I2677" s="235"/>
      <c r="J2677" s="230"/>
      <c r="K2677" s="230"/>
      <c r="L2677" s="236"/>
      <c r="M2677" s="237"/>
      <c r="N2677" s="238"/>
      <c r="O2677" s="238"/>
      <c r="P2677" s="238"/>
      <c r="Q2677" s="238"/>
      <c r="R2677" s="238"/>
      <c r="S2677" s="238"/>
      <c r="T2677" s="239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0" t="s">
        <v>268</v>
      </c>
      <c r="AU2677" s="240" t="s">
        <v>93</v>
      </c>
      <c r="AV2677" s="13" t="s">
        <v>93</v>
      </c>
      <c r="AW2677" s="13" t="s">
        <v>34</v>
      </c>
      <c r="AX2677" s="13" t="s">
        <v>74</v>
      </c>
      <c r="AY2677" s="240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2757</v>
      </c>
      <c r="G2678" s="230"/>
      <c r="H2678" s="234">
        <v>-27.359000000000002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2758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2759</v>
      </c>
      <c r="G2680" s="230"/>
      <c r="H2680" s="234">
        <v>150.86000000000001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2760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2761</v>
      </c>
      <c r="G2682" s="230"/>
      <c r="H2682" s="234">
        <v>24.489000000000001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5" customFormat="1">
      <c r="A2683" s="15"/>
      <c r="B2683" s="256"/>
      <c r="C2683" s="257"/>
      <c r="D2683" s="231" t="s">
        <v>268</v>
      </c>
      <c r="E2683" s="258" t="s">
        <v>19</v>
      </c>
      <c r="F2683" s="259" t="s">
        <v>300</v>
      </c>
      <c r="G2683" s="257"/>
      <c r="H2683" s="260">
        <v>714.55899999999997</v>
      </c>
      <c r="I2683" s="261"/>
      <c r="J2683" s="257"/>
      <c r="K2683" s="257"/>
      <c r="L2683" s="262"/>
      <c r="M2683" s="263"/>
      <c r="N2683" s="264"/>
      <c r="O2683" s="264"/>
      <c r="P2683" s="264"/>
      <c r="Q2683" s="264"/>
      <c r="R2683" s="264"/>
      <c r="S2683" s="264"/>
      <c r="T2683" s="26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66" t="s">
        <v>268</v>
      </c>
      <c r="AU2683" s="266" t="s">
        <v>93</v>
      </c>
      <c r="AV2683" s="15" t="s">
        <v>108</v>
      </c>
      <c r="AW2683" s="15" t="s">
        <v>34</v>
      </c>
      <c r="AX2683" s="15" t="s">
        <v>74</v>
      </c>
      <c r="AY2683" s="266" t="s">
        <v>224</v>
      </c>
    </row>
    <row r="2684" s="14" customFormat="1">
      <c r="A2684" s="14"/>
      <c r="B2684" s="246"/>
      <c r="C2684" s="247"/>
      <c r="D2684" s="231" t="s">
        <v>268</v>
      </c>
      <c r="E2684" s="248" t="s">
        <v>19</v>
      </c>
      <c r="F2684" s="249" t="s">
        <v>1906</v>
      </c>
      <c r="G2684" s="247"/>
      <c r="H2684" s="248" t="s">
        <v>19</v>
      </c>
      <c r="I2684" s="250"/>
      <c r="J2684" s="247"/>
      <c r="K2684" s="247"/>
      <c r="L2684" s="251"/>
      <c r="M2684" s="252"/>
      <c r="N2684" s="253"/>
      <c r="O2684" s="253"/>
      <c r="P2684" s="253"/>
      <c r="Q2684" s="253"/>
      <c r="R2684" s="253"/>
      <c r="S2684" s="253"/>
      <c r="T2684" s="25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5" t="s">
        <v>268</v>
      </c>
      <c r="AU2684" s="255" t="s">
        <v>93</v>
      </c>
      <c r="AV2684" s="14" t="s">
        <v>82</v>
      </c>
      <c r="AW2684" s="14" t="s">
        <v>34</v>
      </c>
      <c r="AX2684" s="14" t="s">
        <v>74</v>
      </c>
      <c r="AY2684" s="255" t="s">
        <v>224</v>
      </c>
    </row>
    <row r="2685" s="14" customFormat="1">
      <c r="A2685" s="14"/>
      <c r="B2685" s="246"/>
      <c r="C2685" s="247"/>
      <c r="D2685" s="231" t="s">
        <v>268</v>
      </c>
      <c r="E2685" s="248" t="s">
        <v>19</v>
      </c>
      <c r="F2685" s="249" t="s">
        <v>2755</v>
      </c>
      <c r="G2685" s="247"/>
      <c r="H2685" s="248" t="s">
        <v>19</v>
      </c>
      <c r="I2685" s="250"/>
      <c r="J2685" s="247"/>
      <c r="K2685" s="247"/>
      <c r="L2685" s="251"/>
      <c r="M2685" s="252"/>
      <c r="N2685" s="253"/>
      <c r="O2685" s="253"/>
      <c r="P2685" s="253"/>
      <c r="Q2685" s="253"/>
      <c r="R2685" s="253"/>
      <c r="S2685" s="253"/>
      <c r="T2685" s="25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5" t="s">
        <v>268</v>
      </c>
      <c r="AU2685" s="255" t="s">
        <v>93</v>
      </c>
      <c r="AV2685" s="14" t="s">
        <v>82</v>
      </c>
      <c r="AW2685" s="14" t="s">
        <v>34</v>
      </c>
      <c r="AX2685" s="14" t="s">
        <v>74</v>
      </c>
      <c r="AY2685" s="255" t="s">
        <v>224</v>
      </c>
    </row>
    <row r="2686" s="13" customFormat="1">
      <c r="A2686" s="13"/>
      <c r="B2686" s="229"/>
      <c r="C2686" s="230"/>
      <c r="D2686" s="231" t="s">
        <v>268</v>
      </c>
      <c r="E2686" s="232" t="s">
        <v>19</v>
      </c>
      <c r="F2686" s="233" t="s">
        <v>1907</v>
      </c>
      <c r="G2686" s="230"/>
      <c r="H2686" s="234">
        <v>40.887</v>
      </c>
      <c r="I2686" s="235"/>
      <c r="J2686" s="230"/>
      <c r="K2686" s="230"/>
      <c r="L2686" s="236"/>
      <c r="M2686" s="237"/>
      <c r="N2686" s="238"/>
      <c r="O2686" s="238"/>
      <c r="P2686" s="238"/>
      <c r="Q2686" s="238"/>
      <c r="R2686" s="238"/>
      <c r="S2686" s="238"/>
      <c r="T2686" s="23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0" t="s">
        <v>268</v>
      </c>
      <c r="AU2686" s="240" t="s">
        <v>93</v>
      </c>
      <c r="AV2686" s="13" t="s">
        <v>93</v>
      </c>
      <c r="AW2686" s="13" t="s">
        <v>34</v>
      </c>
      <c r="AX2686" s="13" t="s">
        <v>74</v>
      </c>
      <c r="AY2686" s="240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2758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2762</v>
      </c>
      <c r="G2688" s="230"/>
      <c r="H2688" s="234">
        <v>10.395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2764</v>
      </c>
      <c r="G2690" s="230"/>
      <c r="H2690" s="234">
        <v>10.076000000000001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5" customFormat="1">
      <c r="A2691" s="15"/>
      <c r="B2691" s="256"/>
      <c r="C2691" s="257"/>
      <c r="D2691" s="231" t="s">
        <v>268</v>
      </c>
      <c r="E2691" s="258" t="s">
        <v>19</v>
      </c>
      <c r="F2691" s="259" t="s">
        <v>300</v>
      </c>
      <c r="G2691" s="257"/>
      <c r="H2691" s="260">
        <v>61.357999999999997</v>
      </c>
      <c r="I2691" s="261"/>
      <c r="J2691" s="257"/>
      <c r="K2691" s="257"/>
      <c r="L2691" s="262"/>
      <c r="M2691" s="263"/>
      <c r="N2691" s="264"/>
      <c r="O2691" s="264"/>
      <c r="P2691" s="264"/>
      <c r="Q2691" s="264"/>
      <c r="R2691" s="264"/>
      <c r="S2691" s="264"/>
      <c r="T2691" s="26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6" t="s">
        <v>268</v>
      </c>
      <c r="AU2691" s="266" t="s">
        <v>93</v>
      </c>
      <c r="AV2691" s="15" t="s">
        <v>108</v>
      </c>
      <c r="AW2691" s="15" t="s">
        <v>34</v>
      </c>
      <c r="AX2691" s="15" t="s">
        <v>74</v>
      </c>
      <c r="AY2691" s="266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1925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4" customFormat="1">
      <c r="A2693" s="14"/>
      <c r="B2693" s="246"/>
      <c r="C2693" s="247"/>
      <c r="D2693" s="231" t="s">
        <v>268</v>
      </c>
      <c r="E2693" s="248" t="s">
        <v>19</v>
      </c>
      <c r="F2693" s="249" t="s">
        <v>2755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268</v>
      </c>
      <c r="AU2693" s="255" t="s">
        <v>93</v>
      </c>
      <c r="AV2693" s="14" t="s">
        <v>82</v>
      </c>
      <c r="AW2693" s="14" t="s">
        <v>34</v>
      </c>
      <c r="AX2693" s="14" t="s">
        <v>74</v>
      </c>
      <c r="AY2693" s="255" t="s">
        <v>224</v>
      </c>
    </row>
    <row r="2694" s="13" customFormat="1">
      <c r="A2694" s="13"/>
      <c r="B2694" s="229"/>
      <c r="C2694" s="230"/>
      <c r="D2694" s="231" t="s">
        <v>268</v>
      </c>
      <c r="E2694" s="232" t="s">
        <v>19</v>
      </c>
      <c r="F2694" s="233" t="s">
        <v>2765</v>
      </c>
      <c r="G2694" s="230"/>
      <c r="H2694" s="234">
        <v>87.844999999999999</v>
      </c>
      <c r="I2694" s="235"/>
      <c r="J2694" s="230"/>
      <c r="K2694" s="230"/>
      <c r="L2694" s="236"/>
      <c r="M2694" s="237"/>
      <c r="N2694" s="238"/>
      <c r="O2694" s="238"/>
      <c r="P2694" s="238"/>
      <c r="Q2694" s="238"/>
      <c r="R2694" s="238"/>
      <c r="S2694" s="238"/>
      <c r="T2694" s="23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0" t="s">
        <v>268</v>
      </c>
      <c r="AU2694" s="240" t="s">
        <v>93</v>
      </c>
      <c r="AV2694" s="13" t="s">
        <v>93</v>
      </c>
      <c r="AW2694" s="13" t="s">
        <v>34</v>
      </c>
      <c r="AX2694" s="13" t="s">
        <v>74</v>
      </c>
      <c r="AY2694" s="240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2758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2766</v>
      </c>
      <c r="G2696" s="230"/>
      <c r="H2696" s="234">
        <v>13.858000000000001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2760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2767</v>
      </c>
      <c r="G2698" s="230"/>
      <c r="H2698" s="234">
        <v>16.335000000000001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5" customFormat="1">
      <c r="A2699" s="15"/>
      <c r="B2699" s="256"/>
      <c r="C2699" s="257"/>
      <c r="D2699" s="231" t="s">
        <v>268</v>
      </c>
      <c r="E2699" s="258" t="s">
        <v>19</v>
      </c>
      <c r="F2699" s="259" t="s">
        <v>300</v>
      </c>
      <c r="G2699" s="257"/>
      <c r="H2699" s="260">
        <v>118.038</v>
      </c>
      <c r="I2699" s="261"/>
      <c r="J2699" s="257"/>
      <c r="K2699" s="257"/>
      <c r="L2699" s="262"/>
      <c r="M2699" s="263"/>
      <c r="N2699" s="264"/>
      <c r="O2699" s="264"/>
      <c r="P2699" s="264"/>
      <c r="Q2699" s="264"/>
      <c r="R2699" s="264"/>
      <c r="S2699" s="264"/>
      <c r="T2699" s="26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66" t="s">
        <v>268</v>
      </c>
      <c r="AU2699" s="266" t="s">
        <v>93</v>
      </c>
      <c r="AV2699" s="15" t="s">
        <v>108</v>
      </c>
      <c r="AW2699" s="15" t="s">
        <v>34</v>
      </c>
      <c r="AX2699" s="15" t="s">
        <v>74</v>
      </c>
      <c r="AY2699" s="266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1927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4" customFormat="1">
      <c r="A2701" s="14"/>
      <c r="B2701" s="246"/>
      <c r="C2701" s="247"/>
      <c r="D2701" s="231" t="s">
        <v>268</v>
      </c>
      <c r="E2701" s="248" t="s">
        <v>19</v>
      </c>
      <c r="F2701" s="249" t="s">
        <v>2755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268</v>
      </c>
      <c r="AU2701" s="255" t="s">
        <v>93</v>
      </c>
      <c r="AV2701" s="14" t="s">
        <v>82</v>
      </c>
      <c r="AW2701" s="14" t="s">
        <v>34</v>
      </c>
      <c r="AX2701" s="14" t="s">
        <v>74</v>
      </c>
      <c r="AY2701" s="255" t="s">
        <v>224</v>
      </c>
    </row>
    <row r="2702" s="13" customFormat="1">
      <c r="A2702" s="13"/>
      <c r="B2702" s="229"/>
      <c r="C2702" s="230"/>
      <c r="D2702" s="231" t="s">
        <v>268</v>
      </c>
      <c r="E2702" s="232" t="s">
        <v>19</v>
      </c>
      <c r="F2702" s="233" t="s">
        <v>2768</v>
      </c>
      <c r="G2702" s="230"/>
      <c r="H2702" s="234">
        <v>117.05500000000001</v>
      </c>
      <c r="I2702" s="235"/>
      <c r="J2702" s="230"/>
      <c r="K2702" s="230"/>
      <c r="L2702" s="236"/>
      <c r="M2702" s="237"/>
      <c r="N2702" s="238"/>
      <c r="O2702" s="238"/>
      <c r="P2702" s="238"/>
      <c r="Q2702" s="238"/>
      <c r="R2702" s="238"/>
      <c r="S2702" s="238"/>
      <c r="T2702" s="23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0" t="s">
        <v>268</v>
      </c>
      <c r="AU2702" s="240" t="s">
        <v>93</v>
      </c>
      <c r="AV2702" s="13" t="s">
        <v>93</v>
      </c>
      <c r="AW2702" s="13" t="s">
        <v>34</v>
      </c>
      <c r="AX2702" s="13" t="s">
        <v>74</v>
      </c>
      <c r="AY2702" s="240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2769</v>
      </c>
      <c r="G2703" s="230"/>
      <c r="H2703" s="234">
        <v>402.55700000000002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4" customFormat="1">
      <c r="A2704" s="14"/>
      <c r="B2704" s="246"/>
      <c r="C2704" s="247"/>
      <c r="D2704" s="231" t="s">
        <v>268</v>
      </c>
      <c r="E2704" s="248" t="s">
        <v>19</v>
      </c>
      <c r="F2704" s="249" t="s">
        <v>2758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268</v>
      </c>
      <c r="AU2704" s="255" t="s">
        <v>93</v>
      </c>
      <c r="AV2704" s="14" t="s">
        <v>82</v>
      </c>
      <c r="AW2704" s="14" t="s">
        <v>34</v>
      </c>
      <c r="AX2704" s="14" t="s">
        <v>74</v>
      </c>
      <c r="AY2704" s="255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2770</v>
      </c>
      <c r="G2705" s="230"/>
      <c r="H2705" s="234">
        <v>152.20500000000001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2771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2772</v>
      </c>
      <c r="G2707" s="230"/>
      <c r="H2707" s="234">
        <v>51.695999999999998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5" customFormat="1">
      <c r="A2708" s="15"/>
      <c r="B2708" s="256"/>
      <c r="C2708" s="257"/>
      <c r="D2708" s="231" t="s">
        <v>268</v>
      </c>
      <c r="E2708" s="258" t="s">
        <v>19</v>
      </c>
      <c r="F2708" s="259" t="s">
        <v>300</v>
      </c>
      <c r="G2708" s="257"/>
      <c r="H2708" s="260">
        <v>723.51300000000003</v>
      </c>
      <c r="I2708" s="261"/>
      <c r="J2708" s="257"/>
      <c r="K2708" s="257"/>
      <c r="L2708" s="262"/>
      <c r="M2708" s="263"/>
      <c r="N2708" s="264"/>
      <c r="O2708" s="264"/>
      <c r="P2708" s="264"/>
      <c r="Q2708" s="264"/>
      <c r="R2708" s="264"/>
      <c r="S2708" s="264"/>
      <c r="T2708" s="26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6" t="s">
        <v>268</v>
      </c>
      <c r="AU2708" s="266" t="s">
        <v>93</v>
      </c>
      <c r="AV2708" s="15" t="s">
        <v>108</v>
      </c>
      <c r="AW2708" s="15" t="s">
        <v>34</v>
      </c>
      <c r="AX2708" s="15" t="s">
        <v>74</v>
      </c>
      <c r="AY2708" s="266" t="s">
        <v>224</v>
      </c>
    </row>
    <row r="2709" s="14" customFormat="1">
      <c r="A2709" s="14"/>
      <c r="B2709" s="246"/>
      <c r="C2709" s="247"/>
      <c r="D2709" s="231" t="s">
        <v>268</v>
      </c>
      <c r="E2709" s="248" t="s">
        <v>19</v>
      </c>
      <c r="F2709" s="249" t="s">
        <v>2773</v>
      </c>
      <c r="G2709" s="247"/>
      <c r="H2709" s="248" t="s">
        <v>19</v>
      </c>
      <c r="I2709" s="250"/>
      <c r="J2709" s="247"/>
      <c r="K2709" s="247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268</v>
      </c>
      <c r="AU2709" s="255" t="s">
        <v>93</v>
      </c>
      <c r="AV2709" s="14" t="s">
        <v>82</v>
      </c>
      <c r="AW2709" s="14" t="s">
        <v>34</v>
      </c>
      <c r="AX2709" s="14" t="s">
        <v>74</v>
      </c>
      <c r="AY2709" s="255" t="s">
        <v>224</v>
      </c>
    </row>
    <row r="2710" s="13" customFormat="1">
      <c r="A2710" s="13"/>
      <c r="B2710" s="229"/>
      <c r="C2710" s="230"/>
      <c r="D2710" s="231" t="s">
        <v>268</v>
      </c>
      <c r="E2710" s="232" t="s">
        <v>19</v>
      </c>
      <c r="F2710" s="233" t="s">
        <v>2774</v>
      </c>
      <c r="G2710" s="230"/>
      <c r="H2710" s="234">
        <v>20.800000000000001</v>
      </c>
      <c r="I2710" s="235"/>
      <c r="J2710" s="230"/>
      <c r="K2710" s="230"/>
      <c r="L2710" s="236"/>
      <c r="M2710" s="237"/>
      <c r="N2710" s="238"/>
      <c r="O2710" s="238"/>
      <c r="P2710" s="238"/>
      <c r="Q2710" s="238"/>
      <c r="R2710" s="238"/>
      <c r="S2710" s="238"/>
      <c r="T2710" s="23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0" t="s">
        <v>268</v>
      </c>
      <c r="AU2710" s="240" t="s">
        <v>93</v>
      </c>
      <c r="AV2710" s="13" t="s">
        <v>93</v>
      </c>
      <c r="AW2710" s="13" t="s">
        <v>34</v>
      </c>
      <c r="AX2710" s="13" t="s">
        <v>74</v>
      </c>
      <c r="AY2710" s="240" t="s">
        <v>224</v>
      </c>
    </row>
    <row r="2711" s="15" customFormat="1">
      <c r="A2711" s="15"/>
      <c r="B2711" s="256"/>
      <c r="C2711" s="257"/>
      <c r="D2711" s="231" t="s">
        <v>268</v>
      </c>
      <c r="E2711" s="258" t="s">
        <v>19</v>
      </c>
      <c r="F2711" s="259" t="s">
        <v>300</v>
      </c>
      <c r="G2711" s="257"/>
      <c r="H2711" s="260">
        <v>20.800000000000001</v>
      </c>
      <c r="I2711" s="261"/>
      <c r="J2711" s="257"/>
      <c r="K2711" s="257"/>
      <c r="L2711" s="262"/>
      <c r="M2711" s="263"/>
      <c r="N2711" s="264"/>
      <c r="O2711" s="264"/>
      <c r="P2711" s="264"/>
      <c r="Q2711" s="264"/>
      <c r="R2711" s="264"/>
      <c r="S2711" s="264"/>
      <c r="T2711" s="26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66" t="s">
        <v>268</v>
      </c>
      <c r="AU2711" s="266" t="s">
        <v>93</v>
      </c>
      <c r="AV2711" s="15" t="s">
        <v>108</v>
      </c>
      <c r="AW2711" s="15" t="s">
        <v>34</v>
      </c>
      <c r="AX2711" s="15" t="s">
        <v>74</v>
      </c>
      <c r="AY2711" s="266" t="s">
        <v>224</v>
      </c>
    </row>
    <row r="2712" s="14" customFormat="1">
      <c r="A2712" s="14"/>
      <c r="B2712" s="246"/>
      <c r="C2712" s="247"/>
      <c r="D2712" s="231" t="s">
        <v>268</v>
      </c>
      <c r="E2712" s="248" t="s">
        <v>19</v>
      </c>
      <c r="F2712" s="249" t="s">
        <v>1149</v>
      </c>
      <c r="G2712" s="247"/>
      <c r="H2712" s="248" t="s">
        <v>19</v>
      </c>
      <c r="I2712" s="250"/>
      <c r="J2712" s="247"/>
      <c r="K2712" s="247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268</v>
      </c>
      <c r="AU2712" s="255" t="s">
        <v>93</v>
      </c>
      <c r="AV2712" s="14" t="s">
        <v>82</v>
      </c>
      <c r="AW2712" s="14" t="s">
        <v>34</v>
      </c>
      <c r="AX2712" s="14" t="s">
        <v>74</v>
      </c>
      <c r="AY2712" s="255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665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3" customFormat="1">
      <c r="A2714" s="13"/>
      <c r="B2714" s="229"/>
      <c r="C2714" s="230"/>
      <c r="D2714" s="231" t="s">
        <v>268</v>
      </c>
      <c r="E2714" s="232" t="s">
        <v>19</v>
      </c>
      <c r="F2714" s="233" t="s">
        <v>2776</v>
      </c>
      <c r="G2714" s="230"/>
      <c r="H2714" s="234">
        <v>7.8399999999999999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0" t="s">
        <v>268</v>
      </c>
      <c r="AU2714" s="240" t="s">
        <v>93</v>
      </c>
      <c r="AV2714" s="13" t="s">
        <v>93</v>
      </c>
      <c r="AW2714" s="13" t="s">
        <v>34</v>
      </c>
      <c r="AX2714" s="13" t="s">
        <v>74</v>
      </c>
      <c r="AY2714" s="240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667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2777</v>
      </c>
      <c r="G2716" s="230"/>
      <c r="H2716" s="234">
        <v>15.795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1003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2778</v>
      </c>
      <c r="G2718" s="230"/>
      <c r="H2718" s="234">
        <v>17.585000000000001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6" customFormat="1">
      <c r="A2719" s="16"/>
      <c r="B2719" s="272"/>
      <c r="C2719" s="273"/>
      <c r="D2719" s="231" t="s">
        <v>268</v>
      </c>
      <c r="E2719" s="274" t="s">
        <v>19</v>
      </c>
      <c r="F2719" s="275" t="s">
        <v>351</v>
      </c>
      <c r="G2719" s="273"/>
      <c r="H2719" s="276">
        <v>1679.4880000000001</v>
      </c>
      <c r="I2719" s="277"/>
      <c r="J2719" s="273"/>
      <c r="K2719" s="273"/>
      <c r="L2719" s="278"/>
      <c r="M2719" s="279"/>
      <c r="N2719" s="280"/>
      <c r="O2719" s="280"/>
      <c r="P2719" s="280"/>
      <c r="Q2719" s="280"/>
      <c r="R2719" s="280"/>
      <c r="S2719" s="280"/>
      <c r="T2719" s="281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82" t="s">
        <v>268</v>
      </c>
      <c r="AU2719" s="282" t="s">
        <v>93</v>
      </c>
      <c r="AV2719" s="16" t="s">
        <v>231</v>
      </c>
      <c r="AW2719" s="16" t="s">
        <v>34</v>
      </c>
      <c r="AX2719" s="16" t="s">
        <v>82</v>
      </c>
      <c r="AY2719" s="282" t="s">
        <v>224</v>
      </c>
    </row>
    <row r="2720" s="2" customFormat="1" ht="49.05" customHeight="1">
      <c r="A2720" s="41"/>
      <c r="B2720" s="42"/>
      <c r="C2720" s="286" t="s">
        <v>2787</v>
      </c>
      <c r="D2720" s="286" t="s">
        <v>572</v>
      </c>
      <c r="E2720" s="287" t="s">
        <v>2788</v>
      </c>
      <c r="F2720" s="288" t="s">
        <v>2789</v>
      </c>
      <c r="G2720" s="289" t="s">
        <v>266</v>
      </c>
      <c r="H2720" s="290">
        <v>1957.443</v>
      </c>
      <c r="I2720" s="291"/>
      <c r="J2720" s="292">
        <f>ROUND(I2720*H2720,2)</f>
        <v>0</v>
      </c>
      <c r="K2720" s="288" t="s">
        <v>312</v>
      </c>
      <c r="L2720" s="293"/>
      <c r="M2720" s="294" t="s">
        <v>19</v>
      </c>
      <c r="N2720" s="295" t="s">
        <v>46</v>
      </c>
      <c r="O2720" s="87"/>
      <c r="P2720" s="225">
        <f>O2720*H2720</f>
        <v>0</v>
      </c>
      <c r="Q2720" s="225">
        <v>0.0047000000000000002</v>
      </c>
      <c r="R2720" s="225">
        <f>Q2720*H2720</f>
        <v>9.1999820999999997</v>
      </c>
      <c r="S2720" s="225">
        <v>0</v>
      </c>
      <c r="T2720" s="226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7" t="s">
        <v>643</v>
      </c>
      <c r="AT2720" s="227" t="s">
        <v>572</v>
      </c>
      <c r="AU2720" s="227" t="s">
        <v>93</v>
      </c>
      <c r="AY2720" s="20" t="s">
        <v>224</v>
      </c>
      <c r="BE2720" s="228">
        <f>IF(N2720="základní",J2720,0)</f>
        <v>0</v>
      </c>
      <c r="BF2720" s="228">
        <f>IF(N2720="snížená",J2720,0)</f>
        <v>0</v>
      </c>
      <c r="BG2720" s="228">
        <f>IF(N2720="zákl. přenesená",J2720,0)</f>
        <v>0</v>
      </c>
      <c r="BH2720" s="228">
        <f>IF(N2720="sníž. přenesená",J2720,0)</f>
        <v>0</v>
      </c>
      <c r="BI2720" s="228">
        <f>IF(N2720="nulová",J2720,0)</f>
        <v>0</v>
      </c>
      <c r="BJ2720" s="20" t="s">
        <v>93</v>
      </c>
      <c r="BK2720" s="228">
        <f>ROUND(I2720*H2720,2)</f>
        <v>0</v>
      </c>
      <c r="BL2720" s="20" t="s">
        <v>544</v>
      </c>
      <c r="BM2720" s="227" t="s">
        <v>2790</v>
      </c>
    </row>
    <row r="2721" s="13" customFormat="1">
      <c r="A2721" s="13"/>
      <c r="B2721" s="229"/>
      <c r="C2721" s="230"/>
      <c r="D2721" s="231" t="s">
        <v>268</v>
      </c>
      <c r="E2721" s="232" t="s">
        <v>19</v>
      </c>
      <c r="F2721" s="233" t="s">
        <v>2791</v>
      </c>
      <c r="G2721" s="230"/>
      <c r="H2721" s="234">
        <v>1957.443</v>
      </c>
      <c r="I2721" s="235"/>
      <c r="J2721" s="230"/>
      <c r="K2721" s="230"/>
      <c r="L2721" s="236"/>
      <c r="M2721" s="237"/>
      <c r="N2721" s="238"/>
      <c r="O2721" s="238"/>
      <c r="P2721" s="238"/>
      <c r="Q2721" s="238"/>
      <c r="R2721" s="238"/>
      <c r="S2721" s="238"/>
      <c r="T2721" s="23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0" t="s">
        <v>268</v>
      </c>
      <c r="AU2721" s="240" t="s">
        <v>93</v>
      </c>
      <c r="AV2721" s="13" t="s">
        <v>93</v>
      </c>
      <c r="AW2721" s="13" t="s">
        <v>34</v>
      </c>
      <c r="AX2721" s="13" t="s">
        <v>82</v>
      </c>
      <c r="AY2721" s="240" t="s">
        <v>224</v>
      </c>
    </row>
    <row r="2722" s="2" customFormat="1" ht="24.15" customHeight="1">
      <c r="A2722" s="41"/>
      <c r="B2722" s="42"/>
      <c r="C2722" s="216" t="s">
        <v>2792</v>
      </c>
      <c r="D2722" s="216" t="s">
        <v>227</v>
      </c>
      <c r="E2722" s="217" t="s">
        <v>2793</v>
      </c>
      <c r="F2722" s="218" t="s">
        <v>2794</v>
      </c>
      <c r="G2722" s="219" t="s">
        <v>266</v>
      </c>
      <c r="H2722" s="220">
        <v>1888.934</v>
      </c>
      <c r="I2722" s="221"/>
      <c r="J2722" s="222">
        <f>ROUND(I2722*H2722,2)</f>
        <v>0</v>
      </c>
      <c r="K2722" s="218" t="s">
        <v>312</v>
      </c>
      <c r="L2722" s="47"/>
      <c r="M2722" s="223" t="s">
        <v>19</v>
      </c>
      <c r="N2722" s="224" t="s">
        <v>46</v>
      </c>
      <c r="O2722" s="87"/>
      <c r="P2722" s="225">
        <f>O2722*H2722</f>
        <v>0</v>
      </c>
      <c r="Q2722" s="225">
        <v>0.00019000000000000001</v>
      </c>
      <c r="R2722" s="225">
        <f>Q2722*H2722</f>
        <v>0.35889746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544</v>
      </c>
      <c r="AT2722" s="227" t="s">
        <v>227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2" customFormat="1">
      <c r="A2723" s="41"/>
      <c r="B2723" s="42"/>
      <c r="C2723" s="43"/>
      <c r="D2723" s="267" t="s">
        <v>314</v>
      </c>
      <c r="E2723" s="43"/>
      <c r="F2723" s="268" t="s">
        <v>2796</v>
      </c>
      <c r="G2723" s="43"/>
      <c r="H2723" s="43"/>
      <c r="I2723" s="269"/>
      <c r="J2723" s="43"/>
      <c r="K2723" s="43"/>
      <c r="L2723" s="47"/>
      <c r="M2723" s="270"/>
      <c r="N2723" s="271"/>
      <c r="O2723" s="87"/>
      <c r="P2723" s="87"/>
      <c r="Q2723" s="87"/>
      <c r="R2723" s="87"/>
      <c r="S2723" s="87"/>
      <c r="T2723" s="88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20" t="s">
        <v>314</v>
      </c>
      <c r="AU2723" s="20" t="s">
        <v>93</v>
      </c>
    </row>
    <row r="2724" s="14" customFormat="1">
      <c r="A2724" s="14"/>
      <c r="B2724" s="246"/>
      <c r="C2724" s="247"/>
      <c r="D2724" s="231" t="s">
        <v>268</v>
      </c>
      <c r="E2724" s="248" t="s">
        <v>19</v>
      </c>
      <c r="F2724" s="249" t="s">
        <v>1894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268</v>
      </c>
      <c r="AU2724" s="255" t="s">
        <v>93</v>
      </c>
      <c r="AV2724" s="14" t="s">
        <v>82</v>
      </c>
      <c r="AW2724" s="14" t="s">
        <v>34</v>
      </c>
      <c r="AX2724" s="14" t="s">
        <v>74</v>
      </c>
      <c r="AY2724" s="255" t="s">
        <v>224</v>
      </c>
    </row>
    <row r="2725" s="13" customFormat="1">
      <c r="A2725" s="13"/>
      <c r="B2725" s="229"/>
      <c r="C2725" s="230"/>
      <c r="D2725" s="231" t="s">
        <v>268</v>
      </c>
      <c r="E2725" s="232" t="s">
        <v>19</v>
      </c>
      <c r="F2725" s="233" t="s">
        <v>1895</v>
      </c>
      <c r="G2725" s="230"/>
      <c r="H2725" s="234">
        <v>221.59999999999999</v>
      </c>
      <c r="I2725" s="235"/>
      <c r="J2725" s="230"/>
      <c r="K2725" s="230"/>
      <c r="L2725" s="236"/>
      <c r="M2725" s="237"/>
      <c r="N2725" s="238"/>
      <c r="O2725" s="238"/>
      <c r="P2725" s="238"/>
      <c r="Q2725" s="238"/>
      <c r="R2725" s="238"/>
      <c r="S2725" s="238"/>
      <c r="T2725" s="23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0" t="s">
        <v>268</v>
      </c>
      <c r="AU2725" s="240" t="s">
        <v>93</v>
      </c>
      <c r="AV2725" s="13" t="s">
        <v>93</v>
      </c>
      <c r="AW2725" s="13" t="s">
        <v>34</v>
      </c>
      <c r="AX2725" s="13" t="s">
        <v>74</v>
      </c>
      <c r="AY2725" s="240" t="s">
        <v>224</v>
      </c>
    </row>
    <row r="2726" s="15" customFormat="1">
      <c r="A2726" s="15"/>
      <c r="B2726" s="256"/>
      <c r="C2726" s="257"/>
      <c r="D2726" s="231" t="s">
        <v>268</v>
      </c>
      <c r="E2726" s="258" t="s">
        <v>19</v>
      </c>
      <c r="F2726" s="259" t="s">
        <v>300</v>
      </c>
      <c r="G2726" s="257"/>
      <c r="H2726" s="260">
        <v>221.59999999999999</v>
      </c>
      <c r="I2726" s="261"/>
      <c r="J2726" s="257"/>
      <c r="K2726" s="257"/>
      <c r="L2726" s="262"/>
      <c r="M2726" s="263"/>
      <c r="N2726" s="264"/>
      <c r="O2726" s="264"/>
      <c r="P2726" s="264"/>
      <c r="Q2726" s="264"/>
      <c r="R2726" s="264"/>
      <c r="S2726" s="264"/>
      <c r="T2726" s="26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6" t="s">
        <v>268</v>
      </c>
      <c r="AU2726" s="266" t="s">
        <v>93</v>
      </c>
      <c r="AV2726" s="15" t="s">
        <v>108</v>
      </c>
      <c r="AW2726" s="15" t="s">
        <v>34</v>
      </c>
      <c r="AX2726" s="15" t="s">
        <v>74</v>
      </c>
      <c r="AY2726" s="266" t="s">
        <v>224</v>
      </c>
    </row>
    <row r="2727" s="14" customFormat="1">
      <c r="A2727" s="14"/>
      <c r="B2727" s="246"/>
      <c r="C2727" s="247"/>
      <c r="D2727" s="231" t="s">
        <v>268</v>
      </c>
      <c r="E2727" s="248" t="s">
        <v>19</v>
      </c>
      <c r="F2727" s="249" t="s">
        <v>1921</v>
      </c>
      <c r="G2727" s="247"/>
      <c r="H2727" s="248" t="s">
        <v>19</v>
      </c>
      <c r="I2727" s="250"/>
      <c r="J2727" s="247"/>
      <c r="K2727" s="247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268</v>
      </c>
      <c r="AU2727" s="255" t="s">
        <v>93</v>
      </c>
      <c r="AV2727" s="14" t="s">
        <v>82</v>
      </c>
      <c r="AW2727" s="14" t="s">
        <v>34</v>
      </c>
      <c r="AX2727" s="14" t="s">
        <v>74</v>
      </c>
      <c r="AY2727" s="255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2755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2756</v>
      </c>
      <c r="G2729" s="230"/>
      <c r="H2729" s="234">
        <v>566.56899999999996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3" customFormat="1">
      <c r="A2730" s="13"/>
      <c r="B2730" s="229"/>
      <c r="C2730" s="230"/>
      <c r="D2730" s="231" t="s">
        <v>268</v>
      </c>
      <c r="E2730" s="232" t="s">
        <v>19</v>
      </c>
      <c r="F2730" s="233" t="s">
        <v>2757</v>
      </c>
      <c r="G2730" s="230"/>
      <c r="H2730" s="234">
        <v>-27.359000000000002</v>
      </c>
      <c r="I2730" s="235"/>
      <c r="J2730" s="230"/>
      <c r="K2730" s="230"/>
      <c r="L2730" s="236"/>
      <c r="M2730" s="237"/>
      <c r="N2730" s="238"/>
      <c r="O2730" s="238"/>
      <c r="P2730" s="238"/>
      <c r="Q2730" s="238"/>
      <c r="R2730" s="238"/>
      <c r="S2730" s="238"/>
      <c r="T2730" s="23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0" t="s">
        <v>268</v>
      </c>
      <c r="AU2730" s="240" t="s">
        <v>93</v>
      </c>
      <c r="AV2730" s="13" t="s">
        <v>93</v>
      </c>
      <c r="AW2730" s="13" t="s">
        <v>34</v>
      </c>
      <c r="AX2730" s="13" t="s">
        <v>74</v>
      </c>
      <c r="AY2730" s="240" t="s">
        <v>224</v>
      </c>
    </row>
    <row r="2731" s="14" customFormat="1">
      <c r="A2731" s="14"/>
      <c r="B2731" s="246"/>
      <c r="C2731" s="247"/>
      <c r="D2731" s="231" t="s">
        <v>268</v>
      </c>
      <c r="E2731" s="248" t="s">
        <v>19</v>
      </c>
      <c r="F2731" s="249" t="s">
        <v>2758</v>
      </c>
      <c r="G2731" s="247"/>
      <c r="H2731" s="248" t="s">
        <v>19</v>
      </c>
      <c r="I2731" s="250"/>
      <c r="J2731" s="247"/>
      <c r="K2731" s="247"/>
      <c r="L2731" s="251"/>
      <c r="M2731" s="252"/>
      <c r="N2731" s="253"/>
      <c r="O2731" s="253"/>
      <c r="P2731" s="253"/>
      <c r="Q2731" s="253"/>
      <c r="R2731" s="253"/>
      <c r="S2731" s="253"/>
      <c r="T2731" s="25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5" t="s">
        <v>268</v>
      </c>
      <c r="AU2731" s="255" t="s">
        <v>93</v>
      </c>
      <c r="AV2731" s="14" t="s">
        <v>82</v>
      </c>
      <c r="AW2731" s="14" t="s">
        <v>34</v>
      </c>
      <c r="AX2731" s="14" t="s">
        <v>74</v>
      </c>
      <c r="AY2731" s="255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2797</v>
      </c>
      <c r="G2732" s="230"/>
      <c r="H2732" s="234">
        <v>77.364000000000004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2760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2798</v>
      </c>
      <c r="G2734" s="230"/>
      <c r="H2734" s="234">
        <v>12.244999999999999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5" customFormat="1">
      <c r="A2735" s="15"/>
      <c r="B2735" s="256"/>
      <c r="C2735" s="257"/>
      <c r="D2735" s="231" t="s">
        <v>268</v>
      </c>
      <c r="E2735" s="258" t="s">
        <v>19</v>
      </c>
      <c r="F2735" s="259" t="s">
        <v>300</v>
      </c>
      <c r="G2735" s="257"/>
      <c r="H2735" s="260">
        <v>628.81899999999996</v>
      </c>
      <c r="I2735" s="261"/>
      <c r="J2735" s="257"/>
      <c r="K2735" s="257"/>
      <c r="L2735" s="262"/>
      <c r="M2735" s="263"/>
      <c r="N2735" s="264"/>
      <c r="O2735" s="264"/>
      <c r="P2735" s="264"/>
      <c r="Q2735" s="264"/>
      <c r="R2735" s="264"/>
      <c r="S2735" s="264"/>
      <c r="T2735" s="26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66" t="s">
        <v>268</v>
      </c>
      <c r="AU2735" s="266" t="s">
        <v>93</v>
      </c>
      <c r="AV2735" s="15" t="s">
        <v>108</v>
      </c>
      <c r="AW2735" s="15" t="s">
        <v>34</v>
      </c>
      <c r="AX2735" s="15" t="s">
        <v>74</v>
      </c>
      <c r="AY2735" s="266" t="s">
        <v>224</v>
      </c>
    </row>
    <row r="2736" s="14" customFormat="1">
      <c r="A2736" s="14"/>
      <c r="B2736" s="246"/>
      <c r="C2736" s="247"/>
      <c r="D2736" s="231" t="s">
        <v>268</v>
      </c>
      <c r="E2736" s="248" t="s">
        <v>19</v>
      </c>
      <c r="F2736" s="249" t="s">
        <v>1906</v>
      </c>
      <c r="G2736" s="247"/>
      <c r="H2736" s="248" t="s">
        <v>19</v>
      </c>
      <c r="I2736" s="250"/>
      <c r="J2736" s="247"/>
      <c r="K2736" s="247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5" t="s">
        <v>268</v>
      </c>
      <c r="AU2736" s="255" t="s">
        <v>93</v>
      </c>
      <c r="AV2736" s="14" t="s">
        <v>82</v>
      </c>
      <c r="AW2736" s="14" t="s">
        <v>34</v>
      </c>
      <c r="AX2736" s="14" t="s">
        <v>74</v>
      </c>
      <c r="AY2736" s="255" t="s">
        <v>224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2755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40.887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2758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2799</v>
      </c>
      <c r="G2740" s="230"/>
      <c r="H2740" s="234">
        <v>4.6200000000000001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2800</v>
      </c>
      <c r="G2742" s="230"/>
      <c r="H2742" s="234">
        <v>5.4960000000000004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5" customFormat="1">
      <c r="A2743" s="15"/>
      <c r="B2743" s="256"/>
      <c r="C2743" s="257"/>
      <c r="D2743" s="231" t="s">
        <v>268</v>
      </c>
      <c r="E2743" s="258" t="s">
        <v>19</v>
      </c>
      <c r="F2743" s="259" t="s">
        <v>300</v>
      </c>
      <c r="G2743" s="257"/>
      <c r="H2743" s="260">
        <v>51.003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268</v>
      </c>
      <c r="AU2743" s="266" t="s">
        <v>93</v>
      </c>
      <c r="AV2743" s="15" t="s">
        <v>108</v>
      </c>
      <c r="AW2743" s="15" t="s">
        <v>34</v>
      </c>
      <c r="AX2743" s="15" t="s">
        <v>74</v>
      </c>
      <c r="AY2743" s="266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1925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4" customFormat="1">
      <c r="A2745" s="14"/>
      <c r="B2745" s="246"/>
      <c r="C2745" s="247"/>
      <c r="D2745" s="231" t="s">
        <v>268</v>
      </c>
      <c r="E2745" s="248" t="s">
        <v>19</v>
      </c>
      <c r="F2745" s="249" t="s">
        <v>2755</v>
      </c>
      <c r="G2745" s="247"/>
      <c r="H2745" s="248" t="s">
        <v>19</v>
      </c>
      <c r="I2745" s="250"/>
      <c r="J2745" s="247"/>
      <c r="K2745" s="247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268</v>
      </c>
      <c r="AU2745" s="255" t="s">
        <v>93</v>
      </c>
      <c r="AV2745" s="14" t="s">
        <v>82</v>
      </c>
      <c r="AW2745" s="14" t="s">
        <v>34</v>
      </c>
      <c r="AX2745" s="14" t="s">
        <v>74</v>
      </c>
      <c r="AY2745" s="255" t="s">
        <v>224</v>
      </c>
    </row>
    <row r="2746" s="13" customFormat="1">
      <c r="A2746" s="13"/>
      <c r="B2746" s="229"/>
      <c r="C2746" s="230"/>
      <c r="D2746" s="231" t="s">
        <v>268</v>
      </c>
      <c r="E2746" s="232" t="s">
        <v>19</v>
      </c>
      <c r="F2746" s="233" t="s">
        <v>2765</v>
      </c>
      <c r="G2746" s="230"/>
      <c r="H2746" s="234">
        <v>87.844999999999999</v>
      </c>
      <c r="I2746" s="235"/>
      <c r="J2746" s="230"/>
      <c r="K2746" s="230"/>
      <c r="L2746" s="236"/>
      <c r="M2746" s="237"/>
      <c r="N2746" s="238"/>
      <c r="O2746" s="238"/>
      <c r="P2746" s="238"/>
      <c r="Q2746" s="238"/>
      <c r="R2746" s="238"/>
      <c r="S2746" s="238"/>
      <c r="T2746" s="23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0" t="s">
        <v>268</v>
      </c>
      <c r="AU2746" s="240" t="s">
        <v>93</v>
      </c>
      <c r="AV2746" s="13" t="s">
        <v>93</v>
      </c>
      <c r="AW2746" s="13" t="s">
        <v>34</v>
      </c>
      <c r="AX2746" s="13" t="s">
        <v>74</v>
      </c>
      <c r="AY2746" s="240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2758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679</v>
      </c>
      <c r="G2748" s="230"/>
      <c r="H2748" s="234">
        <v>7.2300000000000004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2760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2801</v>
      </c>
      <c r="G2750" s="230"/>
      <c r="H2750" s="234">
        <v>8.9100000000000001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5" customFormat="1">
      <c r="A2751" s="15"/>
      <c r="B2751" s="256"/>
      <c r="C2751" s="257"/>
      <c r="D2751" s="231" t="s">
        <v>268</v>
      </c>
      <c r="E2751" s="258" t="s">
        <v>19</v>
      </c>
      <c r="F2751" s="259" t="s">
        <v>300</v>
      </c>
      <c r="G2751" s="257"/>
      <c r="H2751" s="260">
        <v>103.985</v>
      </c>
      <c r="I2751" s="261"/>
      <c r="J2751" s="257"/>
      <c r="K2751" s="257"/>
      <c r="L2751" s="262"/>
      <c r="M2751" s="263"/>
      <c r="N2751" s="264"/>
      <c r="O2751" s="264"/>
      <c r="P2751" s="264"/>
      <c r="Q2751" s="264"/>
      <c r="R2751" s="264"/>
      <c r="S2751" s="264"/>
      <c r="T2751" s="26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66" t="s">
        <v>268</v>
      </c>
      <c r="AU2751" s="266" t="s">
        <v>93</v>
      </c>
      <c r="AV2751" s="15" t="s">
        <v>108</v>
      </c>
      <c r="AW2751" s="15" t="s">
        <v>34</v>
      </c>
      <c r="AX2751" s="15" t="s">
        <v>74</v>
      </c>
      <c r="AY2751" s="266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1927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4" customFormat="1">
      <c r="A2753" s="14"/>
      <c r="B2753" s="246"/>
      <c r="C2753" s="247"/>
      <c r="D2753" s="231" t="s">
        <v>268</v>
      </c>
      <c r="E2753" s="248" t="s">
        <v>19</v>
      </c>
      <c r="F2753" s="249" t="s">
        <v>2755</v>
      </c>
      <c r="G2753" s="247"/>
      <c r="H2753" s="248" t="s">
        <v>19</v>
      </c>
      <c r="I2753" s="250"/>
      <c r="J2753" s="247"/>
      <c r="K2753" s="247"/>
      <c r="L2753" s="251"/>
      <c r="M2753" s="252"/>
      <c r="N2753" s="253"/>
      <c r="O2753" s="253"/>
      <c r="P2753" s="253"/>
      <c r="Q2753" s="253"/>
      <c r="R2753" s="253"/>
      <c r="S2753" s="253"/>
      <c r="T2753" s="25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5" t="s">
        <v>268</v>
      </c>
      <c r="AU2753" s="255" t="s">
        <v>93</v>
      </c>
      <c r="AV2753" s="14" t="s">
        <v>82</v>
      </c>
      <c r="AW2753" s="14" t="s">
        <v>34</v>
      </c>
      <c r="AX2753" s="14" t="s">
        <v>74</v>
      </c>
      <c r="AY2753" s="255" t="s">
        <v>224</v>
      </c>
    </row>
    <row r="2754" s="13" customFormat="1">
      <c r="A2754" s="13"/>
      <c r="B2754" s="229"/>
      <c r="C2754" s="230"/>
      <c r="D2754" s="231" t="s">
        <v>268</v>
      </c>
      <c r="E2754" s="232" t="s">
        <v>19</v>
      </c>
      <c r="F2754" s="233" t="s">
        <v>2768</v>
      </c>
      <c r="G2754" s="230"/>
      <c r="H2754" s="234">
        <v>117.05500000000001</v>
      </c>
      <c r="I2754" s="235"/>
      <c r="J2754" s="230"/>
      <c r="K2754" s="230"/>
      <c r="L2754" s="236"/>
      <c r="M2754" s="237"/>
      <c r="N2754" s="238"/>
      <c r="O2754" s="238"/>
      <c r="P2754" s="238"/>
      <c r="Q2754" s="238"/>
      <c r="R2754" s="238"/>
      <c r="S2754" s="238"/>
      <c r="T2754" s="23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0" t="s">
        <v>268</v>
      </c>
      <c r="AU2754" s="240" t="s">
        <v>93</v>
      </c>
      <c r="AV2754" s="13" t="s">
        <v>93</v>
      </c>
      <c r="AW2754" s="13" t="s">
        <v>34</v>
      </c>
      <c r="AX2754" s="13" t="s">
        <v>74</v>
      </c>
      <c r="AY2754" s="240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2769</v>
      </c>
      <c r="G2755" s="230"/>
      <c r="H2755" s="234">
        <v>402.55700000000002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4" customFormat="1">
      <c r="A2756" s="14"/>
      <c r="B2756" s="246"/>
      <c r="C2756" s="247"/>
      <c r="D2756" s="231" t="s">
        <v>268</v>
      </c>
      <c r="E2756" s="248" t="s">
        <v>19</v>
      </c>
      <c r="F2756" s="249" t="s">
        <v>2758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268</v>
      </c>
      <c r="AU2756" s="255" t="s">
        <v>93</v>
      </c>
      <c r="AV2756" s="14" t="s">
        <v>82</v>
      </c>
      <c r="AW2756" s="14" t="s">
        <v>34</v>
      </c>
      <c r="AX2756" s="14" t="s">
        <v>74</v>
      </c>
      <c r="AY2756" s="255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2802</v>
      </c>
      <c r="G2757" s="230"/>
      <c r="H2757" s="234">
        <v>65.700000000000003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2771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2803</v>
      </c>
      <c r="G2759" s="230"/>
      <c r="H2759" s="234">
        <v>25.847999999999999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5" customFormat="1">
      <c r="A2760" s="15"/>
      <c r="B2760" s="256"/>
      <c r="C2760" s="257"/>
      <c r="D2760" s="231" t="s">
        <v>268</v>
      </c>
      <c r="E2760" s="258" t="s">
        <v>19</v>
      </c>
      <c r="F2760" s="259" t="s">
        <v>300</v>
      </c>
      <c r="G2760" s="257"/>
      <c r="H2760" s="260">
        <v>611.15999999999997</v>
      </c>
      <c r="I2760" s="261"/>
      <c r="J2760" s="257"/>
      <c r="K2760" s="257"/>
      <c r="L2760" s="262"/>
      <c r="M2760" s="263"/>
      <c r="N2760" s="264"/>
      <c r="O2760" s="264"/>
      <c r="P2760" s="264"/>
      <c r="Q2760" s="264"/>
      <c r="R2760" s="264"/>
      <c r="S2760" s="264"/>
      <c r="T2760" s="26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66" t="s">
        <v>268</v>
      </c>
      <c r="AU2760" s="266" t="s">
        <v>93</v>
      </c>
      <c r="AV2760" s="15" t="s">
        <v>108</v>
      </c>
      <c r="AW2760" s="15" t="s">
        <v>34</v>
      </c>
      <c r="AX2760" s="15" t="s">
        <v>74</v>
      </c>
      <c r="AY2760" s="266" t="s">
        <v>224</v>
      </c>
    </row>
    <row r="2761" s="14" customFormat="1">
      <c r="A2761" s="14"/>
      <c r="B2761" s="246"/>
      <c r="C2761" s="247"/>
      <c r="D2761" s="231" t="s">
        <v>268</v>
      </c>
      <c r="E2761" s="248" t="s">
        <v>19</v>
      </c>
      <c r="F2761" s="249" t="s">
        <v>2804</v>
      </c>
      <c r="G2761" s="247"/>
      <c r="H2761" s="248" t="s">
        <v>19</v>
      </c>
      <c r="I2761" s="250"/>
      <c r="J2761" s="247"/>
      <c r="K2761" s="247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268</v>
      </c>
      <c r="AU2761" s="255" t="s">
        <v>93</v>
      </c>
      <c r="AV2761" s="14" t="s">
        <v>82</v>
      </c>
      <c r="AW2761" s="14" t="s">
        <v>34</v>
      </c>
      <c r="AX2761" s="14" t="s">
        <v>74</v>
      </c>
      <c r="AY2761" s="255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2805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2806</v>
      </c>
      <c r="G2763" s="230"/>
      <c r="H2763" s="234">
        <v>109.128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3" customFormat="1">
      <c r="A2764" s="13"/>
      <c r="B2764" s="229"/>
      <c r="C2764" s="230"/>
      <c r="D2764" s="231" t="s">
        <v>268</v>
      </c>
      <c r="E2764" s="232" t="s">
        <v>19</v>
      </c>
      <c r="F2764" s="233" t="s">
        <v>2807</v>
      </c>
      <c r="G2764" s="230"/>
      <c r="H2764" s="234">
        <v>56.386000000000003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268</v>
      </c>
      <c r="AU2764" s="240" t="s">
        <v>93</v>
      </c>
      <c r="AV2764" s="13" t="s">
        <v>93</v>
      </c>
      <c r="AW2764" s="13" t="s">
        <v>34</v>
      </c>
      <c r="AX2764" s="13" t="s">
        <v>74</v>
      </c>
      <c r="AY2764" s="240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2808</v>
      </c>
      <c r="G2765" s="230"/>
      <c r="H2765" s="234">
        <v>12.339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5" customFormat="1">
      <c r="A2766" s="15"/>
      <c r="B2766" s="256"/>
      <c r="C2766" s="257"/>
      <c r="D2766" s="231" t="s">
        <v>268</v>
      </c>
      <c r="E2766" s="258" t="s">
        <v>19</v>
      </c>
      <c r="F2766" s="259" t="s">
        <v>300</v>
      </c>
      <c r="G2766" s="257"/>
      <c r="H2766" s="260">
        <v>177.85300000000001</v>
      </c>
      <c r="I2766" s="261"/>
      <c r="J2766" s="257"/>
      <c r="K2766" s="257"/>
      <c r="L2766" s="262"/>
      <c r="M2766" s="263"/>
      <c r="N2766" s="264"/>
      <c r="O2766" s="264"/>
      <c r="P2766" s="264"/>
      <c r="Q2766" s="264"/>
      <c r="R2766" s="264"/>
      <c r="S2766" s="264"/>
      <c r="T2766" s="26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66" t="s">
        <v>268</v>
      </c>
      <c r="AU2766" s="266" t="s">
        <v>93</v>
      </c>
      <c r="AV2766" s="15" t="s">
        <v>108</v>
      </c>
      <c r="AW2766" s="15" t="s">
        <v>34</v>
      </c>
      <c r="AX2766" s="15" t="s">
        <v>74</v>
      </c>
      <c r="AY2766" s="266" t="s">
        <v>224</v>
      </c>
    </row>
    <row r="2767" s="14" customFormat="1">
      <c r="A2767" s="14"/>
      <c r="B2767" s="246"/>
      <c r="C2767" s="247"/>
      <c r="D2767" s="231" t="s">
        <v>268</v>
      </c>
      <c r="E2767" s="248" t="s">
        <v>19</v>
      </c>
      <c r="F2767" s="249" t="s">
        <v>1000</v>
      </c>
      <c r="G2767" s="247"/>
      <c r="H2767" s="248" t="s">
        <v>19</v>
      </c>
      <c r="I2767" s="250"/>
      <c r="J2767" s="247"/>
      <c r="K2767" s="247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268</v>
      </c>
      <c r="AU2767" s="255" t="s">
        <v>93</v>
      </c>
      <c r="AV2767" s="14" t="s">
        <v>82</v>
      </c>
      <c r="AW2767" s="14" t="s">
        <v>34</v>
      </c>
      <c r="AX2767" s="14" t="s">
        <v>74</v>
      </c>
      <c r="AY2767" s="255" t="s">
        <v>224</v>
      </c>
    </row>
    <row r="2768" s="14" customFormat="1">
      <c r="A2768" s="14"/>
      <c r="B2768" s="246"/>
      <c r="C2768" s="247"/>
      <c r="D2768" s="231" t="s">
        <v>268</v>
      </c>
      <c r="E2768" s="248" t="s">
        <v>19</v>
      </c>
      <c r="F2768" s="249" t="s">
        <v>665</v>
      </c>
      <c r="G2768" s="247"/>
      <c r="H2768" s="248" t="s">
        <v>19</v>
      </c>
      <c r="I2768" s="250"/>
      <c r="J2768" s="247"/>
      <c r="K2768" s="247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5" t="s">
        <v>268</v>
      </c>
      <c r="AU2768" s="255" t="s">
        <v>93</v>
      </c>
      <c r="AV2768" s="14" t="s">
        <v>82</v>
      </c>
      <c r="AW2768" s="14" t="s">
        <v>34</v>
      </c>
      <c r="AX2768" s="14" t="s">
        <v>74</v>
      </c>
      <c r="AY2768" s="255" t="s">
        <v>224</v>
      </c>
    </row>
    <row r="2769" s="13" customFormat="1">
      <c r="A2769" s="13"/>
      <c r="B2769" s="229"/>
      <c r="C2769" s="230"/>
      <c r="D2769" s="231" t="s">
        <v>268</v>
      </c>
      <c r="E2769" s="232" t="s">
        <v>19</v>
      </c>
      <c r="F2769" s="233" t="s">
        <v>2776</v>
      </c>
      <c r="G2769" s="230"/>
      <c r="H2769" s="234">
        <v>7.8399999999999999</v>
      </c>
      <c r="I2769" s="235"/>
      <c r="J2769" s="230"/>
      <c r="K2769" s="230"/>
      <c r="L2769" s="236"/>
      <c r="M2769" s="237"/>
      <c r="N2769" s="238"/>
      <c r="O2769" s="238"/>
      <c r="P2769" s="238"/>
      <c r="Q2769" s="238"/>
      <c r="R2769" s="238"/>
      <c r="S2769" s="238"/>
      <c r="T2769" s="23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0" t="s">
        <v>268</v>
      </c>
      <c r="AU2769" s="240" t="s">
        <v>93</v>
      </c>
      <c r="AV2769" s="13" t="s">
        <v>93</v>
      </c>
      <c r="AW2769" s="13" t="s">
        <v>34</v>
      </c>
      <c r="AX2769" s="13" t="s">
        <v>74</v>
      </c>
      <c r="AY2769" s="240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667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2777</v>
      </c>
      <c r="G2771" s="230"/>
      <c r="H2771" s="234">
        <v>15.795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1003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2778</v>
      </c>
      <c r="G2773" s="230"/>
      <c r="H2773" s="234">
        <v>17.585000000000001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5" customFormat="1">
      <c r="A2774" s="15"/>
      <c r="B2774" s="256"/>
      <c r="C2774" s="257"/>
      <c r="D2774" s="231" t="s">
        <v>268</v>
      </c>
      <c r="E2774" s="258" t="s">
        <v>19</v>
      </c>
      <c r="F2774" s="259" t="s">
        <v>300</v>
      </c>
      <c r="G2774" s="257"/>
      <c r="H2774" s="260">
        <v>41.219999999999999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268</v>
      </c>
      <c r="AU2774" s="266" t="s">
        <v>93</v>
      </c>
      <c r="AV2774" s="15" t="s">
        <v>108</v>
      </c>
      <c r="AW2774" s="15" t="s">
        <v>34</v>
      </c>
      <c r="AX2774" s="15" t="s">
        <v>74</v>
      </c>
      <c r="AY2774" s="266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2773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2774</v>
      </c>
      <c r="G2776" s="230"/>
      <c r="H2776" s="234">
        <v>20.800000000000001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5" customFormat="1">
      <c r="A2777" s="15"/>
      <c r="B2777" s="256"/>
      <c r="C2777" s="257"/>
      <c r="D2777" s="231" t="s">
        <v>268</v>
      </c>
      <c r="E2777" s="258" t="s">
        <v>19</v>
      </c>
      <c r="F2777" s="259" t="s">
        <v>300</v>
      </c>
      <c r="G2777" s="257"/>
      <c r="H2777" s="260">
        <v>20.800000000000001</v>
      </c>
      <c r="I2777" s="261"/>
      <c r="J2777" s="257"/>
      <c r="K2777" s="257"/>
      <c r="L2777" s="262"/>
      <c r="M2777" s="263"/>
      <c r="N2777" s="264"/>
      <c r="O2777" s="264"/>
      <c r="P2777" s="264"/>
      <c r="Q2777" s="264"/>
      <c r="R2777" s="264"/>
      <c r="S2777" s="264"/>
      <c r="T2777" s="26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6" t="s">
        <v>268</v>
      </c>
      <c r="AU2777" s="266" t="s">
        <v>93</v>
      </c>
      <c r="AV2777" s="15" t="s">
        <v>108</v>
      </c>
      <c r="AW2777" s="15" t="s">
        <v>34</v>
      </c>
      <c r="AX2777" s="15" t="s">
        <v>74</v>
      </c>
      <c r="AY2777" s="266" t="s">
        <v>224</v>
      </c>
    </row>
    <row r="2778" s="14" customFormat="1">
      <c r="A2778" s="14"/>
      <c r="B2778" s="246"/>
      <c r="C2778" s="247"/>
      <c r="D2778" s="231" t="s">
        <v>268</v>
      </c>
      <c r="E2778" s="248" t="s">
        <v>19</v>
      </c>
      <c r="F2778" s="249" t="s">
        <v>998</v>
      </c>
      <c r="G2778" s="247"/>
      <c r="H2778" s="248" t="s">
        <v>19</v>
      </c>
      <c r="I2778" s="250"/>
      <c r="J2778" s="247"/>
      <c r="K2778" s="247"/>
      <c r="L2778" s="251"/>
      <c r="M2778" s="252"/>
      <c r="N2778" s="253"/>
      <c r="O2778" s="253"/>
      <c r="P2778" s="253"/>
      <c r="Q2778" s="253"/>
      <c r="R2778" s="253"/>
      <c r="S2778" s="253"/>
      <c r="T2778" s="25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5" t="s">
        <v>268</v>
      </c>
      <c r="AU2778" s="255" t="s">
        <v>93</v>
      </c>
      <c r="AV2778" s="14" t="s">
        <v>82</v>
      </c>
      <c r="AW2778" s="14" t="s">
        <v>34</v>
      </c>
      <c r="AX2778" s="14" t="s">
        <v>74</v>
      </c>
      <c r="AY2778" s="255" t="s">
        <v>224</v>
      </c>
    </row>
    <row r="2779" s="13" customFormat="1">
      <c r="A2779" s="13"/>
      <c r="B2779" s="229"/>
      <c r="C2779" s="230"/>
      <c r="D2779" s="231" t="s">
        <v>268</v>
      </c>
      <c r="E2779" s="232" t="s">
        <v>19</v>
      </c>
      <c r="F2779" s="233" t="s">
        <v>2809</v>
      </c>
      <c r="G2779" s="230"/>
      <c r="H2779" s="234">
        <v>32.494</v>
      </c>
      <c r="I2779" s="235"/>
      <c r="J2779" s="230"/>
      <c r="K2779" s="230"/>
      <c r="L2779" s="236"/>
      <c r="M2779" s="237"/>
      <c r="N2779" s="238"/>
      <c r="O2779" s="238"/>
      <c r="P2779" s="238"/>
      <c r="Q2779" s="238"/>
      <c r="R2779" s="238"/>
      <c r="S2779" s="238"/>
      <c r="T2779" s="23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0" t="s">
        <v>268</v>
      </c>
      <c r="AU2779" s="240" t="s">
        <v>93</v>
      </c>
      <c r="AV2779" s="13" t="s">
        <v>93</v>
      </c>
      <c r="AW2779" s="13" t="s">
        <v>34</v>
      </c>
      <c r="AX2779" s="13" t="s">
        <v>74</v>
      </c>
      <c r="AY2779" s="240" t="s">
        <v>224</v>
      </c>
    </row>
    <row r="2780" s="15" customFormat="1">
      <c r="A2780" s="15"/>
      <c r="B2780" s="256"/>
      <c r="C2780" s="257"/>
      <c r="D2780" s="231" t="s">
        <v>268</v>
      </c>
      <c r="E2780" s="258" t="s">
        <v>19</v>
      </c>
      <c r="F2780" s="259" t="s">
        <v>300</v>
      </c>
      <c r="G2780" s="257"/>
      <c r="H2780" s="260">
        <v>32.494</v>
      </c>
      <c r="I2780" s="261"/>
      <c r="J2780" s="257"/>
      <c r="K2780" s="257"/>
      <c r="L2780" s="262"/>
      <c r="M2780" s="263"/>
      <c r="N2780" s="264"/>
      <c r="O2780" s="264"/>
      <c r="P2780" s="264"/>
      <c r="Q2780" s="264"/>
      <c r="R2780" s="264"/>
      <c r="S2780" s="264"/>
      <c r="T2780" s="26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6" t="s">
        <v>268</v>
      </c>
      <c r="AU2780" s="266" t="s">
        <v>93</v>
      </c>
      <c r="AV2780" s="15" t="s">
        <v>108</v>
      </c>
      <c r="AW2780" s="15" t="s">
        <v>34</v>
      </c>
      <c r="AX2780" s="15" t="s">
        <v>74</v>
      </c>
      <c r="AY2780" s="266" t="s">
        <v>224</v>
      </c>
    </row>
    <row r="2781" s="16" customFormat="1">
      <c r="A2781" s="16"/>
      <c r="B2781" s="272"/>
      <c r="C2781" s="273"/>
      <c r="D2781" s="231" t="s">
        <v>268</v>
      </c>
      <c r="E2781" s="274" t="s">
        <v>19</v>
      </c>
      <c r="F2781" s="275" t="s">
        <v>351</v>
      </c>
      <c r="G2781" s="273"/>
      <c r="H2781" s="276">
        <v>1888.934</v>
      </c>
      <c r="I2781" s="277"/>
      <c r="J2781" s="273"/>
      <c r="K2781" s="273"/>
      <c r="L2781" s="278"/>
      <c r="M2781" s="279"/>
      <c r="N2781" s="280"/>
      <c r="O2781" s="280"/>
      <c r="P2781" s="280"/>
      <c r="Q2781" s="280"/>
      <c r="R2781" s="280"/>
      <c r="S2781" s="280"/>
      <c r="T2781" s="281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T2781" s="282" t="s">
        <v>268</v>
      </c>
      <c r="AU2781" s="282" t="s">
        <v>93</v>
      </c>
      <c r="AV2781" s="16" t="s">
        <v>231</v>
      </c>
      <c r="AW2781" s="16" t="s">
        <v>34</v>
      </c>
      <c r="AX2781" s="16" t="s">
        <v>82</v>
      </c>
      <c r="AY2781" s="282" t="s">
        <v>224</v>
      </c>
    </row>
    <row r="2782" s="2" customFormat="1" ht="33" customHeight="1">
      <c r="A2782" s="41"/>
      <c r="B2782" s="42"/>
      <c r="C2782" s="286" t="s">
        <v>2810</v>
      </c>
      <c r="D2782" s="286" t="s">
        <v>572</v>
      </c>
      <c r="E2782" s="287" t="s">
        <v>2811</v>
      </c>
      <c r="F2782" s="288" t="s">
        <v>2812</v>
      </c>
      <c r="G2782" s="289" t="s">
        <v>266</v>
      </c>
      <c r="H2782" s="290">
        <v>2318.931</v>
      </c>
      <c r="I2782" s="291"/>
      <c r="J2782" s="292">
        <f>ROUND(I2782*H2782,2)</f>
        <v>0</v>
      </c>
      <c r="K2782" s="288" t="s">
        <v>312</v>
      </c>
      <c r="L2782" s="293"/>
      <c r="M2782" s="294" t="s">
        <v>19</v>
      </c>
      <c r="N2782" s="295" t="s">
        <v>46</v>
      </c>
      <c r="O2782" s="87"/>
      <c r="P2782" s="225">
        <f>O2782*H2782</f>
        <v>0</v>
      </c>
      <c r="Q2782" s="225">
        <v>0.002</v>
      </c>
      <c r="R2782" s="225">
        <f>Q2782*H2782</f>
        <v>4.6378620000000002</v>
      </c>
      <c r="S2782" s="225">
        <v>0</v>
      </c>
      <c r="T2782" s="226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7" t="s">
        <v>254</v>
      </c>
      <c r="AT2782" s="227" t="s">
        <v>572</v>
      </c>
      <c r="AU2782" s="227" t="s">
        <v>93</v>
      </c>
      <c r="AY2782" s="20" t="s">
        <v>224</v>
      </c>
      <c r="BE2782" s="228">
        <f>IF(N2782="základní",J2782,0)</f>
        <v>0</v>
      </c>
      <c r="BF2782" s="228">
        <f>IF(N2782="snížená",J2782,0)</f>
        <v>0</v>
      </c>
      <c r="BG2782" s="228">
        <f>IF(N2782="zákl. přenesená",J2782,0)</f>
        <v>0</v>
      </c>
      <c r="BH2782" s="228">
        <f>IF(N2782="sníž. přenesená",J2782,0)</f>
        <v>0</v>
      </c>
      <c r="BI2782" s="228">
        <f>IF(N2782="nulová",J2782,0)</f>
        <v>0</v>
      </c>
      <c r="BJ2782" s="20" t="s">
        <v>93</v>
      </c>
      <c r="BK2782" s="228">
        <f>ROUND(I2782*H2782,2)</f>
        <v>0</v>
      </c>
      <c r="BL2782" s="20" t="s">
        <v>231</v>
      </c>
      <c r="BM2782" s="227" t="s">
        <v>2813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2814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2815</v>
      </c>
      <c r="G2784" s="230"/>
      <c r="H2784" s="234">
        <v>369.83999999999998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5" customFormat="1">
      <c r="A2785" s="15"/>
      <c r="B2785" s="256"/>
      <c r="C2785" s="257"/>
      <c r="D2785" s="231" t="s">
        <v>268</v>
      </c>
      <c r="E2785" s="258" t="s">
        <v>19</v>
      </c>
      <c r="F2785" s="259" t="s">
        <v>300</v>
      </c>
      <c r="G2785" s="257"/>
      <c r="H2785" s="260">
        <v>369.83999999999998</v>
      </c>
      <c r="I2785" s="261"/>
      <c r="J2785" s="257"/>
      <c r="K2785" s="257"/>
      <c r="L2785" s="262"/>
      <c r="M2785" s="263"/>
      <c r="N2785" s="264"/>
      <c r="O2785" s="264"/>
      <c r="P2785" s="264"/>
      <c r="Q2785" s="264"/>
      <c r="R2785" s="264"/>
      <c r="S2785" s="264"/>
      <c r="T2785" s="26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6" t="s">
        <v>268</v>
      </c>
      <c r="AU2785" s="266" t="s">
        <v>93</v>
      </c>
      <c r="AV2785" s="15" t="s">
        <v>108</v>
      </c>
      <c r="AW2785" s="15" t="s">
        <v>34</v>
      </c>
      <c r="AX2785" s="15" t="s">
        <v>74</v>
      </c>
      <c r="AY2785" s="266" t="s">
        <v>224</v>
      </c>
    </row>
    <row r="2786" s="14" customFormat="1">
      <c r="A2786" s="14"/>
      <c r="B2786" s="246"/>
      <c r="C2786" s="247"/>
      <c r="D2786" s="231" t="s">
        <v>268</v>
      </c>
      <c r="E2786" s="248" t="s">
        <v>19</v>
      </c>
      <c r="F2786" s="249" t="s">
        <v>1921</v>
      </c>
      <c r="G2786" s="247"/>
      <c r="H2786" s="248" t="s">
        <v>19</v>
      </c>
      <c r="I2786" s="250"/>
      <c r="J2786" s="247"/>
      <c r="K2786" s="247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268</v>
      </c>
      <c r="AU2786" s="255" t="s">
        <v>93</v>
      </c>
      <c r="AV2786" s="14" t="s">
        <v>82</v>
      </c>
      <c r="AW2786" s="14" t="s">
        <v>34</v>
      </c>
      <c r="AX2786" s="14" t="s">
        <v>74</v>
      </c>
      <c r="AY2786" s="255" t="s">
        <v>224</v>
      </c>
    </row>
    <row r="2787" s="13" customFormat="1">
      <c r="A2787" s="13"/>
      <c r="B2787" s="229"/>
      <c r="C2787" s="230"/>
      <c r="D2787" s="231" t="s">
        <v>268</v>
      </c>
      <c r="E2787" s="232" t="s">
        <v>19</v>
      </c>
      <c r="F2787" s="233" t="s">
        <v>2816</v>
      </c>
      <c r="G2787" s="230"/>
      <c r="H2787" s="234">
        <v>723.14200000000005</v>
      </c>
      <c r="I2787" s="235"/>
      <c r="J2787" s="230"/>
      <c r="K2787" s="230"/>
      <c r="L2787" s="236"/>
      <c r="M2787" s="237"/>
      <c r="N2787" s="238"/>
      <c r="O2787" s="238"/>
      <c r="P2787" s="238"/>
      <c r="Q2787" s="238"/>
      <c r="R2787" s="238"/>
      <c r="S2787" s="238"/>
      <c r="T2787" s="23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0" t="s">
        <v>268</v>
      </c>
      <c r="AU2787" s="240" t="s">
        <v>93</v>
      </c>
      <c r="AV2787" s="13" t="s">
        <v>93</v>
      </c>
      <c r="AW2787" s="13" t="s">
        <v>34</v>
      </c>
      <c r="AX2787" s="13" t="s">
        <v>74</v>
      </c>
      <c r="AY2787" s="240" t="s">
        <v>224</v>
      </c>
    </row>
    <row r="2788" s="15" customFormat="1">
      <c r="A2788" s="15"/>
      <c r="B2788" s="256"/>
      <c r="C2788" s="257"/>
      <c r="D2788" s="231" t="s">
        <v>268</v>
      </c>
      <c r="E2788" s="258" t="s">
        <v>19</v>
      </c>
      <c r="F2788" s="259" t="s">
        <v>300</v>
      </c>
      <c r="G2788" s="257"/>
      <c r="H2788" s="260">
        <v>723.14200000000005</v>
      </c>
      <c r="I2788" s="261"/>
      <c r="J2788" s="257"/>
      <c r="K2788" s="257"/>
      <c r="L2788" s="262"/>
      <c r="M2788" s="263"/>
      <c r="N2788" s="264"/>
      <c r="O2788" s="264"/>
      <c r="P2788" s="264"/>
      <c r="Q2788" s="264"/>
      <c r="R2788" s="264"/>
      <c r="S2788" s="264"/>
      <c r="T2788" s="26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66" t="s">
        <v>268</v>
      </c>
      <c r="AU2788" s="266" t="s">
        <v>93</v>
      </c>
      <c r="AV2788" s="15" t="s">
        <v>108</v>
      </c>
      <c r="AW2788" s="15" t="s">
        <v>34</v>
      </c>
      <c r="AX2788" s="15" t="s">
        <v>74</v>
      </c>
      <c r="AY2788" s="266" t="s">
        <v>224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2817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2818</v>
      </c>
      <c r="G2790" s="230"/>
      <c r="H2790" s="234">
        <v>79.959999999999994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5" customFormat="1">
      <c r="A2791" s="15"/>
      <c r="B2791" s="256"/>
      <c r="C2791" s="257"/>
      <c r="D2791" s="231" t="s">
        <v>268</v>
      </c>
      <c r="E2791" s="258" t="s">
        <v>19</v>
      </c>
      <c r="F2791" s="259" t="s">
        <v>300</v>
      </c>
      <c r="G2791" s="257"/>
      <c r="H2791" s="260">
        <v>79.959999999999994</v>
      </c>
      <c r="I2791" s="261"/>
      <c r="J2791" s="257"/>
      <c r="K2791" s="257"/>
      <c r="L2791" s="262"/>
      <c r="M2791" s="263"/>
      <c r="N2791" s="264"/>
      <c r="O2791" s="264"/>
      <c r="P2791" s="264"/>
      <c r="Q2791" s="264"/>
      <c r="R2791" s="264"/>
      <c r="S2791" s="264"/>
      <c r="T2791" s="26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66" t="s">
        <v>268</v>
      </c>
      <c r="AU2791" s="266" t="s">
        <v>93</v>
      </c>
      <c r="AV2791" s="15" t="s">
        <v>108</v>
      </c>
      <c r="AW2791" s="15" t="s">
        <v>34</v>
      </c>
      <c r="AX2791" s="15" t="s">
        <v>74</v>
      </c>
      <c r="AY2791" s="266" t="s">
        <v>224</v>
      </c>
    </row>
    <row r="2792" s="14" customFormat="1">
      <c r="A2792" s="14"/>
      <c r="B2792" s="246"/>
      <c r="C2792" s="247"/>
      <c r="D2792" s="231" t="s">
        <v>268</v>
      </c>
      <c r="E2792" s="248" t="s">
        <v>19</v>
      </c>
      <c r="F2792" s="249" t="s">
        <v>2819</v>
      </c>
      <c r="G2792" s="247"/>
      <c r="H2792" s="248" t="s">
        <v>19</v>
      </c>
      <c r="I2792" s="250"/>
      <c r="J2792" s="247"/>
      <c r="K2792" s="247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268</v>
      </c>
      <c r="AU2792" s="255" t="s">
        <v>93</v>
      </c>
      <c r="AV2792" s="14" t="s">
        <v>82</v>
      </c>
      <c r="AW2792" s="14" t="s">
        <v>34</v>
      </c>
      <c r="AX2792" s="14" t="s">
        <v>74</v>
      </c>
      <c r="AY2792" s="255" t="s">
        <v>224</v>
      </c>
    </row>
    <row r="2793" s="13" customFormat="1">
      <c r="A2793" s="13"/>
      <c r="B2793" s="229"/>
      <c r="C2793" s="230"/>
      <c r="D2793" s="231" t="s">
        <v>268</v>
      </c>
      <c r="E2793" s="232" t="s">
        <v>19</v>
      </c>
      <c r="F2793" s="233" t="s">
        <v>2820</v>
      </c>
      <c r="G2793" s="230"/>
      <c r="H2793" s="234">
        <v>129.93299999999999</v>
      </c>
      <c r="I2793" s="235"/>
      <c r="J2793" s="230"/>
      <c r="K2793" s="230"/>
      <c r="L2793" s="236"/>
      <c r="M2793" s="237"/>
      <c r="N2793" s="238"/>
      <c r="O2793" s="238"/>
      <c r="P2793" s="238"/>
      <c r="Q2793" s="238"/>
      <c r="R2793" s="238"/>
      <c r="S2793" s="238"/>
      <c r="T2793" s="23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0" t="s">
        <v>268</v>
      </c>
      <c r="AU2793" s="240" t="s">
        <v>93</v>
      </c>
      <c r="AV2793" s="13" t="s">
        <v>93</v>
      </c>
      <c r="AW2793" s="13" t="s">
        <v>34</v>
      </c>
      <c r="AX2793" s="13" t="s">
        <v>74</v>
      </c>
      <c r="AY2793" s="240" t="s">
        <v>224</v>
      </c>
    </row>
    <row r="2794" s="15" customFormat="1">
      <c r="A2794" s="15"/>
      <c r="B2794" s="256"/>
      <c r="C2794" s="257"/>
      <c r="D2794" s="231" t="s">
        <v>268</v>
      </c>
      <c r="E2794" s="258" t="s">
        <v>19</v>
      </c>
      <c r="F2794" s="259" t="s">
        <v>300</v>
      </c>
      <c r="G2794" s="257"/>
      <c r="H2794" s="260">
        <v>129.93299999999999</v>
      </c>
      <c r="I2794" s="261"/>
      <c r="J2794" s="257"/>
      <c r="K2794" s="257"/>
      <c r="L2794" s="262"/>
      <c r="M2794" s="263"/>
      <c r="N2794" s="264"/>
      <c r="O2794" s="264"/>
      <c r="P2794" s="264"/>
      <c r="Q2794" s="264"/>
      <c r="R2794" s="264"/>
      <c r="S2794" s="264"/>
      <c r="T2794" s="26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66" t="s">
        <v>268</v>
      </c>
      <c r="AU2794" s="266" t="s">
        <v>93</v>
      </c>
      <c r="AV2794" s="15" t="s">
        <v>108</v>
      </c>
      <c r="AW2794" s="15" t="s">
        <v>34</v>
      </c>
      <c r="AX2794" s="15" t="s">
        <v>74</v>
      </c>
      <c r="AY2794" s="266" t="s">
        <v>224</v>
      </c>
    </row>
    <row r="2795" s="14" customFormat="1">
      <c r="A2795" s="14"/>
      <c r="B2795" s="246"/>
      <c r="C2795" s="247"/>
      <c r="D2795" s="231" t="s">
        <v>268</v>
      </c>
      <c r="E2795" s="248" t="s">
        <v>19</v>
      </c>
      <c r="F2795" s="249" t="s">
        <v>1927</v>
      </c>
      <c r="G2795" s="247"/>
      <c r="H2795" s="248" t="s">
        <v>19</v>
      </c>
      <c r="I2795" s="250"/>
      <c r="J2795" s="247"/>
      <c r="K2795" s="247"/>
      <c r="L2795" s="251"/>
      <c r="M2795" s="252"/>
      <c r="N2795" s="253"/>
      <c r="O2795" s="253"/>
      <c r="P2795" s="253"/>
      <c r="Q2795" s="253"/>
      <c r="R2795" s="253"/>
      <c r="S2795" s="253"/>
      <c r="T2795" s="25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5" t="s">
        <v>268</v>
      </c>
      <c r="AU2795" s="255" t="s">
        <v>93</v>
      </c>
      <c r="AV2795" s="14" t="s">
        <v>82</v>
      </c>
      <c r="AW2795" s="14" t="s">
        <v>34</v>
      </c>
      <c r="AX2795" s="14" t="s">
        <v>74</v>
      </c>
      <c r="AY2795" s="255" t="s">
        <v>224</v>
      </c>
    </row>
    <row r="2796" s="13" customFormat="1">
      <c r="A2796" s="13"/>
      <c r="B2796" s="229"/>
      <c r="C2796" s="230"/>
      <c r="D2796" s="231" t="s">
        <v>268</v>
      </c>
      <c r="E2796" s="232" t="s">
        <v>19</v>
      </c>
      <c r="F2796" s="233" t="s">
        <v>2821</v>
      </c>
      <c r="G2796" s="230"/>
      <c r="H2796" s="234">
        <v>702.83399999999995</v>
      </c>
      <c r="I2796" s="235"/>
      <c r="J2796" s="230"/>
      <c r="K2796" s="230"/>
      <c r="L2796" s="236"/>
      <c r="M2796" s="237"/>
      <c r="N2796" s="238"/>
      <c r="O2796" s="238"/>
      <c r="P2796" s="238"/>
      <c r="Q2796" s="238"/>
      <c r="R2796" s="238"/>
      <c r="S2796" s="238"/>
      <c r="T2796" s="23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0" t="s">
        <v>268</v>
      </c>
      <c r="AU2796" s="240" t="s">
        <v>93</v>
      </c>
      <c r="AV2796" s="13" t="s">
        <v>93</v>
      </c>
      <c r="AW2796" s="13" t="s">
        <v>34</v>
      </c>
      <c r="AX2796" s="13" t="s">
        <v>74</v>
      </c>
      <c r="AY2796" s="240" t="s">
        <v>224</v>
      </c>
    </row>
    <row r="2797" s="15" customFormat="1">
      <c r="A2797" s="15"/>
      <c r="B2797" s="256"/>
      <c r="C2797" s="257"/>
      <c r="D2797" s="231" t="s">
        <v>268</v>
      </c>
      <c r="E2797" s="258" t="s">
        <v>19</v>
      </c>
      <c r="F2797" s="259" t="s">
        <v>300</v>
      </c>
      <c r="G2797" s="257"/>
      <c r="H2797" s="260">
        <v>702.83399999999995</v>
      </c>
      <c r="I2797" s="261"/>
      <c r="J2797" s="257"/>
      <c r="K2797" s="257"/>
      <c r="L2797" s="262"/>
      <c r="M2797" s="263"/>
      <c r="N2797" s="264"/>
      <c r="O2797" s="264"/>
      <c r="P2797" s="264"/>
      <c r="Q2797" s="264"/>
      <c r="R2797" s="264"/>
      <c r="S2797" s="264"/>
      <c r="T2797" s="26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66" t="s">
        <v>268</v>
      </c>
      <c r="AU2797" s="266" t="s">
        <v>93</v>
      </c>
      <c r="AV2797" s="15" t="s">
        <v>108</v>
      </c>
      <c r="AW2797" s="15" t="s">
        <v>34</v>
      </c>
      <c r="AX2797" s="15" t="s">
        <v>74</v>
      </c>
      <c r="AY2797" s="266" t="s">
        <v>224</v>
      </c>
    </row>
    <row r="2798" s="14" customFormat="1">
      <c r="A2798" s="14"/>
      <c r="B2798" s="246"/>
      <c r="C2798" s="247"/>
      <c r="D2798" s="231" t="s">
        <v>268</v>
      </c>
      <c r="E2798" s="248" t="s">
        <v>19</v>
      </c>
      <c r="F2798" s="249" t="s">
        <v>2804</v>
      </c>
      <c r="G2798" s="247"/>
      <c r="H2798" s="248" t="s">
        <v>19</v>
      </c>
      <c r="I2798" s="250"/>
      <c r="J2798" s="247"/>
      <c r="K2798" s="247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5" t="s">
        <v>268</v>
      </c>
      <c r="AU2798" s="255" t="s">
        <v>93</v>
      </c>
      <c r="AV2798" s="14" t="s">
        <v>82</v>
      </c>
      <c r="AW2798" s="14" t="s">
        <v>34</v>
      </c>
      <c r="AX2798" s="14" t="s">
        <v>74</v>
      </c>
      <c r="AY2798" s="255" t="s">
        <v>224</v>
      </c>
    </row>
    <row r="2799" s="13" customFormat="1">
      <c r="A2799" s="13"/>
      <c r="B2799" s="229"/>
      <c r="C2799" s="230"/>
      <c r="D2799" s="231" t="s">
        <v>268</v>
      </c>
      <c r="E2799" s="232" t="s">
        <v>19</v>
      </c>
      <c r="F2799" s="233" t="s">
        <v>2822</v>
      </c>
      <c r="G2799" s="230"/>
      <c r="H2799" s="234">
        <v>251.934</v>
      </c>
      <c r="I2799" s="235"/>
      <c r="J2799" s="230"/>
      <c r="K2799" s="230"/>
      <c r="L2799" s="236"/>
      <c r="M2799" s="237"/>
      <c r="N2799" s="238"/>
      <c r="O2799" s="238"/>
      <c r="P2799" s="238"/>
      <c r="Q2799" s="238"/>
      <c r="R2799" s="238"/>
      <c r="S2799" s="238"/>
      <c r="T2799" s="23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0" t="s">
        <v>268</v>
      </c>
      <c r="AU2799" s="240" t="s">
        <v>93</v>
      </c>
      <c r="AV2799" s="13" t="s">
        <v>93</v>
      </c>
      <c r="AW2799" s="13" t="s">
        <v>34</v>
      </c>
      <c r="AX2799" s="13" t="s">
        <v>74</v>
      </c>
      <c r="AY2799" s="240" t="s">
        <v>224</v>
      </c>
    </row>
    <row r="2800" s="15" customFormat="1">
      <c r="A2800" s="15"/>
      <c r="B2800" s="256"/>
      <c r="C2800" s="257"/>
      <c r="D2800" s="231" t="s">
        <v>268</v>
      </c>
      <c r="E2800" s="258" t="s">
        <v>19</v>
      </c>
      <c r="F2800" s="259" t="s">
        <v>300</v>
      </c>
      <c r="G2800" s="257"/>
      <c r="H2800" s="260">
        <v>251.934</v>
      </c>
      <c r="I2800" s="261"/>
      <c r="J2800" s="257"/>
      <c r="K2800" s="257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66" t="s">
        <v>268</v>
      </c>
      <c r="AU2800" s="266" t="s">
        <v>93</v>
      </c>
      <c r="AV2800" s="15" t="s">
        <v>108</v>
      </c>
      <c r="AW2800" s="15" t="s">
        <v>34</v>
      </c>
      <c r="AX2800" s="15" t="s">
        <v>74</v>
      </c>
      <c r="AY2800" s="266" t="s">
        <v>224</v>
      </c>
    </row>
    <row r="2801" s="14" customFormat="1">
      <c r="A2801" s="14"/>
      <c r="B2801" s="246"/>
      <c r="C2801" s="247"/>
      <c r="D2801" s="231" t="s">
        <v>268</v>
      </c>
      <c r="E2801" s="248" t="s">
        <v>19</v>
      </c>
      <c r="F2801" s="249" t="s">
        <v>2773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268</v>
      </c>
      <c r="AU2801" s="255" t="s">
        <v>93</v>
      </c>
      <c r="AV2801" s="14" t="s">
        <v>82</v>
      </c>
      <c r="AW2801" s="14" t="s">
        <v>34</v>
      </c>
      <c r="AX2801" s="14" t="s">
        <v>74</v>
      </c>
      <c r="AY2801" s="255" t="s">
        <v>224</v>
      </c>
    </row>
    <row r="2802" s="13" customFormat="1">
      <c r="A2802" s="13"/>
      <c r="B2802" s="229"/>
      <c r="C2802" s="230"/>
      <c r="D2802" s="231" t="s">
        <v>268</v>
      </c>
      <c r="E2802" s="232" t="s">
        <v>19</v>
      </c>
      <c r="F2802" s="233" t="s">
        <v>2823</v>
      </c>
      <c r="G2802" s="230"/>
      <c r="H2802" s="234">
        <v>23.920000000000002</v>
      </c>
      <c r="I2802" s="235"/>
      <c r="J2802" s="230"/>
      <c r="K2802" s="230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268</v>
      </c>
      <c r="AU2802" s="240" t="s">
        <v>93</v>
      </c>
      <c r="AV2802" s="13" t="s">
        <v>93</v>
      </c>
      <c r="AW2802" s="13" t="s">
        <v>34</v>
      </c>
      <c r="AX2802" s="13" t="s">
        <v>74</v>
      </c>
      <c r="AY2802" s="240" t="s">
        <v>224</v>
      </c>
    </row>
    <row r="2803" s="15" customFormat="1">
      <c r="A2803" s="15"/>
      <c r="B2803" s="256"/>
      <c r="C2803" s="257"/>
      <c r="D2803" s="231" t="s">
        <v>268</v>
      </c>
      <c r="E2803" s="258" t="s">
        <v>19</v>
      </c>
      <c r="F2803" s="259" t="s">
        <v>300</v>
      </c>
      <c r="G2803" s="257"/>
      <c r="H2803" s="260">
        <v>23.920000000000002</v>
      </c>
      <c r="I2803" s="261"/>
      <c r="J2803" s="257"/>
      <c r="K2803" s="257"/>
      <c r="L2803" s="262"/>
      <c r="M2803" s="263"/>
      <c r="N2803" s="264"/>
      <c r="O2803" s="264"/>
      <c r="P2803" s="264"/>
      <c r="Q2803" s="264"/>
      <c r="R2803" s="264"/>
      <c r="S2803" s="264"/>
      <c r="T2803" s="26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66" t="s">
        <v>268</v>
      </c>
      <c r="AU2803" s="266" t="s">
        <v>93</v>
      </c>
      <c r="AV2803" s="15" t="s">
        <v>108</v>
      </c>
      <c r="AW2803" s="15" t="s">
        <v>34</v>
      </c>
      <c r="AX2803" s="15" t="s">
        <v>74</v>
      </c>
      <c r="AY2803" s="266" t="s">
        <v>224</v>
      </c>
    </row>
    <row r="2804" s="14" customFormat="1">
      <c r="A2804" s="14"/>
      <c r="B2804" s="246"/>
      <c r="C2804" s="247"/>
      <c r="D2804" s="231" t="s">
        <v>268</v>
      </c>
      <c r="E2804" s="248" t="s">
        <v>19</v>
      </c>
      <c r="F2804" s="249" t="s">
        <v>998</v>
      </c>
      <c r="G2804" s="247"/>
      <c r="H2804" s="248" t="s">
        <v>19</v>
      </c>
      <c r="I2804" s="250"/>
      <c r="J2804" s="247"/>
      <c r="K2804" s="247"/>
      <c r="L2804" s="251"/>
      <c r="M2804" s="252"/>
      <c r="N2804" s="253"/>
      <c r="O2804" s="253"/>
      <c r="P2804" s="253"/>
      <c r="Q2804" s="253"/>
      <c r="R2804" s="253"/>
      <c r="S2804" s="253"/>
      <c r="T2804" s="25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5" t="s">
        <v>268</v>
      </c>
      <c r="AU2804" s="255" t="s">
        <v>93</v>
      </c>
      <c r="AV2804" s="14" t="s">
        <v>82</v>
      </c>
      <c r="AW2804" s="14" t="s">
        <v>34</v>
      </c>
      <c r="AX2804" s="14" t="s">
        <v>74</v>
      </c>
      <c r="AY2804" s="255" t="s">
        <v>224</v>
      </c>
    </row>
    <row r="2805" s="13" customFormat="1">
      <c r="A2805" s="13"/>
      <c r="B2805" s="229"/>
      <c r="C2805" s="230"/>
      <c r="D2805" s="231" t="s">
        <v>268</v>
      </c>
      <c r="E2805" s="232" t="s">
        <v>19</v>
      </c>
      <c r="F2805" s="233" t="s">
        <v>2824</v>
      </c>
      <c r="G2805" s="230"/>
      <c r="H2805" s="234">
        <v>37.368000000000002</v>
      </c>
      <c r="I2805" s="235"/>
      <c r="J2805" s="230"/>
      <c r="K2805" s="230"/>
      <c r="L2805" s="236"/>
      <c r="M2805" s="237"/>
      <c r="N2805" s="238"/>
      <c r="O2805" s="238"/>
      <c r="P2805" s="238"/>
      <c r="Q2805" s="238"/>
      <c r="R2805" s="238"/>
      <c r="S2805" s="238"/>
      <c r="T2805" s="23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0" t="s">
        <v>268</v>
      </c>
      <c r="AU2805" s="240" t="s">
        <v>93</v>
      </c>
      <c r="AV2805" s="13" t="s">
        <v>93</v>
      </c>
      <c r="AW2805" s="13" t="s">
        <v>34</v>
      </c>
      <c r="AX2805" s="13" t="s">
        <v>74</v>
      </c>
      <c r="AY2805" s="240" t="s">
        <v>224</v>
      </c>
    </row>
    <row r="2806" s="15" customFormat="1">
      <c r="A2806" s="15"/>
      <c r="B2806" s="256"/>
      <c r="C2806" s="257"/>
      <c r="D2806" s="231" t="s">
        <v>268</v>
      </c>
      <c r="E2806" s="258" t="s">
        <v>19</v>
      </c>
      <c r="F2806" s="259" t="s">
        <v>300</v>
      </c>
      <c r="G2806" s="257"/>
      <c r="H2806" s="260">
        <v>37.368000000000002</v>
      </c>
      <c r="I2806" s="261"/>
      <c r="J2806" s="257"/>
      <c r="K2806" s="257"/>
      <c r="L2806" s="262"/>
      <c r="M2806" s="263"/>
      <c r="N2806" s="264"/>
      <c r="O2806" s="264"/>
      <c r="P2806" s="264"/>
      <c r="Q2806" s="264"/>
      <c r="R2806" s="264"/>
      <c r="S2806" s="264"/>
      <c r="T2806" s="26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66" t="s">
        <v>268</v>
      </c>
      <c r="AU2806" s="266" t="s">
        <v>93</v>
      </c>
      <c r="AV2806" s="15" t="s">
        <v>108</v>
      </c>
      <c r="AW2806" s="15" t="s">
        <v>34</v>
      </c>
      <c r="AX2806" s="15" t="s">
        <v>74</v>
      </c>
      <c r="AY2806" s="266" t="s">
        <v>224</v>
      </c>
    </row>
    <row r="2807" s="16" customFormat="1">
      <c r="A2807" s="16"/>
      <c r="B2807" s="272"/>
      <c r="C2807" s="273"/>
      <c r="D2807" s="231" t="s">
        <v>268</v>
      </c>
      <c r="E2807" s="274" t="s">
        <v>19</v>
      </c>
      <c r="F2807" s="275" t="s">
        <v>351</v>
      </c>
      <c r="G2807" s="273"/>
      <c r="H2807" s="276">
        <v>2318.931</v>
      </c>
      <c r="I2807" s="277"/>
      <c r="J2807" s="273"/>
      <c r="K2807" s="273"/>
      <c r="L2807" s="278"/>
      <c r="M2807" s="279"/>
      <c r="N2807" s="280"/>
      <c r="O2807" s="280"/>
      <c r="P2807" s="280"/>
      <c r="Q2807" s="280"/>
      <c r="R2807" s="280"/>
      <c r="S2807" s="280"/>
      <c r="T2807" s="281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82" t="s">
        <v>268</v>
      </c>
      <c r="AU2807" s="282" t="s">
        <v>93</v>
      </c>
      <c r="AV2807" s="16" t="s">
        <v>231</v>
      </c>
      <c r="AW2807" s="16" t="s">
        <v>34</v>
      </c>
      <c r="AX2807" s="16" t="s">
        <v>82</v>
      </c>
      <c r="AY2807" s="282" t="s">
        <v>224</v>
      </c>
    </row>
    <row r="2808" s="2" customFormat="1" ht="33" customHeight="1">
      <c r="A2808" s="41"/>
      <c r="B2808" s="42"/>
      <c r="C2808" s="216" t="s">
        <v>2825</v>
      </c>
      <c r="D2808" s="216" t="s">
        <v>227</v>
      </c>
      <c r="E2808" s="217" t="s">
        <v>2826</v>
      </c>
      <c r="F2808" s="218" t="s">
        <v>2827</v>
      </c>
      <c r="G2808" s="219" t="s">
        <v>266</v>
      </c>
      <c r="H2808" s="220">
        <v>32.494</v>
      </c>
      <c r="I2808" s="221"/>
      <c r="J2808" s="222">
        <f>ROUND(I2808*H2808,2)</f>
        <v>0</v>
      </c>
      <c r="K2808" s="218" t="s">
        <v>312</v>
      </c>
      <c r="L2808" s="47"/>
      <c r="M2808" s="223" t="s">
        <v>19</v>
      </c>
      <c r="N2808" s="224" t="s">
        <v>46</v>
      </c>
      <c r="O2808" s="87"/>
      <c r="P2808" s="225">
        <f>O2808*H2808</f>
        <v>0</v>
      </c>
      <c r="Q2808" s="225">
        <v>0</v>
      </c>
      <c r="R2808" s="225">
        <f>Q2808*H2808</f>
        <v>0</v>
      </c>
      <c r="S2808" s="225">
        <v>0</v>
      </c>
      <c r="T2808" s="226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7" t="s">
        <v>544</v>
      </c>
      <c r="AT2808" s="227" t="s">
        <v>227</v>
      </c>
      <c r="AU2808" s="227" t="s">
        <v>93</v>
      </c>
      <c r="AY2808" s="20" t="s">
        <v>224</v>
      </c>
      <c r="BE2808" s="228">
        <f>IF(N2808="základní",J2808,0)</f>
        <v>0</v>
      </c>
      <c r="BF2808" s="228">
        <f>IF(N2808="snížená",J2808,0)</f>
        <v>0</v>
      </c>
      <c r="BG2808" s="228">
        <f>IF(N2808="zákl. přenesená",J2808,0)</f>
        <v>0</v>
      </c>
      <c r="BH2808" s="228">
        <f>IF(N2808="sníž. přenesená",J2808,0)</f>
        <v>0</v>
      </c>
      <c r="BI2808" s="228">
        <f>IF(N2808="nulová",J2808,0)</f>
        <v>0</v>
      </c>
      <c r="BJ2808" s="20" t="s">
        <v>93</v>
      </c>
      <c r="BK2808" s="228">
        <f>ROUND(I2808*H2808,2)</f>
        <v>0</v>
      </c>
      <c r="BL2808" s="20" t="s">
        <v>544</v>
      </c>
      <c r="BM2808" s="227" t="s">
        <v>2828</v>
      </c>
    </row>
    <row r="2809" s="2" customFormat="1">
      <c r="A2809" s="41"/>
      <c r="B2809" s="42"/>
      <c r="C2809" s="43"/>
      <c r="D2809" s="267" t="s">
        <v>314</v>
      </c>
      <c r="E2809" s="43"/>
      <c r="F2809" s="268" t="s">
        <v>2829</v>
      </c>
      <c r="G2809" s="43"/>
      <c r="H2809" s="43"/>
      <c r="I2809" s="269"/>
      <c r="J2809" s="43"/>
      <c r="K2809" s="43"/>
      <c r="L2809" s="47"/>
      <c r="M2809" s="270"/>
      <c r="N2809" s="271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314</v>
      </c>
      <c r="AU2809" s="20" t="s">
        <v>93</v>
      </c>
    </row>
    <row r="2810" s="14" customFormat="1">
      <c r="A2810" s="14"/>
      <c r="B2810" s="246"/>
      <c r="C2810" s="247"/>
      <c r="D2810" s="231" t="s">
        <v>268</v>
      </c>
      <c r="E2810" s="248" t="s">
        <v>19</v>
      </c>
      <c r="F2810" s="249" t="s">
        <v>998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268</v>
      </c>
      <c r="AU2810" s="255" t="s">
        <v>93</v>
      </c>
      <c r="AV2810" s="14" t="s">
        <v>82</v>
      </c>
      <c r="AW2810" s="14" t="s">
        <v>34</v>
      </c>
      <c r="AX2810" s="14" t="s">
        <v>74</v>
      </c>
      <c r="AY2810" s="255" t="s">
        <v>224</v>
      </c>
    </row>
    <row r="2811" s="13" customFormat="1">
      <c r="A2811" s="13"/>
      <c r="B2811" s="229"/>
      <c r="C2811" s="230"/>
      <c r="D2811" s="231" t="s">
        <v>268</v>
      </c>
      <c r="E2811" s="232" t="s">
        <v>19</v>
      </c>
      <c r="F2811" s="233" t="s">
        <v>2809</v>
      </c>
      <c r="G2811" s="230"/>
      <c r="H2811" s="234">
        <v>32.494</v>
      </c>
      <c r="I2811" s="235"/>
      <c r="J2811" s="230"/>
      <c r="K2811" s="230"/>
      <c r="L2811" s="236"/>
      <c r="M2811" s="237"/>
      <c r="N2811" s="238"/>
      <c r="O2811" s="238"/>
      <c r="P2811" s="238"/>
      <c r="Q2811" s="238"/>
      <c r="R2811" s="238"/>
      <c r="S2811" s="238"/>
      <c r="T2811" s="23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0" t="s">
        <v>268</v>
      </c>
      <c r="AU2811" s="240" t="s">
        <v>93</v>
      </c>
      <c r="AV2811" s="13" t="s">
        <v>93</v>
      </c>
      <c r="AW2811" s="13" t="s">
        <v>34</v>
      </c>
      <c r="AX2811" s="13" t="s">
        <v>74</v>
      </c>
      <c r="AY2811" s="240" t="s">
        <v>224</v>
      </c>
    </row>
    <row r="2812" s="16" customFormat="1">
      <c r="A2812" s="16"/>
      <c r="B2812" s="272"/>
      <c r="C2812" s="273"/>
      <c r="D2812" s="231" t="s">
        <v>268</v>
      </c>
      <c r="E2812" s="274" t="s">
        <v>19</v>
      </c>
      <c r="F2812" s="275" t="s">
        <v>351</v>
      </c>
      <c r="G2812" s="273"/>
      <c r="H2812" s="276">
        <v>32.494</v>
      </c>
      <c r="I2812" s="277"/>
      <c r="J2812" s="273"/>
      <c r="K2812" s="273"/>
      <c r="L2812" s="278"/>
      <c r="M2812" s="279"/>
      <c r="N2812" s="280"/>
      <c r="O2812" s="280"/>
      <c r="P2812" s="280"/>
      <c r="Q2812" s="280"/>
      <c r="R2812" s="280"/>
      <c r="S2812" s="280"/>
      <c r="T2812" s="281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82" t="s">
        <v>268</v>
      </c>
      <c r="AU2812" s="282" t="s">
        <v>93</v>
      </c>
      <c r="AV2812" s="16" t="s">
        <v>231</v>
      </c>
      <c r="AW2812" s="16" t="s">
        <v>34</v>
      </c>
      <c r="AX2812" s="16" t="s">
        <v>82</v>
      </c>
      <c r="AY2812" s="282" t="s">
        <v>224</v>
      </c>
    </row>
    <row r="2813" s="2" customFormat="1" ht="24.15" customHeight="1">
      <c r="A2813" s="41"/>
      <c r="B2813" s="42"/>
      <c r="C2813" s="286" t="s">
        <v>2830</v>
      </c>
      <c r="D2813" s="286" t="s">
        <v>572</v>
      </c>
      <c r="E2813" s="287" t="s">
        <v>2831</v>
      </c>
      <c r="F2813" s="288" t="s">
        <v>2832</v>
      </c>
      <c r="G2813" s="289" t="s">
        <v>266</v>
      </c>
      <c r="H2813" s="290">
        <v>37.368000000000002</v>
      </c>
      <c r="I2813" s="291"/>
      <c r="J2813" s="292">
        <f>ROUND(I2813*H2813,2)</f>
        <v>0</v>
      </c>
      <c r="K2813" s="288" t="s">
        <v>312</v>
      </c>
      <c r="L2813" s="293"/>
      <c r="M2813" s="294" t="s">
        <v>19</v>
      </c>
      <c r="N2813" s="295" t="s">
        <v>46</v>
      </c>
      <c r="O2813" s="87"/>
      <c r="P2813" s="225">
        <f>O2813*H2813</f>
        <v>0</v>
      </c>
      <c r="Q2813" s="225">
        <v>0.00029999999999999997</v>
      </c>
      <c r="R2813" s="225">
        <f>Q2813*H2813</f>
        <v>0.011210399999999999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643</v>
      </c>
      <c r="AT2813" s="227" t="s">
        <v>572</v>
      </c>
      <c r="AU2813" s="227" t="s">
        <v>93</v>
      </c>
      <c r="AY2813" s="20" t="s">
        <v>224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93</v>
      </c>
      <c r="BK2813" s="228">
        <f>ROUND(I2813*H2813,2)</f>
        <v>0</v>
      </c>
      <c r="BL2813" s="20" t="s">
        <v>544</v>
      </c>
      <c r="BM2813" s="227" t="s">
        <v>2833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2834</v>
      </c>
      <c r="G2814" s="230"/>
      <c r="H2814" s="234">
        <v>37.368000000000002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82</v>
      </c>
      <c r="AY2814" s="240" t="s">
        <v>224</v>
      </c>
    </row>
    <row r="2815" s="2" customFormat="1" ht="33" customHeight="1">
      <c r="A2815" s="41"/>
      <c r="B2815" s="42"/>
      <c r="C2815" s="216" t="s">
        <v>2835</v>
      </c>
      <c r="D2815" s="216" t="s">
        <v>227</v>
      </c>
      <c r="E2815" s="217" t="s">
        <v>2836</v>
      </c>
      <c r="F2815" s="218" t="s">
        <v>2837</v>
      </c>
      <c r="G2815" s="219" t="s">
        <v>266</v>
      </c>
      <c r="H2815" s="220">
        <v>1377.414</v>
      </c>
      <c r="I2815" s="221"/>
      <c r="J2815" s="222">
        <f>ROUND(I2815*H2815,2)</f>
        <v>0</v>
      </c>
      <c r="K2815" s="218" t="s">
        <v>312</v>
      </c>
      <c r="L2815" s="47"/>
      <c r="M2815" s="223" t="s">
        <v>19</v>
      </c>
      <c r="N2815" s="224" t="s">
        <v>46</v>
      </c>
      <c r="O2815" s="87"/>
      <c r="P2815" s="225">
        <f>O2815*H2815</f>
        <v>0</v>
      </c>
      <c r="Q2815" s="225">
        <v>0</v>
      </c>
      <c r="R2815" s="225">
        <f>Q2815*H2815</f>
        <v>0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544</v>
      </c>
      <c r="AT2815" s="227" t="s">
        <v>227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2" customFormat="1">
      <c r="A2816" s="41"/>
      <c r="B2816" s="42"/>
      <c r="C2816" s="43"/>
      <c r="D2816" s="267" t="s">
        <v>314</v>
      </c>
      <c r="E2816" s="43"/>
      <c r="F2816" s="268" t="s">
        <v>2839</v>
      </c>
      <c r="G2816" s="43"/>
      <c r="H2816" s="43"/>
      <c r="I2816" s="269"/>
      <c r="J2816" s="43"/>
      <c r="K2816" s="43"/>
      <c r="L2816" s="47"/>
      <c r="M2816" s="270"/>
      <c r="N2816" s="271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314</v>
      </c>
      <c r="AU2816" s="20" t="s">
        <v>93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1921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4" customFormat="1">
      <c r="A2818" s="14"/>
      <c r="B2818" s="246"/>
      <c r="C2818" s="247"/>
      <c r="D2818" s="231" t="s">
        <v>268</v>
      </c>
      <c r="E2818" s="248" t="s">
        <v>19</v>
      </c>
      <c r="F2818" s="249" t="s">
        <v>2755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268</v>
      </c>
      <c r="AU2818" s="255" t="s">
        <v>93</v>
      </c>
      <c r="AV2818" s="14" t="s">
        <v>82</v>
      </c>
      <c r="AW2818" s="14" t="s">
        <v>34</v>
      </c>
      <c r="AX2818" s="14" t="s">
        <v>74</v>
      </c>
      <c r="AY2818" s="255" t="s">
        <v>224</v>
      </c>
    </row>
    <row r="2819" s="13" customFormat="1">
      <c r="A2819" s="13"/>
      <c r="B2819" s="229"/>
      <c r="C2819" s="230"/>
      <c r="D2819" s="231" t="s">
        <v>268</v>
      </c>
      <c r="E2819" s="232" t="s">
        <v>19</v>
      </c>
      <c r="F2819" s="233" t="s">
        <v>2756</v>
      </c>
      <c r="G2819" s="230"/>
      <c r="H2819" s="234">
        <v>566.56899999999996</v>
      </c>
      <c r="I2819" s="235"/>
      <c r="J2819" s="230"/>
      <c r="K2819" s="230"/>
      <c r="L2819" s="236"/>
      <c r="M2819" s="237"/>
      <c r="N2819" s="238"/>
      <c r="O2819" s="238"/>
      <c r="P2819" s="238"/>
      <c r="Q2819" s="238"/>
      <c r="R2819" s="238"/>
      <c r="S2819" s="238"/>
      <c r="T2819" s="23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0" t="s">
        <v>268</v>
      </c>
      <c r="AU2819" s="240" t="s">
        <v>93</v>
      </c>
      <c r="AV2819" s="13" t="s">
        <v>93</v>
      </c>
      <c r="AW2819" s="13" t="s">
        <v>34</v>
      </c>
      <c r="AX2819" s="13" t="s">
        <v>74</v>
      </c>
      <c r="AY2819" s="240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2757</v>
      </c>
      <c r="G2820" s="230"/>
      <c r="H2820" s="234">
        <v>-27.359000000000002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2758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2797</v>
      </c>
      <c r="G2822" s="230"/>
      <c r="H2822" s="234">
        <v>77.364000000000004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2760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2798</v>
      </c>
      <c r="G2824" s="230"/>
      <c r="H2824" s="234">
        <v>12.244999999999999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5" customFormat="1">
      <c r="A2825" s="15"/>
      <c r="B2825" s="256"/>
      <c r="C2825" s="257"/>
      <c r="D2825" s="231" t="s">
        <v>268</v>
      </c>
      <c r="E2825" s="258" t="s">
        <v>19</v>
      </c>
      <c r="F2825" s="259" t="s">
        <v>300</v>
      </c>
      <c r="G2825" s="257"/>
      <c r="H2825" s="260">
        <v>628.81899999999996</v>
      </c>
      <c r="I2825" s="261"/>
      <c r="J2825" s="257"/>
      <c r="K2825" s="257"/>
      <c r="L2825" s="262"/>
      <c r="M2825" s="263"/>
      <c r="N2825" s="264"/>
      <c r="O2825" s="264"/>
      <c r="P2825" s="264"/>
      <c r="Q2825" s="264"/>
      <c r="R2825" s="264"/>
      <c r="S2825" s="264"/>
      <c r="T2825" s="26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66" t="s">
        <v>268</v>
      </c>
      <c r="AU2825" s="266" t="s">
        <v>93</v>
      </c>
      <c r="AV2825" s="15" t="s">
        <v>108</v>
      </c>
      <c r="AW2825" s="15" t="s">
        <v>34</v>
      </c>
      <c r="AX2825" s="15" t="s">
        <v>74</v>
      </c>
      <c r="AY2825" s="266" t="s">
        <v>224</v>
      </c>
    </row>
    <row r="2826" s="14" customFormat="1">
      <c r="A2826" s="14"/>
      <c r="B2826" s="246"/>
      <c r="C2826" s="247"/>
      <c r="D2826" s="231" t="s">
        <v>268</v>
      </c>
      <c r="E2826" s="248" t="s">
        <v>19</v>
      </c>
      <c r="F2826" s="249" t="s">
        <v>2840</v>
      </c>
      <c r="G2826" s="247"/>
      <c r="H2826" s="248" t="s">
        <v>19</v>
      </c>
      <c r="I2826" s="250"/>
      <c r="J2826" s="247"/>
      <c r="K2826" s="247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5" t="s">
        <v>268</v>
      </c>
      <c r="AU2826" s="255" t="s">
        <v>93</v>
      </c>
      <c r="AV2826" s="14" t="s">
        <v>82</v>
      </c>
      <c r="AW2826" s="14" t="s">
        <v>34</v>
      </c>
      <c r="AX2826" s="14" t="s">
        <v>74</v>
      </c>
      <c r="AY2826" s="255" t="s">
        <v>224</v>
      </c>
    </row>
    <row r="2827" s="14" customFormat="1">
      <c r="A2827" s="14"/>
      <c r="B2827" s="246"/>
      <c r="C2827" s="247"/>
      <c r="D2827" s="231" t="s">
        <v>268</v>
      </c>
      <c r="E2827" s="248" t="s">
        <v>19</v>
      </c>
      <c r="F2827" s="249" t="s">
        <v>2755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268</v>
      </c>
      <c r="AU2827" s="255" t="s">
        <v>93</v>
      </c>
      <c r="AV2827" s="14" t="s">
        <v>82</v>
      </c>
      <c r="AW2827" s="14" t="s">
        <v>34</v>
      </c>
      <c r="AX2827" s="14" t="s">
        <v>74</v>
      </c>
      <c r="AY2827" s="255" t="s">
        <v>224</v>
      </c>
    </row>
    <row r="2828" s="13" customFormat="1">
      <c r="A2828" s="13"/>
      <c r="B2828" s="229"/>
      <c r="C2828" s="230"/>
      <c r="D2828" s="231" t="s">
        <v>268</v>
      </c>
      <c r="E2828" s="232" t="s">
        <v>19</v>
      </c>
      <c r="F2828" s="233" t="s">
        <v>2841</v>
      </c>
      <c r="G2828" s="230"/>
      <c r="H2828" s="234">
        <v>68.001000000000005</v>
      </c>
      <c r="I2828" s="235"/>
      <c r="J2828" s="230"/>
      <c r="K2828" s="230"/>
      <c r="L2828" s="236"/>
      <c r="M2828" s="237"/>
      <c r="N2828" s="238"/>
      <c r="O2828" s="238"/>
      <c r="P2828" s="238"/>
      <c r="Q2828" s="238"/>
      <c r="R2828" s="238"/>
      <c r="S2828" s="238"/>
      <c r="T2828" s="23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0" t="s">
        <v>268</v>
      </c>
      <c r="AU2828" s="240" t="s">
        <v>93</v>
      </c>
      <c r="AV2828" s="13" t="s">
        <v>93</v>
      </c>
      <c r="AW2828" s="13" t="s">
        <v>34</v>
      </c>
      <c r="AX2828" s="13" t="s">
        <v>74</v>
      </c>
      <c r="AY2828" s="240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2758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679</v>
      </c>
      <c r="G2830" s="230"/>
      <c r="H2830" s="234">
        <v>7.2300000000000004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2760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2801</v>
      </c>
      <c r="G2832" s="230"/>
      <c r="H2832" s="234">
        <v>8.9100000000000001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5" customFormat="1">
      <c r="A2833" s="15"/>
      <c r="B2833" s="256"/>
      <c r="C2833" s="257"/>
      <c r="D2833" s="231" t="s">
        <v>268</v>
      </c>
      <c r="E2833" s="258" t="s">
        <v>19</v>
      </c>
      <c r="F2833" s="259" t="s">
        <v>300</v>
      </c>
      <c r="G2833" s="257"/>
      <c r="H2833" s="260">
        <v>84.141000000000005</v>
      </c>
      <c r="I2833" s="261"/>
      <c r="J2833" s="257"/>
      <c r="K2833" s="257"/>
      <c r="L2833" s="262"/>
      <c r="M2833" s="263"/>
      <c r="N2833" s="264"/>
      <c r="O2833" s="264"/>
      <c r="P2833" s="264"/>
      <c r="Q2833" s="264"/>
      <c r="R2833" s="264"/>
      <c r="S2833" s="264"/>
      <c r="T2833" s="26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66" t="s">
        <v>268</v>
      </c>
      <c r="AU2833" s="266" t="s">
        <v>93</v>
      </c>
      <c r="AV2833" s="15" t="s">
        <v>108</v>
      </c>
      <c r="AW2833" s="15" t="s">
        <v>34</v>
      </c>
      <c r="AX2833" s="15" t="s">
        <v>74</v>
      </c>
      <c r="AY2833" s="266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1927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2755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2768</v>
      </c>
      <c r="G2836" s="230"/>
      <c r="H2836" s="234">
        <v>117.05500000000001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2769</v>
      </c>
      <c r="G2837" s="230"/>
      <c r="H2837" s="234">
        <v>402.55700000000002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4" customFormat="1">
      <c r="A2838" s="14"/>
      <c r="B2838" s="246"/>
      <c r="C2838" s="247"/>
      <c r="D2838" s="231" t="s">
        <v>268</v>
      </c>
      <c r="E2838" s="248" t="s">
        <v>19</v>
      </c>
      <c r="F2838" s="249" t="s">
        <v>2758</v>
      </c>
      <c r="G2838" s="247"/>
      <c r="H2838" s="248" t="s">
        <v>19</v>
      </c>
      <c r="I2838" s="250"/>
      <c r="J2838" s="247"/>
      <c r="K2838" s="247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268</v>
      </c>
      <c r="AU2838" s="255" t="s">
        <v>93</v>
      </c>
      <c r="AV2838" s="14" t="s">
        <v>82</v>
      </c>
      <c r="AW2838" s="14" t="s">
        <v>34</v>
      </c>
      <c r="AX2838" s="14" t="s">
        <v>74</v>
      </c>
      <c r="AY2838" s="255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2802</v>
      </c>
      <c r="G2839" s="230"/>
      <c r="H2839" s="234">
        <v>65.700000000000003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2771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2803</v>
      </c>
      <c r="G2841" s="230"/>
      <c r="H2841" s="234">
        <v>25.847999999999999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5" customFormat="1">
      <c r="A2842" s="15"/>
      <c r="B2842" s="256"/>
      <c r="C2842" s="257"/>
      <c r="D2842" s="231" t="s">
        <v>268</v>
      </c>
      <c r="E2842" s="258" t="s">
        <v>19</v>
      </c>
      <c r="F2842" s="259" t="s">
        <v>300</v>
      </c>
      <c r="G2842" s="257"/>
      <c r="H2842" s="260">
        <v>611.15999999999997</v>
      </c>
      <c r="I2842" s="261"/>
      <c r="J2842" s="257"/>
      <c r="K2842" s="257"/>
      <c r="L2842" s="262"/>
      <c r="M2842" s="263"/>
      <c r="N2842" s="264"/>
      <c r="O2842" s="264"/>
      <c r="P2842" s="264"/>
      <c r="Q2842" s="264"/>
      <c r="R2842" s="264"/>
      <c r="S2842" s="264"/>
      <c r="T2842" s="26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6" t="s">
        <v>268</v>
      </c>
      <c r="AU2842" s="266" t="s">
        <v>93</v>
      </c>
      <c r="AV2842" s="15" t="s">
        <v>108</v>
      </c>
      <c r="AW2842" s="15" t="s">
        <v>34</v>
      </c>
      <c r="AX2842" s="15" t="s">
        <v>74</v>
      </c>
      <c r="AY2842" s="266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2773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2774</v>
      </c>
      <c r="G2844" s="230"/>
      <c r="H2844" s="234">
        <v>20.800000000000001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5" customFormat="1">
      <c r="A2845" s="15"/>
      <c r="B2845" s="256"/>
      <c r="C2845" s="257"/>
      <c r="D2845" s="231" t="s">
        <v>268</v>
      </c>
      <c r="E2845" s="258" t="s">
        <v>19</v>
      </c>
      <c r="F2845" s="259" t="s">
        <v>300</v>
      </c>
      <c r="G2845" s="257"/>
      <c r="H2845" s="260">
        <v>20.800000000000001</v>
      </c>
      <c r="I2845" s="261"/>
      <c r="J2845" s="257"/>
      <c r="K2845" s="257"/>
      <c r="L2845" s="262"/>
      <c r="M2845" s="263"/>
      <c r="N2845" s="264"/>
      <c r="O2845" s="264"/>
      <c r="P2845" s="264"/>
      <c r="Q2845" s="264"/>
      <c r="R2845" s="264"/>
      <c r="S2845" s="264"/>
      <c r="T2845" s="26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66" t="s">
        <v>268</v>
      </c>
      <c r="AU2845" s="266" t="s">
        <v>93</v>
      </c>
      <c r="AV2845" s="15" t="s">
        <v>108</v>
      </c>
      <c r="AW2845" s="15" t="s">
        <v>34</v>
      </c>
      <c r="AX2845" s="15" t="s">
        <v>74</v>
      </c>
      <c r="AY2845" s="266" t="s">
        <v>224</v>
      </c>
    </row>
    <row r="2846" s="14" customFormat="1">
      <c r="A2846" s="14"/>
      <c r="B2846" s="246"/>
      <c r="C2846" s="247"/>
      <c r="D2846" s="231" t="s">
        <v>268</v>
      </c>
      <c r="E2846" s="248" t="s">
        <v>19</v>
      </c>
      <c r="F2846" s="249" t="s">
        <v>998</v>
      </c>
      <c r="G2846" s="247"/>
      <c r="H2846" s="248" t="s">
        <v>19</v>
      </c>
      <c r="I2846" s="250"/>
      <c r="J2846" s="247"/>
      <c r="K2846" s="247"/>
      <c r="L2846" s="251"/>
      <c r="M2846" s="252"/>
      <c r="N2846" s="253"/>
      <c r="O2846" s="253"/>
      <c r="P2846" s="253"/>
      <c r="Q2846" s="253"/>
      <c r="R2846" s="253"/>
      <c r="S2846" s="253"/>
      <c r="T2846" s="25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5" t="s">
        <v>268</v>
      </c>
      <c r="AU2846" s="255" t="s">
        <v>93</v>
      </c>
      <c r="AV2846" s="14" t="s">
        <v>82</v>
      </c>
      <c r="AW2846" s="14" t="s">
        <v>34</v>
      </c>
      <c r="AX2846" s="14" t="s">
        <v>74</v>
      </c>
      <c r="AY2846" s="255" t="s">
        <v>224</v>
      </c>
    </row>
    <row r="2847" s="13" customFormat="1">
      <c r="A2847" s="13"/>
      <c r="B2847" s="229"/>
      <c r="C2847" s="230"/>
      <c r="D2847" s="231" t="s">
        <v>268</v>
      </c>
      <c r="E2847" s="232" t="s">
        <v>19</v>
      </c>
      <c r="F2847" s="233" t="s">
        <v>2809</v>
      </c>
      <c r="G2847" s="230"/>
      <c r="H2847" s="234">
        <v>32.494</v>
      </c>
      <c r="I2847" s="235"/>
      <c r="J2847" s="230"/>
      <c r="K2847" s="230"/>
      <c r="L2847" s="236"/>
      <c r="M2847" s="237"/>
      <c r="N2847" s="238"/>
      <c r="O2847" s="238"/>
      <c r="P2847" s="238"/>
      <c r="Q2847" s="238"/>
      <c r="R2847" s="238"/>
      <c r="S2847" s="238"/>
      <c r="T2847" s="23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0" t="s">
        <v>268</v>
      </c>
      <c r="AU2847" s="240" t="s">
        <v>93</v>
      </c>
      <c r="AV2847" s="13" t="s">
        <v>93</v>
      </c>
      <c r="AW2847" s="13" t="s">
        <v>34</v>
      </c>
      <c r="AX2847" s="13" t="s">
        <v>74</v>
      </c>
      <c r="AY2847" s="240" t="s">
        <v>224</v>
      </c>
    </row>
    <row r="2848" s="15" customFormat="1">
      <c r="A2848" s="15"/>
      <c r="B2848" s="256"/>
      <c r="C2848" s="257"/>
      <c r="D2848" s="231" t="s">
        <v>268</v>
      </c>
      <c r="E2848" s="258" t="s">
        <v>19</v>
      </c>
      <c r="F2848" s="259" t="s">
        <v>300</v>
      </c>
      <c r="G2848" s="257"/>
      <c r="H2848" s="260">
        <v>32.494</v>
      </c>
      <c r="I2848" s="261"/>
      <c r="J2848" s="257"/>
      <c r="K2848" s="257"/>
      <c r="L2848" s="262"/>
      <c r="M2848" s="263"/>
      <c r="N2848" s="264"/>
      <c r="O2848" s="264"/>
      <c r="P2848" s="264"/>
      <c r="Q2848" s="264"/>
      <c r="R2848" s="264"/>
      <c r="S2848" s="264"/>
      <c r="T2848" s="26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66" t="s">
        <v>268</v>
      </c>
      <c r="AU2848" s="266" t="s">
        <v>93</v>
      </c>
      <c r="AV2848" s="15" t="s">
        <v>108</v>
      </c>
      <c r="AW2848" s="15" t="s">
        <v>34</v>
      </c>
      <c r="AX2848" s="15" t="s">
        <v>74</v>
      </c>
      <c r="AY2848" s="266" t="s">
        <v>224</v>
      </c>
    </row>
    <row r="2849" s="16" customFormat="1">
      <c r="A2849" s="16"/>
      <c r="B2849" s="272"/>
      <c r="C2849" s="273"/>
      <c r="D2849" s="231" t="s">
        <v>268</v>
      </c>
      <c r="E2849" s="274" t="s">
        <v>19</v>
      </c>
      <c r="F2849" s="275" t="s">
        <v>351</v>
      </c>
      <c r="G2849" s="273"/>
      <c r="H2849" s="276">
        <v>1377.414</v>
      </c>
      <c r="I2849" s="277"/>
      <c r="J2849" s="273"/>
      <c r="K2849" s="273"/>
      <c r="L2849" s="278"/>
      <c r="M2849" s="279"/>
      <c r="N2849" s="280"/>
      <c r="O2849" s="280"/>
      <c r="P2849" s="280"/>
      <c r="Q2849" s="280"/>
      <c r="R2849" s="280"/>
      <c r="S2849" s="280"/>
      <c r="T2849" s="281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T2849" s="282" t="s">
        <v>268</v>
      </c>
      <c r="AU2849" s="282" t="s">
        <v>93</v>
      </c>
      <c r="AV2849" s="16" t="s">
        <v>231</v>
      </c>
      <c r="AW2849" s="16" t="s">
        <v>34</v>
      </c>
      <c r="AX2849" s="16" t="s">
        <v>82</v>
      </c>
      <c r="AY2849" s="282" t="s">
        <v>224</v>
      </c>
    </row>
    <row r="2850" s="2" customFormat="1" ht="24.15" customHeight="1">
      <c r="A2850" s="41"/>
      <c r="B2850" s="42"/>
      <c r="C2850" s="286" t="s">
        <v>2842</v>
      </c>
      <c r="D2850" s="286" t="s">
        <v>572</v>
      </c>
      <c r="E2850" s="287" t="s">
        <v>2831</v>
      </c>
      <c r="F2850" s="288" t="s">
        <v>2832</v>
      </c>
      <c r="G2850" s="289" t="s">
        <v>266</v>
      </c>
      <c r="H2850" s="290">
        <v>1584.0260000000001</v>
      </c>
      <c r="I2850" s="291"/>
      <c r="J2850" s="292">
        <f>ROUND(I2850*H2850,2)</f>
        <v>0</v>
      </c>
      <c r="K2850" s="288" t="s">
        <v>312</v>
      </c>
      <c r="L2850" s="293"/>
      <c r="M2850" s="294" t="s">
        <v>19</v>
      </c>
      <c r="N2850" s="295" t="s">
        <v>46</v>
      </c>
      <c r="O2850" s="87"/>
      <c r="P2850" s="225">
        <f>O2850*H2850</f>
        <v>0</v>
      </c>
      <c r="Q2850" s="225">
        <v>0.00029999999999999997</v>
      </c>
      <c r="R2850" s="225">
        <f>Q2850*H2850</f>
        <v>0.47520779999999996</v>
      </c>
      <c r="S2850" s="225">
        <v>0</v>
      </c>
      <c r="T2850" s="226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7" t="s">
        <v>643</v>
      </c>
      <c r="AT2850" s="227" t="s">
        <v>572</v>
      </c>
      <c r="AU2850" s="227" t="s">
        <v>93</v>
      </c>
      <c r="AY2850" s="20" t="s">
        <v>224</v>
      </c>
      <c r="BE2850" s="228">
        <f>IF(N2850="základní",J2850,0)</f>
        <v>0</v>
      </c>
      <c r="BF2850" s="228">
        <f>IF(N2850="snížená",J2850,0)</f>
        <v>0</v>
      </c>
      <c r="BG2850" s="228">
        <f>IF(N2850="zákl. přenesená",J2850,0)</f>
        <v>0</v>
      </c>
      <c r="BH2850" s="228">
        <f>IF(N2850="sníž. přenesená",J2850,0)</f>
        <v>0</v>
      </c>
      <c r="BI2850" s="228">
        <f>IF(N2850="nulová",J2850,0)</f>
        <v>0</v>
      </c>
      <c r="BJ2850" s="20" t="s">
        <v>93</v>
      </c>
      <c r="BK2850" s="228">
        <f>ROUND(I2850*H2850,2)</f>
        <v>0</v>
      </c>
      <c r="BL2850" s="20" t="s">
        <v>544</v>
      </c>
      <c r="BM2850" s="227" t="s">
        <v>2843</v>
      </c>
    </row>
    <row r="2851" s="13" customFormat="1">
      <c r="A2851" s="13"/>
      <c r="B2851" s="229"/>
      <c r="C2851" s="230"/>
      <c r="D2851" s="231" t="s">
        <v>268</v>
      </c>
      <c r="E2851" s="232" t="s">
        <v>19</v>
      </c>
      <c r="F2851" s="233" t="s">
        <v>2844</v>
      </c>
      <c r="G2851" s="230"/>
      <c r="H2851" s="234">
        <v>1584.0260000000001</v>
      </c>
      <c r="I2851" s="235"/>
      <c r="J2851" s="230"/>
      <c r="K2851" s="230"/>
      <c r="L2851" s="236"/>
      <c r="M2851" s="237"/>
      <c r="N2851" s="238"/>
      <c r="O2851" s="238"/>
      <c r="P2851" s="238"/>
      <c r="Q2851" s="238"/>
      <c r="R2851" s="238"/>
      <c r="S2851" s="238"/>
      <c r="T2851" s="23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0" t="s">
        <v>268</v>
      </c>
      <c r="AU2851" s="240" t="s">
        <v>93</v>
      </c>
      <c r="AV2851" s="13" t="s">
        <v>93</v>
      </c>
      <c r="AW2851" s="13" t="s">
        <v>34</v>
      </c>
      <c r="AX2851" s="13" t="s">
        <v>82</v>
      </c>
      <c r="AY2851" s="240" t="s">
        <v>224</v>
      </c>
    </row>
    <row r="2852" s="2" customFormat="1" ht="55.5" customHeight="1">
      <c r="A2852" s="41"/>
      <c r="B2852" s="42"/>
      <c r="C2852" s="216" t="s">
        <v>2845</v>
      </c>
      <c r="D2852" s="216" t="s">
        <v>227</v>
      </c>
      <c r="E2852" s="217" t="s">
        <v>2846</v>
      </c>
      <c r="F2852" s="218" t="s">
        <v>2847</v>
      </c>
      <c r="G2852" s="219" t="s">
        <v>266</v>
      </c>
      <c r="H2852" s="220">
        <v>973.74099999999999</v>
      </c>
      <c r="I2852" s="221"/>
      <c r="J2852" s="222">
        <f>ROUND(I2852*H2852,2)</f>
        <v>0</v>
      </c>
      <c r="K2852" s="218" t="s">
        <v>312</v>
      </c>
      <c r="L2852" s="47"/>
      <c r="M2852" s="223" t="s">
        <v>19</v>
      </c>
      <c r="N2852" s="224" t="s">
        <v>46</v>
      </c>
      <c r="O2852" s="87"/>
      <c r="P2852" s="225">
        <f>O2852*H2852</f>
        <v>0</v>
      </c>
      <c r="Q2852" s="225">
        <v>0</v>
      </c>
      <c r="R2852" s="225">
        <f>Q2852*H2852</f>
        <v>0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544</v>
      </c>
      <c r="AT2852" s="227" t="s">
        <v>227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2" customFormat="1">
      <c r="A2853" s="41"/>
      <c r="B2853" s="42"/>
      <c r="C2853" s="43"/>
      <c r="D2853" s="267" t="s">
        <v>314</v>
      </c>
      <c r="E2853" s="43"/>
      <c r="F2853" s="268" t="s">
        <v>2849</v>
      </c>
      <c r="G2853" s="43"/>
      <c r="H2853" s="43"/>
      <c r="I2853" s="269"/>
      <c r="J2853" s="43"/>
      <c r="K2853" s="43"/>
      <c r="L2853" s="47"/>
      <c r="M2853" s="270"/>
      <c r="N2853" s="271"/>
      <c r="O2853" s="87"/>
      <c r="P2853" s="87"/>
      <c r="Q2853" s="87"/>
      <c r="R2853" s="87"/>
      <c r="S2853" s="87"/>
      <c r="T2853" s="88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T2853" s="20" t="s">
        <v>314</v>
      </c>
      <c r="AU2853" s="20" t="s">
        <v>93</v>
      </c>
    </row>
    <row r="2854" s="14" customFormat="1">
      <c r="A2854" s="14"/>
      <c r="B2854" s="246"/>
      <c r="C2854" s="247"/>
      <c r="D2854" s="231" t="s">
        <v>268</v>
      </c>
      <c r="E2854" s="248" t="s">
        <v>19</v>
      </c>
      <c r="F2854" s="249" t="s">
        <v>1921</v>
      </c>
      <c r="G2854" s="247"/>
      <c r="H2854" s="248" t="s">
        <v>19</v>
      </c>
      <c r="I2854" s="250"/>
      <c r="J2854" s="247"/>
      <c r="K2854" s="247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268</v>
      </c>
      <c r="AU2854" s="255" t="s">
        <v>93</v>
      </c>
      <c r="AV2854" s="14" t="s">
        <v>82</v>
      </c>
      <c r="AW2854" s="14" t="s">
        <v>34</v>
      </c>
      <c r="AX2854" s="14" t="s">
        <v>74</v>
      </c>
      <c r="AY2854" s="255" t="s">
        <v>224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2755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2756</v>
      </c>
      <c r="G2856" s="230"/>
      <c r="H2856" s="234">
        <v>566.56899999999996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2757</v>
      </c>
      <c r="G2857" s="230"/>
      <c r="H2857" s="234">
        <v>-27.359000000000002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4" customFormat="1">
      <c r="A2858" s="14"/>
      <c r="B2858" s="246"/>
      <c r="C2858" s="247"/>
      <c r="D2858" s="231" t="s">
        <v>268</v>
      </c>
      <c r="E2858" s="248" t="s">
        <v>19</v>
      </c>
      <c r="F2858" s="249" t="s">
        <v>2840</v>
      </c>
      <c r="G2858" s="247"/>
      <c r="H2858" s="248" t="s">
        <v>19</v>
      </c>
      <c r="I2858" s="250"/>
      <c r="J2858" s="247"/>
      <c r="K2858" s="247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268</v>
      </c>
      <c r="AU2858" s="255" t="s">
        <v>93</v>
      </c>
      <c r="AV2858" s="14" t="s">
        <v>82</v>
      </c>
      <c r="AW2858" s="14" t="s">
        <v>34</v>
      </c>
      <c r="AX2858" s="14" t="s">
        <v>74</v>
      </c>
      <c r="AY2858" s="255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2850</v>
      </c>
      <c r="G2859" s="230"/>
      <c r="H2859" s="234">
        <v>64.085999999999999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2851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2852</v>
      </c>
      <c r="G2861" s="230"/>
      <c r="H2861" s="234">
        <v>405.49099999999999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2853</v>
      </c>
      <c r="G2862" s="230"/>
      <c r="H2862" s="234">
        <v>-35.045999999999999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6" customFormat="1">
      <c r="A2863" s="16"/>
      <c r="B2863" s="272"/>
      <c r="C2863" s="273"/>
      <c r="D2863" s="231" t="s">
        <v>268</v>
      </c>
      <c r="E2863" s="274" t="s">
        <v>19</v>
      </c>
      <c r="F2863" s="275" t="s">
        <v>351</v>
      </c>
      <c r="G2863" s="273"/>
      <c r="H2863" s="276">
        <v>973.74099999999999</v>
      </c>
      <c r="I2863" s="277"/>
      <c r="J2863" s="273"/>
      <c r="K2863" s="273"/>
      <c r="L2863" s="278"/>
      <c r="M2863" s="279"/>
      <c r="N2863" s="280"/>
      <c r="O2863" s="280"/>
      <c r="P2863" s="280"/>
      <c r="Q2863" s="280"/>
      <c r="R2863" s="280"/>
      <c r="S2863" s="280"/>
      <c r="T2863" s="281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82" t="s">
        <v>268</v>
      </c>
      <c r="AU2863" s="282" t="s">
        <v>93</v>
      </c>
      <c r="AV2863" s="16" t="s">
        <v>231</v>
      </c>
      <c r="AW2863" s="16" t="s">
        <v>34</v>
      </c>
      <c r="AX2863" s="16" t="s">
        <v>82</v>
      </c>
      <c r="AY2863" s="282" t="s">
        <v>224</v>
      </c>
    </row>
    <row r="2864" s="2" customFormat="1" ht="24.15" customHeight="1">
      <c r="A2864" s="41"/>
      <c r="B2864" s="42"/>
      <c r="C2864" s="286" t="s">
        <v>2854</v>
      </c>
      <c r="D2864" s="286" t="s">
        <v>572</v>
      </c>
      <c r="E2864" s="287" t="s">
        <v>2855</v>
      </c>
      <c r="F2864" s="288" t="s">
        <v>2856</v>
      </c>
      <c r="G2864" s="289" t="s">
        <v>266</v>
      </c>
      <c r="H2864" s="290">
        <v>1119.8019999999999</v>
      </c>
      <c r="I2864" s="291"/>
      <c r="J2864" s="292">
        <f>ROUND(I2864*H2864,2)</f>
        <v>0</v>
      </c>
      <c r="K2864" s="288" t="s">
        <v>312</v>
      </c>
      <c r="L2864" s="293"/>
      <c r="M2864" s="294" t="s">
        <v>19</v>
      </c>
      <c r="N2864" s="295" t="s">
        <v>46</v>
      </c>
      <c r="O2864" s="87"/>
      <c r="P2864" s="225">
        <f>O2864*H2864</f>
        <v>0</v>
      </c>
      <c r="Q2864" s="225">
        <v>0.00012999999999999999</v>
      </c>
      <c r="R2864" s="225">
        <f>Q2864*H2864</f>
        <v>0.14557425999999998</v>
      </c>
      <c r="S2864" s="225">
        <v>0</v>
      </c>
      <c r="T2864" s="226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7" t="s">
        <v>643</v>
      </c>
      <c r="AT2864" s="227" t="s">
        <v>572</v>
      </c>
      <c r="AU2864" s="227" t="s">
        <v>93</v>
      </c>
      <c r="AY2864" s="20" t="s">
        <v>224</v>
      </c>
      <c r="BE2864" s="228">
        <f>IF(N2864="základní",J2864,0)</f>
        <v>0</v>
      </c>
      <c r="BF2864" s="228">
        <f>IF(N2864="snížená",J2864,0)</f>
        <v>0</v>
      </c>
      <c r="BG2864" s="228">
        <f>IF(N2864="zákl. přenesená",J2864,0)</f>
        <v>0</v>
      </c>
      <c r="BH2864" s="228">
        <f>IF(N2864="sníž. přenesená",J2864,0)</f>
        <v>0</v>
      </c>
      <c r="BI2864" s="228">
        <f>IF(N2864="nulová",J2864,0)</f>
        <v>0</v>
      </c>
      <c r="BJ2864" s="20" t="s">
        <v>93</v>
      </c>
      <c r="BK2864" s="228">
        <f>ROUND(I2864*H2864,2)</f>
        <v>0</v>
      </c>
      <c r="BL2864" s="20" t="s">
        <v>544</v>
      </c>
      <c r="BM2864" s="227" t="s">
        <v>2857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2858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2859</v>
      </c>
      <c r="G2866" s="230"/>
      <c r="H2866" s="234">
        <v>1119.8019999999999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82</v>
      </c>
      <c r="AY2866" s="240" t="s">
        <v>224</v>
      </c>
    </row>
    <row r="2867" s="2" customFormat="1" ht="33" customHeight="1">
      <c r="A2867" s="41"/>
      <c r="B2867" s="42"/>
      <c r="C2867" s="216" t="s">
        <v>2860</v>
      </c>
      <c r="D2867" s="216" t="s">
        <v>227</v>
      </c>
      <c r="E2867" s="217" t="s">
        <v>2861</v>
      </c>
      <c r="F2867" s="218" t="s">
        <v>2862</v>
      </c>
      <c r="G2867" s="219" t="s">
        <v>266</v>
      </c>
      <c r="H2867" s="220">
        <v>539.21000000000004</v>
      </c>
      <c r="I2867" s="221"/>
      <c r="J2867" s="222">
        <f>ROUND(I2867*H2867,2)</f>
        <v>0</v>
      </c>
      <c r="K2867" s="218" t="s">
        <v>312</v>
      </c>
      <c r="L2867" s="47"/>
      <c r="M2867" s="223" t="s">
        <v>19</v>
      </c>
      <c r="N2867" s="224" t="s">
        <v>46</v>
      </c>
      <c r="O2867" s="87"/>
      <c r="P2867" s="225">
        <f>O2867*H2867</f>
        <v>0</v>
      </c>
      <c r="Q2867" s="225">
        <v>0</v>
      </c>
      <c r="R2867" s="225">
        <f>Q2867*H2867</f>
        <v>0</v>
      </c>
      <c r="S2867" s="225">
        <v>0</v>
      </c>
      <c r="T2867" s="226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7" t="s">
        <v>544</v>
      </c>
      <c r="AT2867" s="227" t="s">
        <v>227</v>
      </c>
      <c r="AU2867" s="227" t="s">
        <v>93</v>
      </c>
      <c r="AY2867" s="20" t="s">
        <v>224</v>
      </c>
      <c r="BE2867" s="228">
        <f>IF(N2867="základní",J2867,0)</f>
        <v>0</v>
      </c>
      <c r="BF2867" s="228">
        <f>IF(N2867="snížená",J2867,0)</f>
        <v>0</v>
      </c>
      <c r="BG2867" s="228">
        <f>IF(N2867="zákl. přenesená",J2867,0)</f>
        <v>0</v>
      </c>
      <c r="BH2867" s="228">
        <f>IF(N2867="sníž. přenesená",J2867,0)</f>
        <v>0</v>
      </c>
      <c r="BI2867" s="228">
        <f>IF(N2867="nulová",J2867,0)</f>
        <v>0</v>
      </c>
      <c r="BJ2867" s="20" t="s">
        <v>93</v>
      </c>
      <c r="BK2867" s="228">
        <f>ROUND(I2867*H2867,2)</f>
        <v>0</v>
      </c>
      <c r="BL2867" s="20" t="s">
        <v>544</v>
      </c>
      <c r="BM2867" s="227" t="s">
        <v>2863</v>
      </c>
    </row>
    <row r="2868" s="2" customFormat="1">
      <c r="A2868" s="41"/>
      <c r="B2868" s="42"/>
      <c r="C2868" s="43"/>
      <c r="D2868" s="267" t="s">
        <v>314</v>
      </c>
      <c r="E2868" s="43"/>
      <c r="F2868" s="268" t="s">
        <v>2864</v>
      </c>
      <c r="G2868" s="43"/>
      <c r="H2868" s="43"/>
      <c r="I2868" s="269"/>
      <c r="J2868" s="43"/>
      <c r="K2868" s="43"/>
      <c r="L2868" s="47"/>
      <c r="M2868" s="270"/>
      <c r="N2868" s="271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314</v>
      </c>
      <c r="AU2868" s="20" t="s">
        <v>93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1921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4" customFormat="1">
      <c r="A2870" s="14"/>
      <c r="B2870" s="246"/>
      <c r="C2870" s="247"/>
      <c r="D2870" s="231" t="s">
        <v>268</v>
      </c>
      <c r="E2870" s="248" t="s">
        <v>19</v>
      </c>
      <c r="F2870" s="249" t="s">
        <v>2755</v>
      </c>
      <c r="G2870" s="247"/>
      <c r="H2870" s="248" t="s">
        <v>19</v>
      </c>
      <c r="I2870" s="250"/>
      <c r="J2870" s="247"/>
      <c r="K2870" s="247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268</v>
      </c>
      <c r="AU2870" s="255" t="s">
        <v>93</v>
      </c>
      <c r="AV2870" s="14" t="s">
        <v>82</v>
      </c>
      <c r="AW2870" s="14" t="s">
        <v>34</v>
      </c>
      <c r="AX2870" s="14" t="s">
        <v>74</v>
      </c>
      <c r="AY2870" s="255" t="s">
        <v>224</v>
      </c>
    </row>
    <row r="2871" s="13" customFormat="1">
      <c r="A2871" s="13"/>
      <c r="B2871" s="229"/>
      <c r="C2871" s="230"/>
      <c r="D2871" s="231" t="s">
        <v>268</v>
      </c>
      <c r="E2871" s="232" t="s">
        <v>19</v>
      </c>
      <c r="F2871" s="233" t="s">
        <v>2756</v>
      </c>
      <c r="G2871" s="230"/>
      <c r="H2871" s="234">
        <v>566.56899999999996</v>
      </c>
      <c r="I2871" s="235"/>
      <c r="J2871" s="230"/>
      <c r="K2871" s="230"/>
      <c r="L2871" s="236"/>
      <c r="M2871" s="237"/>
      <c r="N2871" s="238"/>
      <c r="O2871" s="238"/>
      <c r="P2871" s="238"/>
      <c r="Q2871" s="238"/>
      <c r="R2871" s="238"/>
      <c r="S2871" s="238"/>
      <c r="T2871" s="23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0" t="s">
        <v>268</v>
      </c>
      <c r="AU2871" s="240" t="s">
        <v>93</v>
      </c>
      <c r="AV2871" s="13" t="s">
        <v>93</v>
      </c>
      <c r="AW2871" s="13" t="s">
        <v>34</v>
      </c>
      <c r="AX2871" s="13" t="s">
        <v>74</v>
      </c>
      <c r="AY2871" s="240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2757</v>
      </c>
      <c r="G2872" s="230"/>
      <c r="H2872" s="234">
        <v>-27.359000000000002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6" customFormat="1">
      <c r="A2873" s="16"/>
      <c r="B2873" s="272"/>
      <c r="C2873" s="273"/>
      <c r="D2873" s="231" t="s">
        <v>268</v>
      </c>
      <c r="E2873" s="274" t="s">
        <v>19</v>
      </c>
      <c r="F2873" s="275" t="s">
        <v>351</v>
      </c>
      <c r="G2873" s="273"/>
      <c r="H2873" s="276">
        <v>539.21000000000004</v>
      </c>
      <c r="I2873" s="277"/>
      <c r="J2873" s="273"/>
      <c r="K2873" s="273"/>
      <c r="L2873" s="278"/>
      <c r="M2873" s="279"/>
      <c r="N2873" s="280"/>
      <c r="O2873" s="280"/>
      <c r="P2873" s="280"/>
      <c r="Q2873" s="280"/>
      <c r="R2873" s="280"/>
      <c r="S2873" s="280"/>
      <c r="T2873" s="281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82" t="s">
        <v>268</v>
      </c>
      <c r="AU2873" s="282" t="s">
        <v>93</v>
      </c>
      <c r="AV2873" s="16" t="s">
        <v>231</v>
      </c>
      <c r="AW2873" s="16" t="s">
        <v>34</v>
      </c>
      <c r="AX2873" s="16" t="s">
        <v>82</v>
      </c>
      <c r="AY2873" s="282" t="s">
        <v>224</v>
      </c>
    </row>
    <row r="2874" s="2" customFormat="1" ht="24.15" customHeight="1">
      <c r="A2874" s="41"/>
      <c r="B2874" s="42"/>
      <c r="C2874" s="286" t="s">
        <v>2865</v>
      </c>
      <c r="D2874" s="286" t="s">
        <v>572</v>
      </c>
      <c r="E2874" s="287" t="s">
        <v>2866</v>
      </c>
      <c r="F2874" s="288" t="s">
        <v>2867</v>
      </c>
      <c r="G2874" s="289" t="s">
        <v>266</v>
      </c>
      <c r="H2874" s="290">
        <v>566.17100000000005</v>
      </c>
      <c r="I2874" s="291"/>
      <c r="J2874" s="292">
        <f>ROUND(I2874*H2874,2)</f>
        <v>0</v>
      </c>
      <c r="K2874" s="288" t="s">
        <v>312</v>
      </c>
      <c r="L2874" s="293"/>
      <c r="M2874" s="294" t="s">
        <v>19</v>
      </c>
      <c r="N2874" s="295" t="s">
        <v>46</v>
      </c>
      <c r="O2874" s="87"/>
      <c r="P2874" s="225">
        <f>O2874*H2874</f>
        <v>0</v>
      </c>
      <c r="Q2874" s="225">
        <v>0.0040000000000000001</v>
      </c>
      <c r="R2874" s="225">
        <f>Q2874*H2874</f>
        <v>2.2646840000000004</v>
      </c>
      <c r="S2874" s="225">
        <v>0</v>
      </c>
      <c r="T2874" s="226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7" t="s">
        <v>643</v>
      </c>
      <c r="AT2874" s="227" t="s">
        <v>572</v>
      </c>
      <c r="AU2874" s="227" t="s">
        <v>93</v>
      </c>
      <c r="AY2874" s="20" t="s">
        <v>224</v>
      </c>
      <c r="BE2874" s="228">
        <f>IF(N2874="základní",J2874,0)</f>
        <v>0</v>
      </c>
      <c r="BF2874" s="228">
        <f>IF(N2874="snížená",J2874,0)</f>
        <v>0</v>
      </c>
      <c r="BG2874" s="228">
        <f>IF(N2874="zákl. přenesená",J2874,0)</f>
        <v>0</v>
      </c>
      <c r="BH2874" s="228">
        <f>IF(N2874="sníž. přenesená",J2874,0)</f>
        <v>0</v>
      </c>
      <c r="BI2874" s="228">
        <f>IF(N2874="nulová",J2874,0)</f>
        <v>0</v>
      </c>
      <c r="BJ2874" s="20" t="s">
        <v>93</v>
      </c>
      <c r="BK2874" s="228">
        <f>ROUND(I2874*H2874,2)</f>
        <v>0</v>
      </c>
      <c r="BL2874" s="20" t="s">
        <v>544</v>
      </c>
      <c r="BM2874" s="227" t="s">
        <v>2868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2869</v>
      </c>
      <c r="G2875" s="230"/>
      <c r="H2875" s="234">
        <v>566.17100000000005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82</v>
      </c>
      <c r="AY2875" s="240" t="s">
        <v>224</v>
      </c>
    </row>
    <row r="2876" s="2" customFormat="1" ht="37.8" customHeight="1">
      <c r="A2876" s="41"/>
      <c r="B2876" s="42"/>
      <c r="C2876" s="216" t="s">
        <v>2870</v>
      </c>
      <c r="D2876" s="216" t="s">
        <v>227</v>
      </c>
      <c r="E2876" s="217" t="s">
        <v>2871</v>
      </c>
      <c r="F2876" s="218" t="s">
        <v>2872</v>
      </c>
      <c r="G2876" s="219" t="s">
        <v>266</v>
      </c>
      <c r="H2876" s="220">
        <v>1006.235</v>
      </c>
      <c r="I2876" s="221"/>
      <c r="J2876" s="222">
        <f>ROUND(I2876*H2876,2)</f>
        <v>0</v>
      </c>
      <c r="K2876" s="218" t="s">
        <v>312</v>
      </c>
      <c r="L2876" s="47"/>
      <c r="M2876" s="223" t="s">
        <v>19</v>
      </c>
      <c r="N2876" s="224" t="s">
        <v>46</v>
      </c>
      <c r="O2876" s="87"/>
      <c r="P2876" s="225">
        <f>O2876*H2876</f>
        <v>0</v>
      </c>
      <c r="Q2876" s="225">
        <v>0</v>
      </c>
      <c r="R2876" s="225">
        <f>Q2876*H2876</f>
        <v>0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544</v>
      </c>
      <c r="AT2876" s="227" t="s">
        <v>227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2" customFormat="1">
      <c r="A2877" s="41"/>
      <c r="B2877" s="42"/>
      <c r="C2877" s="43"/>
      <c r="D2877" s="267" t="s">
        <v>314</v>
      </c>
      <c r="E2877" s="43"/>
      <c r="F2877" s="268" t="s">
        <v>2874</v>
      </c>
      <c r="G2877" s="43"/>
      <c r="H2877" s="43"/>
      <c r="I2877" s="269"/>
      <c r="J2877" s="43"/>
      <c r="K2877" s="43"/>
      <c r="L2877" s="47"/>
      <c r="M2877" s="270"/>
      <c r="N2877" s="271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314</v>
      </c>
      <c r="AU2877" s="20" t="s">
        <v>93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1921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4" customFormat="1">
      <c r="A2879" s="14"/>
      <c r="B2879" s="246"/>
      <c r="C2879" s="247"/>
      <c r="D2879" s="231" t="s">
        <v>268</v>
      </c>
      <c r="E2879" s="248" t="s">
        <v>19</v>
      </c>
      <c r="F2879" s="249" t="s">
        <v>2755</v>
      </c>
      <c r="G2879" s="247"/>
      <c r="H2879" s="248" t="s">
        <v>19</v>
      </c>
      <c r="I2879" s="250"/>
      <c r="J2879" s="247"/>
      <c r="K2879" s="247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268</v>
      </c>
      <c r="AU2879" s="255" t="s">
        <v>93</v>
      </c>
      <c r="AV2879" s="14" t="s">
        <v>82</v>
      </c>
      <c r="AW2879" s="14" t="s">
        <v>34</v>
      </c>
      <c r="AX2879" s="14" t="s">
        <v>74</v>
      </c>
      <c r="AY2879" s="255" t="s">
        <v>224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2756</v>
      </c>
      <c r="G2880" s="230"/>
      <c r="H2880" s="234">
        <v>566.56899999999996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74</v>
      </c>
      <c r="AY2880" s="240" t="s">
        <v>224</v>
      </c>
    </row>
    <row r="2881" s="13" customFormat="1">
      <c r="A2881" s="13"/>
      <c r="B2881" s="229"/>
      <c r="C2881" s="230"/>
      <c r="D2881" s="231" t="s">
        <v>268</v>
      </c>
      <c r="E2881" s="232" t="s">
        <v>19</v>
      </c>
      <c r="F2881" s="233" t="s">
        <v>2757</v>
      </c>
      <c r="G2881" s="230"/>
      <c r="H2881" s="234">
        <v>-27.359000000000002</v>
      </c>
      <c r="I2881" s="235"/>
      <c r="J2881" s="230"/>
      <c r="K2881" s="230"/>
      <c r="L2881" s="236"/>
      <c r="M2881" s="237"/>
      <c r="N2881" s="238"/>
      <c r="O2881" s="238"/>
      <c r="P2881" s="238"/>
      <c r="Q2881" s="238"/>
      <c r="R2881" s="238"/>
      <c r="S2881" s="238"/>
      <c r="T2881" s="23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0" t="s">
        <v>268</v>
      </c>
      <c r="AU2881" s="240" t="s">
        <v>93</v>
      </c>
      <c r="AV2881" s="13" t="s">
        <v>93</v>
      </c>
      <c r="AW2881" s="13" t="s">
        <v>34</v>
      </c>
      <c r="AX2881" s="13" t="s">
        <v>74</v>
      </c>
      <c r="AY2881" s="240" t="s">
        <v>224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2840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2850</v>
      </c>
      <c r="G2883" s="230"/>
      <c r="H2883" s="234">
        <v>64.085999999999999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2851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2852</v>
      </c>
      <c r="G2885" s="230"/>
      <c r="H2885" s="234">
        <v>405.49099999999999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2853</v>
      </c>
      <c r="G2886" s="230"/>
      <c r="H2886" s="234">
        <v>-35.045999999999999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998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2809</v>
      </c>
      <c r="G2888" s="230"/>
      <c r="H2888" s="234">
        <v>32.494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6" customFormat="1">
      <c r="A2889" s="16"/>
      <c r="B2889" s="272"/>
      <c r="C2889" s="273"/>
      <c r="D2889" s="231" t="s">
        <v>268</v>
      </c>
      <c r="E2889" s="274" t="s">
        <v>19</v>
      </c>
      <c r="F2889" s="275" t="s">
        <v>351</v>
      </c>
      <c r="G2889" s="273"/>
      <c r="H2889" s="276">
        <v>1006.235</v>
      </c>
      <c r="I2889" s="277"/>
      <c r="J2889" s="273"/>
      <c r="K2889" s="273"/>
      <c r="L2889" s="278"/>
      <c r="M2889" s="279"/>
      <c r="N2889" s="280"/>
      <c r="O2889" s="280"/>
      <c r="P2889" s="280"/>
      <c r="Q2889" s="280"/>
      <c r="R2889" s="280"/>
      <c r="S2889" s="280"/>
      <c r="T2889" s="281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T2889" s="282" t="s">
        <v>268</v>
      </c>
      <c r="AU2889" s="282" t="s">
        <v>93</v>
      </c>
      <c r="AV2889" s="16" t="s">
        <v>231</v>
      </c>
      <c r="AW2889" s="16" t="s">
        <v>34</v>
      </c>
      <c r="AX2889" s="16" t="s">
        <v>82</v>
      </c>
      <c r="AY2889" s="282" t="s">
        <v>224</v>
      </c>
    </row>
    <row r="2890" s="2" customFormat="1" ht="37.8" customHeight="1">
      <c r="A2890" s="41"/>
      <c r="B2890" s="42"/>
      <c r="C2890" s="286" t="s">
        <v>2875</v>
      </c>
      <c r="D2890" s="286" t="s">
        <v>572</v>
      </c>
      <c r="E2890" s="287" t="s">
        <v>2876</v>
      </c>
      <c r="F2890" s="288" t="s">
        <v>2877</v>
      </c>
      <c r="G2890" s="289" t="s">
        <v>266</v>
      </c>
      <c r="H2890" s="290">
        <v>1157.1700000000001</v>
      </c>
      <c r="I2890" s="291"/>
      <c r="J2890" s="292">
        <f>ROUND(I2890*H2890,2)</f>
        <v>0</v>
      </c>
      <c r="K2890" s="288" t="s">
        <v>312</v>
      </c>
      <c r="L2890" s="293"/>
      <c r="M2890" s="294" t="s">
        <v>19</v>
      </c>
      <c r="N2890" s="295" t="s">
        <v>46</v>
      </c>
      <c r="O2890" s="87"/>
      <c r="P2890" s="225">
        <f>O2890*H2890</f>
        <v>0</v>
      </c>
      <c r="Q2890" s="225">
        <v>0.00080000000000000004</v>
      </c>
      <c r="R2890" s="225">
        <f>Q2890*H2890</f>
        <v>0.92573600000000011</v>
      </c>
      <c r="S2890" s="225">
        <v>0</v>
      </c>
      <c r="T2890" s="226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7" t="s">
        <v>643</v>
      </c>
      <c r="AT2890" s="227" t="s">
        <v>572</v>
      </c>
      <c r="AU2890" s="227" t="s">
        <v>93</v>
      </c>
      <c r="AY2890" s="20" t="s">
        <v>224</v>
      </c>
      <c r="BE2890" s="228">
        <f>IF(N2890="základní",J2890,0)</f>
        <v>0</v>
      </c>
      <c r="BF2890" s="228">
        <f>IF(N2890="snížená",J2890,0)</f>
        <v>0</v>
      </c>
      <c r="BG2890" s="228">
        <f>IF(N2890="zákl. přenesená",J2890,0)</f>
        <v>0</v>
      </c>
      <c r="BH2890" s="228">
        <f>IF(N2890="sníž. přenesená",J2890,0)</f>
        <v>0</v>
      </c>
      <c r="BI2890" s="228">
        <f>IF(N2890="nulová",J2890,0)</f>
        <v>0</v>
      </c>
      <c r="BJ2890" s="20" t="s">
        <v>93</v>
      </c>
      <c r="BK2890" s="228">
        <f>ROUND(I2890*H2890,2)</f>
        <v>0</v>
      </c>
      <c r="BL2890" s="20" t="s">
        <v>544</v>
      </c>
      <c r="BM2890" s="227" t="s">
        <v>2878</v>
      </c>
    </row>
    <row r="2891" s="13" customFormat="1">
      <c r="A2891" s="13"/>
      <c r="B2891" s="229"/>
      <c r="C2891" s="230"/>
      <c r="D2891" s="231" t="s">
        <v>268</v>
      </c>
      <c r="E2891" s="232" t="s">
        <v>19</v>
      </c>
      <c r="F2891" s="233" t="s">
        <v>2879</v>
      </c>
      <c r="G2891" s="230"/>
      <c r="H2891" s="234">
        <v>1157.1700000000001</v>
      </c>
      <c r="I2891" s="235"/>
      <c r="J2891" s="230"/>
      <c r="K2891" s="230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268</v>
      </c>
      <c r="AU2891" s="240" t="s">
        <v>93</v>
      </c>
      <c r="AV2891" s="13" t="s">
        <v>93</v>
      </c>
      <c r="AW2891" s="13" t="s">
        <v>34</v>
      </c>
      <c r="AX2891" s="13" t="s">
        <v>82</v>
      </c>
      <c r="AY2891" s="240" t="s">
        <v>224</v>
      </c>
    </row>
    <row r="2892" s="2" customFormat="1" ht="33" customHeight="1">
      <c r="A2892" s="41"/>
      <c r="B2892" s="42"/>
      <c r="C2892" s="216" t="s">
        <v>2880</v>
      </c>
      <c r="D2892" s="216" t="s">
        <v>227</v>
      </c>
      <c r="E2892" s="217" t="s">
        <v>2881</v>
      </c>
      <c r="F2892" s="218" t="s">
        <v>2882</v>
      </c>
      <c r="G2892" s="219" t="s">
        <v>266</v>
      </c>
      <c r="H2892" s="220">
        <v>916.27499999999998</v>
      </c>
      <c r="I2892" s="221"/>
      <c r="J2892" s="222">
        <f>ROUND(I2892*H2892,2)</f>
        <v>0</v>
      </c>
      <c r="K2892" s="218" t="s">
        <v>312</v>
      </c>
      <c r="L2892" s="47"/>
      <c r="M2892" s="223" t="s">
        <v>19</v>
      </c>
      <c r="N2892" s="224" t="s">
        <v>46</v>
      </c>
      <c r="O2892" s="87"/>
      <c r="P2892" s="225">
        <f>O2892*H2892</f>
        <v>0</v>
      </c>
      <c r="Q2892" s="225">
        <v>0</v>
      </c>
      <c r="R2892" s="225">
        <f>Q2892*H2892</f>
        <v>0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544</v>
      </c>
      <c r="AT2892" s="227" t="s">
        <v>227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2" customFormat="1">
      <c r="A2893" s="41"/>
      <c r="B2893" s="42"/>
      <c r="C2893" s="43"/>
      <c r="D2893" s="267" t="s">
        <v>314</v>
      </c>
      <c r="E2893" s="43"/>
      <c r="F2893" s="268" t="s">
        <v>2884</v>
      </c>
      <c r="G2893" s="43"/>
      <c r="H2893" s="43"/>
      <c r="I2893" s="269"/>
      <c r="J2893" s="43"/>
      <c r="K2893" s="43"/>
      <c r="L2893" s="47"/>
      <c r="M2893" s="270"/>
      <c r="N2893" s="271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314</v>
      </c>
      <c r="AU2893" s="20" t="s">
        <v>93</v>
      </c>
    </row>
    <row r="2894" s="14" customFormat="1">
      <c r="A2894" s="14"/>
      <c r="B2894" s="246"/>
      <c r="C2894" s="247"/>
      <c r="D2894" s="231" t="s">
        <v>268</v>
      </c>
      <c r="E2894" s="248" t="s">
        <v>19</v>
      </c>
      <c r="F2894" s="249" t="s">
        <v>1921</v>
      </c>
      <c r="G2894" s="247"/>
      <c r="H2894" s="248" t="s">
        <v>19</v>
      </c>
      <c r="I2894" s="250"/>
      <c r="J2894" s="247"/>
      <c r="K2894" s="247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268</v>
      </c>
      <c r="AU2894" s="255" t="s">
        <v>93</v>
      </c>
      <c r="AV2894" s="14" t="s">
        <v>82</v>
      </c>
      <c r="AW2894" s="14" t="s">
        <v>34</v>
      </c>
      <c r="AX2894" s="14" t="s">
        <v>74</v>
      </c>
      <c r="AY2894" s="255" t="s">
        <v>224</v>
      </c>
    </row>
    <row r="2895" s="13" customFormat="1">
      <c r="A2895" s="13"/>
      <c r="B2895" s="229"/>
      <c r="C2895" s="230"/>
      <c r="D2895" s="231" t="s">
        <v>268</v>
      </c>
      <c r="E2895" s="232" t="s">
        <v>19</v>
      </c>
      <c r="F2895" s="233" t="s">
        <v>2885</v>
      </c>
      <c r="G2895" s="230"/>
      <c r="H2895" s="234">
        <v>476.43099999999998</v>
      </c>
      <c r="I2895" s="235"/>
      <c r="J2895" s="230"/>
      <c r="K2895" s="230"/>
      <c r="L2895" s="236"/>
      <c r="M2895" s="237"/>
      <c r="N2895" s="238"/>
      <c r="O2895" s="238"/>
      <c r="P2895" s="238"/>
      <c r="Q2895" s="238"/>
      <c r="R2895" s="238"/>
      <c r="S2895" s="238"/>
      <c r="T2895" s="23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0" t="s">
        <v>268</v>
      </c>
      <c r="AU2895" s="240" t="s">
        <v>93</v>
      </c>
      <c r="AV2895" s="13" t="s">
        <v>93</v>
      </c>
      <c r="AW2895" s="13" t="s">
        <v>34</v>
      </c>
      <c r="AX2895" s="13" t="s">
        <v>74</v>
      </c>
      <c r="AY2895" s="240" t="s">
        <v>224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2886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2887</v>
      </c>
      <c r="G2897" s="230"/>
      <c r="H2897" s="234">
        <v>45.259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2851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2888</v>
      </c>
      <c r="G2899" s="230"/>
      <c r="H2899" s="234">
        <v>370.44499999999999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2889</v>
      </c>
      <c r="G2901" s="230"/>
      <c r="H2901" s="234">
        <v>24.140000000000001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916.27499999999998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24.15" customHeight="1">
      <c r="A2903" s="41"/>
      <c r="B2903" s="42"/>
      <c r="C2903" s="286" t="s">
        <v>2890</v>
      </c>
      <c r="D2903" s="286" t="s">
        <v>572</v>
      </c>
      <c r="E2903" s="287" t="s">
        <v>2891</v>
      </c>
      <c r="F2903" s="288" t="s">
        <v>2892</v>
      </c>
      <c r="G2903" s="289" t="s">
        <v>324</v>
      </c>
      <c r="H2903" s="290">
        <v>31.565000000000001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0.75</v>
      </c>
      <c r="R2903" s="225">
        <f>Q2903*H2903</f>
        <v>23.673750000000002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2893</v>
      </c>
    </row>
    <row r="2904" s="14" customFormat="1">
      <c r="A2904" s="14"/>
      <c r="B2904" s="246"/>
      <c r="C2904" s="247"/>
      <c r="D2904" s="231" t="s">
        <v>268</v>
      </c>
      <c r="E2904" s="248" t="s">
        <v>19</v>
      </c>
      <c r="F2904" s="249" t="s">
        <v>1921</v>
      </c>
      <c r="G2904" s="247"/>
      <c r="H2904" s="248" t="s">
        <v>19</v>
      </c>
      <c r="I2904" s="250"/>
      <c r="J2904" s="247"/>
      <c r="K2904" s="247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5" t="s">
        <v>268</v>
      </c>
      <c r="AU2904" s="255" t="s">
        <v>93</v>
      </c>
      <c r="AV2904" s="14" t="s">
        <v>82</v>
      </c>
      <c r="AW2904" s="14" t="s">
        <v>34</v>
      </c>
      <c r="AX2904" s="14" t="s">
        <v>74</v>
      </c>
      <c r="AY2904" s="255" t="s">
        <v>224</v>
      </c>
    </row>
    <row r="2905" s="13" customFormat="1">
      <c r="A2905" s="13"/>
      <c r="B2905" s="229"/>
      <c r="C2905" s="230"/>
      <c r="D2905" s="231" t="s">
        <v>268</v>
      </c>
      <c r="E2905" s="232" t="s">
        <v>19</v>
      </c>
      <c r="F2905" s="233" t="s">
        <v>2894</v>
      </c>
      <c r="G2905" s="230"/>
      <c r="H2905" s="234">
        <v>15.722</v>
      </c>
      <c r="I2905" s="235"/>
      <c r="J2905" s="230"/>
      <c r="K2905" s="230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268</v>
      </c>
      <c r="AU2905" s="240" t="s">
        <v>93</v>
      </c>
      <c r="AV2905" s="13" t="s">
        <v>93</v>
      </c>
      <c r="AW2905" s="13" t="s">
        <v>34</v>
      </c>
      <c r="AX2905" s="13" t="s">
        <v>74</v>
      </c>
      <c r="AY2905" s="240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2886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2895</v>
      </c>
      <c r="G2907" s="230"/>
      <c r="H2907" s="234">
        <v>1.494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2851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2896</v>
      </c>
      <c r="G2909" s="230"/>
      <c r="H2909" s="234">
        <v>12.225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998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2897</v>
      </c>
      <c r="G2911" s="230"/>
      <c r="H2911" s="234">
        <v>2.1240000000000001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6" customFormat="1">
      <c r="A2912" s="16"/>
      <c r="B2912" s="272"/>
      <c r="C2912" s="273"/>
      <c r="D2912" s="231" t="s">
        <v>268</v>
      </c>
      <c r="E2912" s="274" t="s">
        <v>19</v>
      </c>
      <c r="F2912" s="275" t="s">
        <v>351</v>
      </c>
      <c r="G2912" s="273"/>
      <c r="H2912" s="276">
        <v>31.565000000000001</v>
      </c>
      <c r="I2912" s="277"/>
      <c r="J2912" s="273"/>
      <c r="K2912" s="273"/>
      <c r="L2912" s="278"/>
      <c r="M2912" s="279"/>
      <c r="N2912" s="280"/>
      <c r="O2912" s="280"/>
      <c r="P2912" s="280"/>
      <c r="Q2912" s="280"/>
      <c r="R2912" s="280"/>
      <c r="S2912" s="280"/>
      <c r="T2912" s="281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T2912" s="282" t="s">
        <v>268</v>
      </c>
      <c r="AU2912" s="282" t="s">
        <v>93</v>
      </c>
      <c r="AV2912" s="16" t="s">
        <v>231</v>
      </c>
      <c r="AW2912" s="16" t="s">
        <v>34</v>
      </c>
      <c r="AX2912" s="16" t="s">
        <v>82</v>
      </c>
      <c r="AY2912" s="282" t="s">
        <v>224</v>
      </c>
    </row>
    <row r="2913" s="2" customFormat="1" ht="33" customHeight="1">
      <c r="A2913" s="41"/>
      <c r="B2913" s="42"/>
      <c r="C2913" s="216" t="s">
        <v>2898</v>
      </c>
      <c r="D2913" s="216" t="s">
        <v>227</v>
      </c>
      <c r="E2913" s="217" t="s">
        <v>2899</v>
      </c>
      <c r="F2913" s="218" t="s">
        <v>2900</v>
      </c>
      <c r="G2913" s="219" t="s">
        <v>266</v>
      </c>
      <c r="H2913" s="220">
        <v>500.57100000000003</v>
      </c>
      <c r="I2913" s="221"/>
      <c r="J2913" s="222">
        <f>ROUND(I2913*H2913,2)</f>
        <v>0</v>
      </c>
      <c r="K2913" s="218" t="s">
        <v>312</v>
      </c>
      <c r="L2913" s="47"/>
      <c r="M2913" s="223" t="s">
        <v>19</v>
      </c>
      <c r="N2913" s="224" t="s">
        <v>46</v>
      </c>
      <c r="O2913" s="87"/>
      <c r="P2913" s="225">
        <f>O2913*H2913</f>
        <v>0</v>
      </c>
      <c r="Q2913" s="225">
        <v>0</v>
      </c>
      <c r="R2913" s="225">
        <f>Q2913*H2913</f>
        <v>0</v>
      </c>
      <c r="S2913" s="225">
        <v>0</v>
      </c>
      <c r="T2913" s="226">
        <f>S2913*H2913</f>
        <v>0</v>
      </c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R2913" s="227" t="s">
        <v>544</v>
      </c>
      <c r="AT2913" s="227" t="s">
        <v>227</v>
      </c>
      <c r="AU2913" s="227" t="s">
        <v>93</v>
      </c>
      <c r="AY2913" s="20" t="s">
        <v>224</v>
      </c>
      <c r="BE2913" s="228">
        <f>IF(N2913="základní",J2913,0)</f>
        <v>0</v>
      </c>
      <c r="BF2913" s="228">
        <f>IF(N2913="snížená",J2913,0)</f>
        <v>0</v>
      </c>
      <c r="BG2913" s="228">
        <f>IF(N2913="zákl. přenesená",J2913,0)</f>
        <v>0</v>
      </c>
      <c r="BH2913" s="228">
        <f>IF(N2913="sníž. přenesená",J2913,0)</f>
        <v>0</v>
      </c>
      <c r="BI2913" s="228">
        <f>IF(N2913="nulová",J2913,0)</f>
        <v>0</v>
      </c>
      <c r="BJ2913" s="20" t="s">
        <v>93</v>
      </c>
      <c r="BK2913" s="228">
        <f>ROUND(I2913*H2913,2)</f>
        <v>0</v>
      </c>
      <c r="BL2913" s="20" t="s">
        <v>544</v>
      </c>
      <c r="BM2913" s="227" t="s">
        <v>2901</v>
      </c>
    </row>
    <row r="2914" s="2" customFormat="1">
      <c r="A2914" s="41"/>
      <c r="B2914" s="42"/>
      <c r="C2914" s="43"/>
      <c r="D2914" s="267" t="s">
        <v>314</v>
      </c>
      <c r="E2914" s="43"/>
      <c r="F2914" s="268" t="s">
        <v>2902</v>
      </c>
      <c r="G2914" s="43"/>
      <c r="H2914" s="43"/>
      <c r="I2914" s="269"/>
      <c r="J2914" s="43"/>
      <c r="K2914" s="43"/>
      <c r="L2914" s="47"/>
      <c r="M2914" s="270"/>
      <c r="N2914" s="271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314</v>
      </c>
      <c r="AU2914" s="20" t="s">
        <v>93</v>
      </c>
    </row>
    <row r="2915" s="14" customFormat="1">
      <c r="A2915" s="14"/>
      <c r="B2915" s="246"/>
      <c r="C2915" s="247"/>
      <c r="D2915" s="231" t="s">
        <v>268</v>
      </c>
      <c r="E2915" s="248" t="s">
        <v>19</v>
      </c>
      <c r="F2915" s="249" t="s">
        <v>1921</v>
      </c>
      <c r="G2915" s="247"/>
      <c r="H2915" s="248" t="s">
        <v>19</v>
      </c>
      <c r="I2915" s="250"/>
      <c r="J2915" s="247"/>
      <c r="K2915" s="247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5" t="s">
        <v>268</v>
      </c>
      <c r="AU2915" s="255" t="s">
        <v>93</v>
      </c>
      <c r="AV2915" s="14" t="s">
        <v>82</v>
      </c>
      <c r="AW2915" s="14" t="s">
        <v>34</v>
      </c>
      <c r="AX2915" s="14" t="s">
        <v>74</v>
      </c>
      <c r="AY2915" s="255" t="s">
        <v>224</v>
      </c>
    </row>
    <row r="2916" s="13" customFormat="1">
      <c r="A2916" s="13"/>
      <c r="B2916" s="229"/>
      <c r="C2916" s="230"/>
      <c r="D2916" s="231" t="s">
        <v>268</v>
      </c>
      <c r="E2916" s="232" t="s">
        <v>19</v>
      </c>
      <c r="F2916" s="233" t="s">
        <v>2885</v>
      </c>
      <c r="G2916" s="230"/>
      <c r="H2916" s="234">
        <v>476.43099999999998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0" t="s">
        <v>268</v>
      </c>
      <c r="AU2916" s="240" t="s">
        <v>93</v>
      </c>
      <c r="AV2916" s="13" t="s">
        <v>93</v>
      </c>
      <c r="AW2916" s="13" t="s">
        <v>34</v>
      </c>
      <c r="AX2916" s="13" t="s">
        <v>74</v>
      </c>
      <c r="AY2916" s="240" t="s">
        <v>224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998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2889</v>
      </c>
      <c r="G2918" s="230"/>
      <c r="H2918" s="234">
        <v>24.140000000000001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6" customFormat="1">
      <c r="A2919" s="16"/>
      <c r="B2919" s="272"/>
      <c r="C2919" s="273"/>
      <c r="D2919" s="231" t="s">
        <v>268</v>
      </c>
      <c r="E2919" s="274" t="s">
        <v>19</v>
      </c>
      <c r="F2919" s="275" t="s">
        <v>351</v>
      </c>
      <c r="G2919" s="273"/>
      <c r="H2919" s="276">
        <v>500.57100000000003</v>
      </c>
      <c r="I2919" s="277"/>
      <c r="J2919" s="273"/>
      <c r="K2919" s="273"/>
      <c r="L2919" s="278"/>
      <c r="M2919" s="279"/>
      <c r="N2919" s="280"/>
      <c r="O2919" s="280"/>
      <c r="P2919" s="280"/>
      <c r="Q2919" s="280"/>
      <c r="R2919" s="280"/>
      <c r="S2919" s="280"/>
      <c r="T2919" s="281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82" t="s">
        <v>268</v>
      </c>
      <c r="AU2919" s="282" t="s">
        <v>93</v>
      </c>
      <c r="AV2919" s="16" t="s">
        <v>231</v>
      </c>
      <c r="AW2919" s="16" t="s">
        <v>34</v>
      </c>
      <c r="AX2919" s="16" t="s">
        <v>82</v>
      </c>
      <c r="AY2919" s="282" t="s">
        <v>224</v>
      </c>
    </row>
    <row r="2920" s="2" customFormat="1" ht="16.5" customHeight="1">
      <c r="A2920" s="41"/>
      <c r="B2920" s="42"/>
      <c r="C2920" s="286" t="s">
        <v>2903</v>
      </c>
      <c r="D2920" s="286" t="s">
        <v>572</v>
      </c>
      <c r="E2920" s="287" t="s">
        <v>2904</v>
      </c>
      <c r="F2920" s="288" t="s">
        <v>2905</v>
      </c>
      <c r="G2920" s="289" t="s">
        <v>266</v>
      </c>
      <c r="H2920" s="290">
        <v>550.62800000000004</v>
      </c>
      <c r="I2920" s="291"/>
      <c r="J2920" s="292">
        <f>ROUND(I2920*H2920,2)</f>
        <v>0</v>
      </c>
      <c r="K2920" s="288" t="s">
        <v>312</v>
      </c>
      <c r="L2920" s="293"/>
      <c r="M2920" s="294" t="s">
        <v>19</v>
      </c>
      <c r="N2920" s="295" t="s">
        <v>46</v>
      </c>
      <c r="O2920" s="87"/>
      <c r="P2920" s="225">
        <f>O2920*H2920</f>
        <v>0</v>
      </c>
      <c r="Q2920" s="225">
        <v>0.010999999999999999</v>
      </c>
      <c r="R2920" s="225">
        <f>Q2920*H2920</f>
        <v>6.056908</v>
      </c>
      <c r="S2920" s="225">
        <v>0</v>
      </c>
      <c r="T2920" s="226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7" t="s">
        <v>643</v>
      </c>
      <c r="AT2920" s="227" t="s">
        <v>572</v>
      </c>
      <c r="AU2920" s="227" t="s">
        <v>93</v>
      </c>
      <c r="AY2920" s="20" t="s">
        <v>224</v>
      </c>
      <c r="BE2920" s="228">
        <f>IF(N2920="základní",J2920,0)</f>
        <v>0</v>
      </c>
      <c r="BF2920" s="228">
        <f>IF(N2920="snížená",J2920,0)</f>
        <v>0</v>
      </c>
      <c r="BG2920" s="228">
        <f>IF(N2920="zákl. přenesená",J2920,0)</f>
        <v>0</v>
      </c>
      <c r="BH2920" s="228">
        <f>IF(N2920="sníž. přenesená",J2920,0)</f>
        <v>0</v>
      </c>
      <c r="BI2920" s="228">
        <f>IF(N2920="nulová",J2920,0)</f>
        <v>0</v>
      </c>
      <c r="BJ2920" s="20" t="s">
        <v>93</v>
      </c>
      <c r="BK2920" s="228">
        <f>ROUND(I2920*H2920,2)</f>
        <v>0</v>
      </c>
      <c r="BL2920" s="20" t="s">
        <v>544</v>
      </c>
      <c r="BM2920" s="227" t="s">
        <v>2906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2907</v>
      </c>
      <c r="G2921" s="230"/>
      <c r="H2921" s="234">
        <v>550.62800000000004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82</v>
      </c>
      <c r="AY2921" s="240" t="s">
        <v>224</v>
      </c>
    </row>
    <row r="2922" s="2" customFormat="1" ht="55.5" customHeight="1">
      <c r="A2922" s="41"/>
      <c r="B2922" s="42"/>
      <c r="C2922" s="216" t="s">
        <v>2908</v>
      </c>
      <c r="D2922" s="216" t="s">
        <v>227</v>
      </c>
      <c r="E2922" s="217" t="s">
        <v>2909</v>
      </c>
      <c r="F2922" s="218" t="s">
        <v>2910</v>
      </c>
      <c r="G2922" s="219" t="s">
        <v>324</v>
      </c>
      <c r="H2922" s="220">
        <v>17.388999999999999</v>
      </c>
      <c r="I2922" s="221"/>
      <c r="J2922" s="222">
        <f>ROUND(I2922*H2922,2)</f>
        <v>0</v>
      </c>
      <c r="K2922" s="218" t="s">
        <v>312</v>
      </c>
      <c r="L2922" s="47"/>
      <c r="M2922" s="223" t="s">
        <v>19</v>
      </c>
      <c r="N2922" s="224" t="s">
        <v>46</v>
      </c>
      <c r="O2922" s="87"/>
      <c r="P2922" s="225">
        <f>O2922*H2922</f>
        <v>0</v>
      </c>
      <c r="Q2922" s="225">
        <v>0</v>
      </c>
      <c r="R2922" s="225">
        <f>Q2922*H2922</f>
        <v>0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544</v>
      </c>
      <c r="AT2922" s="227" t="s">
        <v>227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2" customFormat="1">
      <c r="A2923" s="41"/>
      <c r="B2923" s="42"/>
      <c r="C2923" s="43"/>
      <c r="D2923" s="267" t="s">
        <v>314</v>
      </c>
      <c r="E2923" s="43"/>
      <c r="F2923" s="268" t="s">
        <v>2912</v>
      </c>
      <c r="G2923" s="43"/>
      <c r="H2923" s="43"/>
      <c r="I2923" s="269"/>
      <c r="J2923" s="43"/>
      <c r="K2923" s="43"/>
      <c r="L2923" s="47"/>
      <c r="M2923" s="270"/>
      <c r="N2923" s="271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314</v>
      </c>
      <c r="AU2923" s="20" t="s">
        <v>93</v>
      </c>
    </row>
    <row r="2924" s="14" customFormat="1">
      <c r="A2924" s="14"/>
      <c r="B2924" s="246"/>
      <c r="C2924" s="247"/>
      <c r="D2924" s="231" t="s">
        <v>268</v>
      </c>
      <c r="E2924" s="248" t="s">
        <v>19</v>
      </c>
      <c r="F2924" s="249" t="s">
        <v>1921</v>
      </c>
      <c r="G2924" s="247"/>
      <c r="H2924" s="248" t="s">
        <v>19</v>
      </c>
      <c r="I2924" s="250"/>
      <c r="J2924" s="247"/>
      <c r="K2924" s="247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268</v>
      </c>
      <c r="AU2924" s="255" t="s">
        <v>93</v>
      </c>
      <c r="AV2924" s="14" t="s">
        <v>82</v>
      </c>
      <c r="AW2924" s="14" t="s">
        <v>34</v>
      </c>
      <c r="AX2924" s="14" t="s">
        <v>74</v>
      </c>
      <c r="AY2924" s="255" t="s">
        <v>224</v>
      </c>
    </row>
    <row r="2925" s="13" customFormat="1">
      <c r="A2925" s="13"/>
      <c r="B2925" s="229"/>
      <c r="C2925" s="230"/>
      <c r="D2925" s="231" t="s">
        <v>268</v>
      </c>
      <c r="E2925" s="232" t="s">
        <v>19</v>
      </c>
      <c r="F2925" s="233" t="s">
        <v>2913</v>
      </c>
      <c r="G2925" s="230"/>
      <c r="H2925" s="234">
        <v>1.2410000000000001</v>
      </c>
      <c r="I2925" s="235"/>
      <c r="J2925" s="230"/>
      <c r="K2925" s="230"/>
      <c r="L2925" s="236"/>
      <c r="M2925" s="237"/>
      <c r="N2925" s="238"/>
      <c r="O2925" s="238"/>
      <c r="P2925" s="238"/>
      <c r="Q2925" s="238"/>
      <c r="R2925" s="238"/>
      <c r="S2925" s="238"/>
      <c r="T2925" s="23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0" t="s">
        <v>268</v>
      </c>
      <c r="AU2925" s="240" t="s">
        <v>93</v>
      </c>
      <c r="AV2925" s="13" t="s">
        <v>93</v>
      </c>
      <c r="AW2925" s="13" t="s">
        <v>34</v>
      </c>
      <c r="AX2925" s="13" t="s">
        <v>74</v>
      </c>
      <c r="AY2925" s="240" t="s">
        <v>224</v>
      </c>
    </row>
    <row r="2926" s="13" customFormat="1">
      <c r="A2926" s="13"/>
      <c r="B2926" s="229"/>
      <c r="C2926" s="230"/>
      <c r="D2926" s="231" t="s">
        <v>268</v>
      </c>
      <c r="E2926" s="232" t="s">
        <v>19</v>
      </c>
      <c r="F2926" s="233" t="s">
        <v>2914</v>
      </c>
      <c r="G2926" s="230"/>
      <c r="H2926" s="234">
        <v>1.756</v>
      </c>
      <c r="I2926" s="235"/>
      <c r="J2926" s="230"/>
      <c r="K2926" s="230"/>
      <c r="L2926" s="236"/>
      <c r="M2926" s="237"/>
      <c r="N2926" s="238"/>
      <c r="O2926" s="238"/>
      <c r="P2926" s="238"/>
      <c r="Q2926" s="238"/>
      <c r="R2926" s="238"/>
      <c r="S2926" s="238"/>
      <c r="T2926" s="23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0" t="s">
        <v>268</v>
      </c>
      <c r="AU2926" s="240" t="s">
        <v>93</v>
      </c>
      <c r="AV2926" s="13" t="s">
        <v>93</v>
      </c>
      <c r="AW2926" s="13" t="s">
        <v>34</v>
      </c>
      <c r="AX2926" s="13" t="s">
        <v>74</v>
      </c>
      <c r="AY2926" s="240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2915</v>
      </c>
      <c r="G2927" s="230"/>
      <c r="H2927" s="234">
        <v>0.16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5" customFormat="1">
      <c r="A2928" s="15"/>
      <c r="B2928" s="256"/>
      <c r="C2928" s="257"/>
      <c r="D2928" s="231" t="s">
        <v>268</v>
      </c>
      <c r="E2928" s="258" t="s">
        <v>19</v>
      </c>
      <c r="F2928" s="259" t="s">
        <v>300</v>
      </c>
      <c r="G2928" s="257"/>
      <c r="H2928" s="260">
        <v>3.157</v>
      </c>
      <c r="I2928" s="261"/>
      <c r="J2928" s="257"/>
      <c r="K2928" s="257"/>
      <c r="L2928" s="262"/>
      <c r="M2928" s="263"/>
      <c r="N2928" s="264"/>
      <c r="O2928" s="264"/>
      <c r="P2928" s="264"/>
      <c r="Q2928" s="264"/>
      <c r="R2928" s="264"/>
      <c r="S2928" s="264"/>
      <c r="T2928" s="26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6" t="s">
        <v>268</v>
      </c>
      <c r="AU2928" s="266" t="s">
        <v>93</v>
      </c>
      <c r="AV2928" s="15" t="s">
        <v>108</v>
      </c>
      <c r="AW2928" s="15" t="s">
        <v>34</v>
      </c>
      <c r="AX2928" s="15" t="s">
        <v>74</v>
      </c>
      <c r="AY2928" s="266" t="s">
        <v>224</v>
      </c>
    </row>
    <row r="2929" s="14" customFormat="1">
      <c r="A2929" s="14"/>
      <c r="B2929" s="246"/>
      <c r="C2929" s="247"/>
      <c r="D2929" s="231" t="s">
        <v>268</v>
      </c>
      <c r="E2929" s="248" t="s">
        <v>19</v>
      </c>
      <c r="F2929" s="249" t="s">
        <v>2840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268</v>
      </c>
      <c r="AU2929" s="255" t="s">
        <v>93</v>
      </c>
      <c r="AV2929" s="14" t="s">
        <v>82</v>
      </c>
      <c r="AW2929" s="14" t="s">
        <v>34</v>
      </c>
      <c r="AX2929" s="14" t="s">
        <v>74</v>
      </c>
      <c r="AY2929" s="255" t="s">
        <v>224</v>
      </c>
    </row>
    <row r="2930" s="13" customFormat="1">
      <c r="A2930" s="13"/>
      <c r="B2930" s="229"/>
      <c r="C2930" s="230"/>
      <c r="D2930" s="231" t="s">
        <v>268</v>
      </c>
      <c r="E2930" s="232" t="s">
        <v>19</v>
      </c>
      <c r="F2930" s="233" t="s">
        <v>2916</v>
      </c>
      <c r="G2930" s="230"/>
      <c r="H2930" s="234">
        <v>0.94099999999999995</v>
      </c>
      <c r="I2930" s="235"/>
      <c r="J2930" s="230"/>
      <c r="K2930" s="230"/>
      <c r="L2930" s="236"/>
      <c r="M2930" s="237"/>
      <c r="N2930" s="238"/>
      <c r="O2930" s="238"/>
      <c r="P2930" s="238"/>
      <c r="Q2930" s="238"/>
      <c r="R2930" s="238"/>
      <c r="S2930" s="238"/>
      <c r="T2930" s="23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0" t="s">
        <v>268</v>
      </c>
      <c r="AU2930" s="240" t="s">
        <v>93</v>
      </c>
      <c r="AV2930" s="13" t="s">
        <v>93</v>
      </c>
      <c r="AW2930" s="13" t="s">
        <v>34</v>
      </c>
      <c r="AX2930" s="13" t="s">
        <v>74</v>
      </c>
      <c r="AY2930" s="240" t="s">
        <v>224</v>
      </c>
    </row>
    <row r="2931" s="15" customFormat="1">
      <c r="A2931" s="15"/>
      <c r="B2931" s="256"/>
      <c r="C2931" s="257"/>
      <c r="D2931" s="231" t="s">
        <v>268</v>
      </c>
      <c r="E2931" s="258" t="s">
        <v>19</v>
      </c>
      <c r="F2931" s="259" t="s">
        <v>300</v>
      </c>
      <c r="G2931" s="257"/>
      <c r="H2931" s="260">
        <v>0.94099999999999995</v>
      </c>
      <c r="I2931" s="261"/>
      <c r="J2931" s="257"/>
      <c r="K2931" s="257"/>
      <c r="L2931" s="262"/>
      <c r="M2931" s="263"/>
      <c r="N2931" s="264"/>
      <c r="O2931" s="264"/>
      <c r="P2931" s="264"/>
      <c r="Q2931" s="264"/>
      <c r="R2931" s="264"/>
      <c r="S2931" s="264"/>
      <c r="T2931" s="26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66" t="s">
        <v>268</v>
      </c>
      <c r="AU2931" s="266" t="s">
        <v>93</v>
      </c>
      <c r="AV2931" s="15" t="s">
        <v>108</v>
      </c>
      <c r="AW2931" s="15" t="s">
        <v>34</v>
      </c>
      <c r="AX2931" s="15" t="s">
        <v>74</v>
      </c>
      <c r="AY2931" s="266" t="s">
        <v>224</v>
      </c>
    </row>
    <row r="2932" s="14" customFormat="1">
      <c r="A2932" s="14"/>
      <c r="B2932" s="246"/>
      <c r="C2932" s="247"/>
      <c r="D2932" s="231" t="s">
        <v>268</v>
      </c>
      <c r="E2932" s="248" t="s">
        <v>19</v>
      </c>
      <c r="F2932" s="249" t="s">
        <v>1910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268</v>
      </c>
      <c r="AU2932" s="255" t="s">
        <v>93</v>
      </c>
      <c r="AV2932" s="14" t="s">
        <v>82</v>
      </c>
      <c r="AW2932" s="14" t="s">
        <v>34</v>
      </c>
      <c r="AX2932" s="14" t="s">
        <v>74</v>
      </c>
      <c r="AY2932" s="255" t="s">
        <v>224</v>
      </c>
    </row>
    <row r="2933" s="13" customFormat="1">
      <c r="A2933" s="13"/>
      <c r="B2933" s="229"/>
      <c r="C2933" s="230"/>
      <c r="D2933" s="231" t="s">
        <v>268</v>
      </c>
      <c r="E2933" s="232" t="s">
        <v>19</v>
      </c>
      <c r="F2933" s="233" t="s">
        <v>2917</v>
      </c>
      <c r="G2933" s="230"/>
      <c r="H2933" s="234">
        <v>7.0730000000000004</v>
      </c>
      <c r="I2933" s="235"/>
      <c r="J2933" s="230"/>
      <c r="K2933" s="230"/>
      <c r="L2933" s="236"/>
      <c r="M2933" s="237"/>
      <c r="N2933" s="238"/>
      <c r="O2933" s="238"/>
      <c r="P2933" s="238"/>
      <c r="Q2933" s="238"/>
      <c r="R2933" s="238"/>
      <c r="S2933" s="238"/>
      <c r="T2933" s="23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0" t="s">
        <v>268</v>
      </c>
      <c r="AU2933" s="240" t="s">
        <v>93</v>
      </c>
      <c r="AV2933" s="13" t="s">
        <v>93</v>
      </c>
      <c r="AW2933" s="13" t="s">
        <v>34</v>
      </c>
      <c r="AX2933" s="13" t="s">
        <v>74</v>
      </c>
      <c r="AY2933" s="240" t="s">
        <v>224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5.5499999999999998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74</v>
      </c>
      <c r="AY2934" s="240" t="s">
        <v>224</v>
      </c>
    </row>
    <row r="2935" s="15" customFormat="1">
      <c r="A2935" s="15"/>
      <c r="B2935" s="256"/>
      <c r="C2935" s="257"/>
      <c r="D2935" s="231" t="s">
        <v>268</v>
      </c>
      <c r="E2935" s="258" t="s">
        <v>19</v>
      </c>
      <c r="F2935" s="259" t="s">
        <v>300</v>
      </c>
      <c r="G2935" s="257"/>
      <c r="H2935" s="260">
        <v>12.622999999999999</v>
      </c>
      <c r="I2935" s="261"/>
      <c r="J2935" s="257"/>
      <c r="K2935" s="257"/>
      <c r="L2935" s="262"/>
      <c r="M2935" s="263"/>
      <c r="N2935" s="264"/>
      <c r="O2935" s="264"/>
      <c r="P2935" s="264"/>
      <c r="Q2935" s="264"/>
      <c r="R2935" s="264"/>
      <c r="S2935" s="264"/>
      <c r="T2935" s="26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6" t="s">
        <v>268</v>
      </c>
      <c r="AU2935" s="266" t="s">
        <v>93</v>
      </c>
      <c r="AV2935" s="15" t="s">
        <v>108</v>
      </c>
      <c r="AW2935" s="15" t="s">
        <v>34</v>
      </c>
      <c r="AX2935" s="15" t="s">
        <v>74</v>
      </c>
      <c r="AY2935" s="266" t="s">
        <v>224</v>
      </c>
    </row>
    <row r="2936" s="14" customFormat="1">
      <c r="A2936" s="14"/>
      <c r="B2936" s="246"/>
      <c r="C2936" s="247"/>
      <c r="D2936" s="231" t="s">
        <v>268</v>
      </c>
      <c r="E2936" s="248" t="s">
        <v>19</v>
      </c>
      <c r="F2936" s="249" t="s">
        <v>998</v>
      </c>
      <c r="G2936" s="247"/>
      <c r="H2936" s="248" t="s">
        <v>19</v>
      </c>
      <c r="I2936" s="250"/>
      <c r="J2936" s="247"/>
      <c r="K2936" s="247"/>
      <c r="L2936" s="251"/>
      <c r="M2936" s="252"/>
      <c r="N2936" s="253"/>
      <c r="O2936" s="253"/>
      <c r="P2936" s="253"/>
      <c r="Q2936" s="253"/>
      <c r="R2936" s="253"/>
      <c r="S2936" s="253"/>
      <c r="T2936" s="25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5" t="s">
        <v>268</v>
      </c>
      <c r="AU2936" s="255" t="s">
        <v>93</v>
      </c>
      <c r="AV2936" s="14" t="s">
        <v>82</v>
      </c>
      <c r="AW2936" s="14" t="s">
        <v>34</v>
      </c>
      <c r="AX2936" s="14" t="s">
        <v>74</v>
      </c>
      <c r="AY2936" s="255" t="s">
        <v>224</v>
      </c>
    </row>
    <row r="2937" s="13" customFormat="1">
      <c r="A2937" s="13"/>
      <c r="B2937" s="229"/>
      <c r="C2937" s="230"/>
      <c r="D2937" s="231" t="s">
        <v>268</v>
      </c>
      <c r="E2937" s="232" t="s">
        <v>19</v>
      </c>
      <c r="F2937" s="233" t="s">
        <v>2919</v>
      </c>
      <c r="G2937" s="230"/>
      <c r="H2937" s="234">
        <v>0.66800000000000004</v>
      </c>
      <c r="I2937" s="235"/>
      <c r="J2937" s="230"/>
      <c r="K2937" s="230"/>
      <c r="L2937" s="236"/>
      <c r="M2937" s="237"/>
      <c r="N2937" s="238"/>
      <c r="O2937" s="238"/>
      <c r="P2937" s="238"/>
      <c r="Q2937" s="238"/>
      <c r="R2937" s="238"/>
      <c r="S2937" s="238"/>
      <c r="T2937" s="23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0" t="s">
        <v>268</v>
      </c>
      <c r="AU2937" s="240" t="s">
        <v>93</v>
      </c>
      <c r="AV2937" s="13" t="s">
        <v>93</v>
      </c>
      <c r="AW2937" s="13" t="s">
        <v>34</v>
      </c>
      <c r="AX2937" s="13" t="s">
        <v>74</v>
      </c>
      <c r="AY2937" s="240" t="s">
        <v>224</v>
      </c>
    </row>
    <row r="2938" s="15" customFormat="1">
      <c r="A2938" s="15"/>
      <c r="B2938" s="256"/>
      <c r="C2938" s="257"/>
      <c r="D2938" s="231" t="s">
        <v>268</v>
      </c>
      <c r="E2938" s="258" t="s">
        <v>19</v>
      </c>
      <c r="F2938" s="259" t="s">
        <v>300</v>
      </c>
      <c r="G2938" s="257"/>
      <c r="H2938" s="260">
        <v>0.66800000000000004</v>
      </c>
      <c r="I2938" s="261"/>
      <c r="J2938" s="257"/>
      <c r="K2938" s="257"/>
      <c r="L2938" s="262"/>
      <c r="M2938" s="263"/>
      <c r="N2938" s="264"/>
      <c r="O2938" s="264"/>
      <c r="P2938" s="264"/>
      <c r="Q2938" s="264"/>
      <c r="R2938" s="264"/>
      <c r="S2938" s="264"/>
      <c r="T2938" s="26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6" t="s">
        <v>268</v>
      </c>
      <c r="AU2938" s="266" t="s">
        <v>93</v>
      </c>
      <c r="AV2938" s="15" t="s">
        <v>108</v>
      </c>
      <c r="AW2938" s="15" t="s">
        <v>34</v>
      </c>
      <c r="AX2938" s="15" t="s">
        <v>74</v>
      </c>
      <c r="AY2938" s="266" t="s">
        <v>224</v>
      </c>
    </row>
    <row r="2939" s="16" customFormat="1">
      <c r="A2939" s="16"/>
      <c r="B2939" s="272"/>
      <c r="C2939" s="273"/>
      <c r="D2939" s="231" t="s">
        <v>268</v>
      </c>
      <c r="E2939" s="274" t="s">
        <v>19</v>
      </c>
      <c r="F2939" s="275" t="s">
        <v>351</v>
      </c>
      <c r="G2939" s="273"/>
      <c r="H2939" s="276">
        <v>17.388999999999999</v>
      </c>
      <c r="I2939" s="277"/>
      <c r="J2939" s="273"/>
      <c r="K2939" s="273"/>
      <c r="L2939" s="278"/>
      <c r="M2939" s="279"/>
      <c r="N2939" s="280"/>
      <c r="O2939" s="280"/>
      <c r="P2939" s="280"/>
      <c r="Q2939" s="280"/>
      <c r="R2939" s="280"/>
      <c r="S2939" s="280"/>
      <c r="T2939" s="281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82" t="s">
        <v>268</v>
      </c>
      <c r="AU2939" s="282" t="s">
        <v>93</v>
      </c>
      <c r="AV2939" s="16" t="s">
        <v>231</v>
      </c>
      <c r="AW2939" s="16" t="s">
        <v>34</v>
      </c>
      <c r="AX2939" s="16" t="s">
        <v>82</v>
      </c>
      <c r="AY2939" s="282" t="s">
        <v>224</v>
      </c>
    </row>
    <row r="2940" s="2" customFormat="1" ht="16.5" customHeight="1">
      <c r="A2940" s="41"/>
      <c r="B2940" s="42"/>
      <c r="C2940" s="286" t="s">
        <v>2920</v>
      </c>
      <c r="D2940" s="286" t="s">
        <v>572</v>
      </c>
      <c r="E2940" s="287" t="s">
        <v>2921</v>
      </c>
      <c r="F2940" s="288" t="s">
        <v>2922</v>
      </c>
      <c r="G2940" s="289" t="s">
        <v>371</v>
      </c>
      <c r="H2940" s="290">
        <v>28.734000000000002</v>
      </c>
      <c r="I2940" s="291"/>
      <c r="J2940" s="292">
        <f>ROUND(I2940*H2940,2)</f>
        <v>0</v>
      </c>
      <c r="K2940" s="288" t="s">
        <v>312</v>
      </c>
      <c r="L2940" s="293"/>
      <c r="M2940" s="294" t="s">
        <v>19</v>
      </c>
      <c r="N2940" s="295" t="s">
        <v>46</v>
      </c>
      <c r="O2940" s="87"/>
      <c r="P2940" s="225">
        <f>O2940*H2940</f>
        <v>0</v>
      </c>
      <c r="Q2940" s="225">
        <v>1</v>
      </c>
      <c r="R2940" s="225">
        <f>Q2940*H2940</f>
        <v>28.734000000000002</v>
      </c>
      <c r="S2940" s="225">
        <v>0</v>
      </c>
      <c r="T2940" s="226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7" t="s">
        <v>643</v>
      </c>
      <c r="AT2940" s="227" t="s">
        <v>572</v>
      </c>
      <c r="AU2940" s="227" t="s">
        <v>93</v>
      </c>
      <c r="AY2940" s="20" t="s">
        <v>224</v>
      </c>
      <c r="BE2940" s="228">
        <f>IF(N2940="základní",J2940,0)</f>
        <v>0</v>
      </c>
      <c r="BF2940" s="228">
        <f>IF(N2940="snížená",J2940,0)</f>
        <v>0</v>
      </c>
      <c r="BG2940" s="228">
        <f>IF(N2940="zákl. přenesená",J2940,0)</f>
        <v>0</v>
      </c>
      <c r="BH2940" s="228">
        <f>IF(N2940="sníž. přenesená",J2940,0)</f>
        <v>0</v>
      </c>
      <c r="BI2940" s="228">
        <f>IF(N2940="nulová",J2940,0)</f>
        <v>0</v>
      </c>
      <c r="BJ2940" s="20" t="s">
        <v>93</v>
      </c>
      <c r="BK2940" s="228">
        <f>ROUND(I2940*H2940,2)</f>
        <v>0</v>
      </c>
      <c r="BL2940" s="20" t="s">
        <v>544</v>
      </c>
      <c r="BM2940" s="227" t="s">
        <v>2923</v>
      </c>
    </row>
    <row r="2941" s="13" customFormat="1">
      <c r="A2941" s="13"/>
      <c r="B2941" s="229"/>
      <c r="C2941" s="230"/>
      <c r="D2941" s="231" t="s">
        <v>268</v>
      </c>
      <c r="E2941" s="232" t="s">
        <v>19</v>
      </c>
      <c r="F2941" s="233" t="s">
        <v>2924</v>
      </c>
      <c r="G2941" s="230"/>
      <c r="H2941" s="234">
        <v>28.734000000000002</v>
      </c>
      <c r="I2941" s="235"/>
      <c r="J2941" s="230"/>
      <c r="K2941" s="230"/>
      <c r="L2941" s="236"/>
      <c r="M2941" s="237"/>
      <c r="N2941" s="238"/>
      <c r="O2941" s="238"/>
      <c r="P2941" s="238"/>
      <c r="Q2941" s="238"/>
      <c r="R2941" s="238"/>
      <c r="S2941" s="238"/>
      <c r="T2941" s="23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0" t="s">
        <v>268</v>
      </c>
      <c r="AU2941" s="240" t="s">
        <v>93</v>
      </c>
      <c r="AV2941" s="13" t="s">
        <v>93</v>
      </c>
      <c r="AW2941" s="13" t="s">
        <v>34</v>
      </c>
      <c r="AX2941" s="13" t="s">
        <v>74</v>
      </c>
      <c r="AY2941" s="240" t="s">
        <v>224</v>
      </c>
    </row>
    <row r="2942" s="16" customFormat="1">
      <c r="A2942" s="16"/>
      <c r="B2942" s="272"/>
      <c r="C2942" s="273"/>
      <c r="D2942" s="231" t="s">
        <v>268</v>
      </c>
      <c r="E2942" s="274" t="s">
        <v>19</v>
      </c>
      <c r="F2942" s="275" t="s">
        <v>351</v>
      </c>
      <c r="G2942" s="273"/>
      <c r="H2942" s="276">
        <v>28.734000000000002</v>
      </c>
      <c r="I2942" s="277"/>
      <c r="J2942" s="273"/>
      <c r="K2942" s="273"/>
      <c r="L2942" s="278"/>
      <c r="M2942" s="279"/>
      <c r="N2942" s="280"/>
      <c r="O2942" s="280"/>
      <c r="P2942" s="280"/>
      <c r="Q2942" s="280"/>
      <c r="R2942" s="280"/>
      <c r="S2942" s="280"/>
      <c r="T2942" s="281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T2942" s="282" t="s">
        <v>268</v>
      </c>
      <c r="AU2942" s="282" t="s">
        <v>93</v>
      </c>
      <c r="AV2942" s="16" t="s">
        <v>231</v>
      </c>
      <c r="AW2942" s="16" t="s">
        <v>34</v>
      </c>
      <c r="AX2942" s="16" t="s">
        <v>82</v>
      </c>
      <c r="AY2942" s="282" t="s">
        <v>224</v>
      </c>
    </row>
    <row r="2943" s="2" customFormat="1" ht="33" customHeight="1">
      <c r="A2943" s="41"/>
      <c r="B2943" s="42"/>
      <c r="C2943" s="216" t="s">
        <v>2925</v>
      </c>
      <c r="D2943" s="216" t="s">
        <v>227</v>
      </c>
      <c r="E2943" s="217" t="s">
        <v>2378</v>
      </c>
      <c r="F2943" s="218" t="s">
        <v>2379</v>
      </c>
      <c r="G2943" s="219" t="s">
        <v>471</v>
      </c>
      <c r="H2943" s="220">
        <v>9.5</v>
      </c>
      <c r="I2943" s="221"/>
      <c r="J2943" s="222">
        <f>ROUND(I2943*H2943,2)</f>
        <v>0</v>
      </c>
      <c r="K2943" s="218" t="s">
        <v>312</v>
      </c>
      <c r="L2943" s="47"/>
      <c r="M2943" s="223" t="s">
        <v>19</v>
      </c>
      <c r="N2943" s="224" t="s">
        <v>46</v>
      </c>
      <c r="O2943" s="87"/>
      <c r="P2943" s="225">
        <f>O2943*H2943</f>
        <v>0</v>
      </c>
      <c r="Q2943" s="225">
        <v>2.0000000000000002E-05</v>
      </c>
      <c r="R2943" s="225">
        <f>Q2943*H2943</f>
        <v>0.00019000000000000001</v>
      </c>
      <c r="S2943" s="225">
        <v>0</v>
      </c>
      <c r="T2943" s="226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7" t="s">
        <v>544</v>
      </c>
      <c r="AT2943" s="227" t="s">
        <v>227</v>
      </c>
      <c r="AU2943" s="227" t="s">
        <v>93</v>
      </c>
      <c r="AY2943" s="20" t="s">
        <v>224</v>
      </c>
      <c r="BE2943" s="228">
        <f>IF(N2943="základní",J2943,0)</f>
        <v>0</v>
      </c>
      <c r="BF2943" s="228">
        <f>IF(N2943="snížená",J2943,0)</f>
        <v>0</v>
      </c>
      <c r="BG2943" s="228">
        <f>IF(N2943="zákl. přenesená",J2943,0)</f>
        <v>0</v>
      </c>
      <c r="BH2943" s="228">
        <f>IF(N2943="sníž. přenesená",J2943,0)</f>
        <v>0</v>
      </c>
      <c r="BI2943" s="228">
        <f>IF(N2943="nulová",J2943,0)</f>
        <v>0</v>
      </c>
      <c r="BJ2943" s="20" t="s">
        <v>93</v>
      </c>
      <c r="BK2943" s="228">
        <f>ROUND(I2943*H2943,2)</f>
        <v>0</v>
      </c>
      <c r="BL2943" s="20" t="s">
        <v>544</v>
      </c>
      <c r="BM2943" s="227" t="s">
        <v>2926</v>
      </c>
    </row>
    <row r="2944" s="2" customFormat="1">
      <c r="A2944" s="41"/>
      <c r="B2944" s="42"/>
      <c r="C2944" s="43"/>
      <c r="D2944" s="267" t="s">
        <v>314</v>
      </c>
      <c r="E2944" s="43"/>
      <c r="F2944" s="268" t="s">
        <v>2381</v>
      </c>
      <c r="G2944" s="43"/>
      <c r="H2944" s="43"/>
      <c r="I2944" s="269"/>
      <c r="J2944" s="43"/>
      <c r="K2944" s="43"/>
      <c r="L2944" s="47"/>
      <c r="M2944" s="270"/>
      <c r="N2944" s="271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314</v>
      </c>
      <c r="AU2944" s="20" t="s">
        <v>93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2927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9.5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82</v>
      </c>
      <c r="AY2946" s="240" t="s">
        <v>224</v>
      </c>
    </row>
    <row r="2947" s="2" customFormat="1" ht="16.5" customHeight="1">
      <c r="A2947" s="41"/>
      <c r="B2947" s="42"/>
      <c r="C2947" s="286" t="s">
        <v>2929</v>
      </c>
      <c r="D2947" s="286" t="s">
        <v>572</v>
      </c>
      <c r="E2947" s="287" t="s">
        <v>2930</v>
      </c>
      <c r="F2947" s="288" t="s">
        <v>2931</v>
      </c>
      <c r="G2947" s="289" t="s">
        <v>471</v>
      </c>
      <c r="H2947" s="290">
        <v>9.9749999999999996</v>
      </c>
      <c r="I2947" s="291"/>
      <c r="J2947" s="292">
        <f>ROUND(I2947*H2947,2)</f>
        <v>0</v>
      </c>
      <c r="K2947" s="288" t="s">
        <v>312</v>
      </c>
      <c r="L2947" s="293"/>
      <c r="M2947" s="294" t="s">
        <v>19</v>
      </c>
      <c r="N2947" s="295" t="s">
        <v>46</v>
      </c>
      <c r="O2947" s="87"/>
      <c r="P2947" s="225">
        <f>O2947*H2947</f>
        <v>0</v>
      </c>
      <c r="Q2947" s="225">
        <v>0.00050000000000000001</v>
      </c>
      <c r="R2947" s="225">
        <f>Q2947*H2947</f>
        <v>0.0049874999999999997</v>
      </c>
      <c r="S2947" s="225">
        <v>0</v>
      </c>
      <c r="T2947" s="226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7" t="s">
        <v>643</v>
      </c>
      <c r="AT2947" s="227" t="s">
        <v>572</v>
      </c>
      <c r="AU2947" s="227" t="s">
        <v>93</v>
      </c>
      <c r="AY2947" s="20" t="s">
        <v>224</v>
      </c>
      <c r="BE2947" s="228">
        <f>IF(N2947="základní",J2947,0)</f>
        <v>0</v>
      </c>
      <c r="BF2947" s="228">
        <f>IF(N2947="snížená",J2947,0)</f>
        <v>0</v>
      </c>
      <c r="BG2947" s="228">
        <f>IF(N2947="zákl. přenesená",J2947,0)</f>
        <v>0</v>
      </c>
      <c r="BH2947" s="228">
        <f>IF(N2947="sníž. přenesená",J2947,0)</f>
        <v>0</v>
      </c>
      <c r="BI2947" s="228">
        <f>IF(N2947="nulová",J2947,0)</f>
        <v>0</v>
      </c>
      <c r="BJ2947" s="20" t="s">
        <v>93</v>
      </c>
      <c r="BK2947" s="228">
        <f>ROUND(I2947*H2947,2)</f>
        <v>0</v>
      </c>
      <c r="BL2947" s="20" t="s">
        <v>544</v>
      </c>
      <c r="BM2947" s="227" t="s">
        <v>2932</v>
      </c>
    </row>
    <row r="2948" s="14" customFormat="1">
      <c r="A2948" s="14"/>
      <c r="B2948" s="246"/>
      <c r="C2948" s="247"/>
      <c r="D2948" s="231" t="s">
        <v>268</v>
      </c>
      <c r="E2948" s="248" t="s">
        <v>19</v>
      </c>
      <c r="F2948" s="249" t="s">
        <v>2927</v>
      </c>
      <c r="G2948" s="247"/>
      <c r="H2948" s="248" t="s">
        <v>19</v>
      </c>
      <c r="I2948" s="250"/>
      <c r="J2948" s="247"/>
      <c r="K2948" s="247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268</v>
      </c>
      <c r="AU2948" s="255" t="s">
        <v>93</v>
      </c>
      <c r="AV2948" s="14" t="s">
        <v>82</v>
      </c>
      <c r="AW2948" s="14" t="s">
        <v>34</v>
      </c>
      <c r="AX2948" s="14" t="s">
        <v>74</v>
      </c>
      <c r="AY2948" s="255" t="s">
        <v>224</v>
      </c>
    </row>
    <row r="2949" s="13" customFormat="1">
      <c r="A2949" s="13"/>
      <c r="B2949" s="229"/>
      <c r="C2949" s="230"/>
      <c r="D2949" s="231" t="s">
        <v>268</v>
      </c>
      <c r="E2949" s="232" t="s">
        <v>19</v>
      </c>
      <c r="F2949" s="233" t="s">
        <v>2933</v>
      </c>
      <c r="G2949" s="230"/>
      <c r="H2949" s="234">
        <v>9.9749999999999996</v>
      </c>
      <c r="I2949" s="235"/>
      <c r="J2949" s="230"/>
      <c r="K2949" s="230"/>
      <c r="L2949" s="236"/>
      <c r="M2949" s="237"/>
      <c r="N2949" s="238"/>
      <c r="O2949" s="238"/>
      <c r="P2949" s="238"/>
      <c r="Q2949" s="238"/>
      <c r="R2949" s="238"/>
      <c r="S2949" s="238"/>
      <c r="T2949" s="23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0" t="s">
        <v>268</v>
      </c>
      <c r="AU2949" s="240" t="s">
        <v>93</v>
      </c>
      <c r="AV2949" s="13" t="s">
        <v>93</v>
      </c>
      <c r="AW2949" s="13" t="s">
        <v>34</v>
      </c>
      <c r="AX2949" s="13" t="s">
        <v>82</v>
      </c>
      <c r="AY2949" s="240" t="s">
        <v>224</v>
      </c>
    </row>
    <row r="2950" s="2" customFormat="1" ht="49.05" customHeight="1">
      <c r="A2950" s="41"/>
      <c r="B2950" s="42"/>
      <c r="C2950" s="216" t="s">
        <v>2934</v>
      </c>
      <c r="D2950" s="216" t="s">
        <v>227</v>
      </c>
      <c r="E2950" s="217" t="s">
        <v>2935</v>
      </c>
      <c r="F2950" s="218" t="s">
        <v>2936</v>
      </c>
      <c r="G2950" s="219" t="s">
        <v>371</v>
      </c>
      <c r="H2950" s="220">
        <v>73.866</v>
      </c>
      <c r="I2950" s="221"/>
      <c r="J2950" s="222">
        <f>ROUND(I2950*H2950,2)</f>
        <v>0</v>
      </c>
      <c r="K2950" s="218" t="s">
        <v>312</v>
      </c>
      <c r="L2950" s="47"/>
      <c r="M2950" s="223" t="s">
        <v>19</v>
      </c>
      <c r="N2950" s="224" t="s">
        <v>46</v>
      </c>
      <c r="O2950" s="87"/>
      <c r="P2950" s="225">
        <f>O2950*H2950</f>
        <v>0</v>
      </c>
      <c r="Q2950" s="225">
        <v>0</v>
      </c>
      <c r="R2950" s="225">
        <f>Q2950*H2950</f>
        <v>0</v>
      </c>
      <c r="S2950" s="225">
        <v>0</v>
      </c>
      <c r="T2950" s="226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7" t="s">
        <v>544</v>
      </c>
      <c r="AT2950" s="227" t="s">
        <v>227</v>
      </c>
      <c r="AU2950" s="227" t="s">
        <v>93</v>
      </c>
      <c r="AY2950" s="20" t="s">
        <v>224</v>
      </c>
      <c r="BE2950" s="228">
        <f>IF(N2950="základní",J2950,0)</f>
        <v>0</v>
      </c>
      <c r="BF2950" s="228">
        <f>IF(N2950="snížená",J2950,0)</f>
        <v>0</v>
      </c>
      <c r="BG2950" s="228">
        <f>IF(N2950="zákl. přenesená",J2950,0)</f>
        <v>0</v>
      </c>
      <c r="BH2950" s="228">
        <f>IF(N2950="sníž. přenesená",J2950,0)</f>
        <v>0</v>
      </c>
      <c r="BI2950" s="228">
        <f>IF(N2950="nulová",J2950,0)</f>
        <v>0</v>
      </c>
      <c r="BJ2950" s="20" t="s">
        <v>93</v>
      </c>
      <c r="BK2950" s="228">
        <f>ROUND(I2950*H2950,2)</f>
        <v>0</v>
      </c>
      <c r="BL2950" s="20" t="s">
        <v>544</v>
      </c>
      <c r="BM2950" s="227" t="s">
        <v>2937</v>
      </c>
    </row>
    <row r="2951" s="2" customFormat="1">
      <c r="A2951" s="41"/>
      <c r="B2951" s="42"/>
      <c r="C2951" s="43"/>
      <c r="D2951" s="267" t="s">
        <v>314</v>
      </c>
      <c r="E2951" s="43"/>
      <c r="F2951" s="268" t="s">
        <v>2938</v>
      </c>
      <c r="G2951" s="43"/>
      <c r="H2951" s="43"/>
      <c r="I2951" s="269"/>
      <c r="J2951" s="43"/>
      <c r="K2951" s="43"/>
      <c r="L2951" s="47"/>
      <c r="M2951" s="270"/>
      <c r="N2951" s="271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314</v>
      </c>
      <c r="AU2951" s="20" t="s">
        <v>93</v>
      </c>
    </row>
    <row r="2952" s="12" customFormat="1" ht="22.8" customHeight="1">
      <c r="A2952" s="12"/>
      <c r="B2952" s="200"/>
      <c r="C2952" s="201"/>
      <c r="D2952" s="202" t="s">
        <v>73</v>
      </c>
      <c r="E2952" s="214" t="s">
        <v>2939</v>
      </c>
      <c r="F2952" s="214" t="s">
        <v>2940</v>
      </c>
      <c r="G2952" s="201"/>
      <c r="H2952" s="201"/>
      <c r="I2952" s="204"/>
      <c r="J2952" s="215">
        <f>BK2952</f>
        <v>0</v>
      </c>
      <c r="K2952" s="201"/>
      <c r="L2952" s="206"/>
      <c r="M2952" s="207"/>
      <c r="N2952" s="208"/>
      <c r="O2952" s="208"/>
      <c r="P2952" s="209">
        <f>SUM(P2953:P3189)</f>
        <v>0</v>
      </c>
      <c r="Q2952" s="208"/>
      <c r="R2952" s="209">
        <f>SUM(R2953:R3189)</f>
        <v>30.674715110000001</v>
      </c>
      <c r="S2952" s="208"/>
      <c r="T2952" s="210">
        <f>SUM(T2953:T3189)</f>
        <v>0</v>
      </c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R2952" s="211" t="s">
        <v>93</v>
      </c>
      <c r="AT2952" s="212" t="s">
        <v>73</v>
      </c>
      <c r="AU2952" s="212" t="s">
        <v>82</v>
      </c>
      <c r="AY2952" s="211" t="s">
        <v>224</v>
      </c>
      <c r="BK2952" s="213">
        <f>SUM(BK2953:BK3189)</f>
        <v>0</v>
      </c>
    </row>
    <row r="2953" s="2" customFormat="1" ht="37.8" customHeight="1">
      <c r="A2953" s="41"/>
      <c r="B2953" s="42"/>
      <c r="C2953" s="216" t="s">
        <v>2941</v>
      </c>
      <c r="D2953" s="216" t="s">
        <v>227</v>
      </c>
      <c r="E2953" s="217" t="s">
        <v>2942</v>
      </c>
      <c r="F2953" s="218" t="s">
        <v>2943</v>
      </c>
      <c r="G2953" s="219" t="s">
        <v>266</v>
      </c>
      <c r="H2953" s="220">
        <v>35.844000000000001</v>
      </c>
      <c r="I2953" s="221"/>
      <c r="J2953" s="222">
        <f>ROUND(I2953*H2953,2)</f>
        <v>0</v>
      </c>
      <c r="K2953" s="218" t="s">
        <v>312</v>
      </c>
      <c r="L2953" s="47"/>
      <c r="M2953" s="223" t="s">
        <v>19</v>
      </c>
      <c r="N2953" s="224" t="s">
        <v>46</v>
      </c>
      <c r="O2953" s="87"/>
      <c r="P2953" s="225">
        <f>O2953*H2953</f>
        <v>0</v>
      </c>
      <c r="Q2953" s="225">
        <v>0</v>
      </c>
      <c r="R2953" s="225">
        <f>Q2953*H2953</f>
        <v>0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544</v>
      </c>
      <c r="AT2953" s="227" t="s">
        <v>227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2944</v>
      </c>
    </row>
    <row r="2954" s="2" customFormat="1">
      <c r="A2954" s="41"/>
      <c r="B2954" s="42"/>
      <c r="C2954" s="43"/>
      <c r="D2954" s="267" t="s">
        <v>314</v>
      </c>
      <c r="E2954" s="43"/>
      <c r="F2954" s="268" t="s">
        <v>2945</v>
      </c>
      <c r="G2954" s="43"/>
      <c r="H2954" s="43"/>
      <c r="I2954" s="269"/>
      <c r="J2954" s="43"/>
      <c r="K2954" s="43"/>
      <c r="L2954" s="47"/>
      <c r="M2954" s="270"/>
      <c r="N2954" s="271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314</v>
      </c>
      <c r="AU2954" s="20" t="s">
        <v>93</v>
      </c>
    </row>
    <row r="2955" s="14" customFormat="1">
      <c r="A2955" s="14"/>
      <c r="B2955" s="246"/>
      <c r="C2955" s="247"/>
      <c r="D2955" s="231" t="s">
        <v>268</v>
      </c>
      <c r="E2955" s="248" t="s">
        <v>19</v>
      </c>
      <c r="F2955" s="249" t="s">
        <v>1387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268</v>
      </c>
      <c r="AU2955" s="255" t="s">
        <v>93</v>
      </c>
      <c r="AV2955" s="14" t="s">
        <v>82</v>
      </c>
      <c r="AW2955" s="14" t="s">
        <v>34</v>
      </c>
      <c r="AX2955" s="14" t="s">
        <v>74</v>
      </c>
      <c r="AY2955" s="255" t="s">
        <v>224</v>
      </c>
    </row>
    <row r="2956" s="13" customFormat="1">
      <c r="A2956" s="13"/>
      <c r="B2956" s="229"/>
      <c r="C2956" s="230"/>
      <c r="D2956" s="231" t="s">
        <v>268</v>
      </c>
      <c r="E2956" s="232" t="s">
        <v>19</v>
      </c>
      <c r="F2956" s="233" t="s">
        <v>1388</v>
      </c>
      <c r="G2956" s="230"/>
      <c r="H2956" s="234">
        <v>2.044</v>
      </c>
      <c r="I2956" s="235"/>
      <c r="J2956" s="230"/>
      <c r="K2956" s="230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268</v>
      </c>
      <c r="AU2956" s="240" t="s">
        <v>93</v>
      </c>
      <c r="AV2956" s="13" t="s">
        <v>93</v>
      </c>
      <c r="AW2956" s="13" t="s">
        <v>34</v>
      </c>
      <c r="AX2956" s="13" t="s">
        <v>74</v>
      </c>
      <c r="AY2956" s="240" t="s">
        <v>224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1402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284</v>
      </c>
      <c r="G2958" s="230"/>
      <c r="H2958" s="234">
        <v>15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1851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1852</v>
      </c>
      <c r="G2960" s="230"/>
      <c r="H2960" s="234">
        <v>18.800000000000001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6" customFormat="1">
      <c r="A2961" s="16"/>
      <c r="B2961" s="272"/>
      <c r="C2961" s="273"/>
      <c r="D2961" s="231" t="s">
        <v>268</v>
      </c>
      <c r="E2961" s="274" t="s">
        <v>19</v>
      </c>
      <c r="F2961" s="275" t="s">
        <v>351</v>
      </c>
      <c r="G2961" s="273"/>
      <c r="H2961" s="276">
        <v>35.844000000000001</v>
      </c>
      <c r="I2961" s="277"/>
      <c r="J2961" s="273"/>
      <c r="K2961" s="273"/>
      <c r="L2961" s="278"/>
      <c r="M2961" s="279"/>
      <c r="N2961" s="280"/>
      <c r="O2961" s="280"/>
      <c r="P2961" s="280"/>
      <c r="Q2961" s="280"/>
      <c r="R2961" s="280"/>
      <c r="S2961" s="280"/>
      <c r="T2961" s="281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T2961" s="282" t="s">
        <v>268</v>
      </c>
      <c r="AU2961" s="282" t="s">
        <v>93</v>
      </c>
      <c r="AV2961" s="16" t="s">
        <v>231</v>
      </c>
      <c r="AW2961" s="16" t="s">
        <v>34</v>
      </c>
      <c r="AX2961" s="16" t="s">
        <v>82</v>
      </c>
      <c r="AY2961" s="282" t="s">
        <v>224</v>
      </c>
    </row>
    <row r="2962" s="2" customFormat="1" ht="16.5" customHeight="1">
      <c r="A2962" s="41"/>
      <c r="B2962" s="42"/>
      <c r="C2962" s="286" t="s">
        <v>2946</v>
      </c>
      <c r="D2962" s="286" t="s">
        <v>572</v>
      </c>
      <c r="E2962" s="287" t="s">
        <v>2947</v>
      </c>
      <c r="F2962" s="288" t="s">
        <v>2948</v>
      </c>
      <c r="G2962" s="289" t="s">
        <v>324</v>
      </c>
      <c r="H2962" s="290">
        <v>0.107</v>
      </c>
      <c r="I2962" s="291"/>
      <c r="J2962" s="292">
        <f>ROUND(I2962*H2962,2)</f>
        <v>0</v>
      </c>
      <c r="K2962" s="288" t="s">
        <v>312</v>
      </c>
      <c r="L2962" s="293"/>
      <c r="M2962" s="294" t="s">
        <v>19</v>
      </c>
      <c r="N2962" s="295" t="s">
        <v>46</v>
      </c>
      <c r="O2962" s="87"/>
      <c r="P2962" s="225">
        <f>O2962*H2962</f>
        <v>0</v>
      </c>
      <c r="Q2962" s="225">
        <v>0.029999999999999999</v>
      </c>
      <c r="R2962" s="225">
        <f>Q2962*H2962</f>
        <v>0.0032099999999999997</v>
      </c>
      <c r="S2962" s="225">
        <v>0</v>
      </c>
      <c r="T2962" s="226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7" t="s">
        <v>643</v>
      </c>
      <c r="AT2962" s="227" t="s">
        <v>572</v>
      </c>
      <c r="AU2962" s="227" t="s">
        <v>93</v>
      </c>
      <c r="AY2962" s="20" t="s">
        <v>224</v>
      </c>
      <c r="BE2962" s="228">
        <f>IF(N2962="základní",J2962,0)</f>
        <v>0</v>
      </c>
      <c r="BF2962" s="228">
        <f>IF(N2962="snížená",J2962,0)</f>
        <v>0</v>
      </c>
      <c r="BG2962" s="228">
        <f>IF(N2962="zákl. přenesená",J2962,0)</f>
        <v>0</v>
      </c>
      <c r="BH2962" s="228">
        <f>IF(N2962="sníž. přenesená",J2962,0)</f>
        <v>0</v>
      </c>
      <c r="BI2962" s="228">
        <f>IF(N2962="nulová",J2962,0)</f>
        <v>0</v>
      </c>
      <c r="BJ2962" s="20" t="s">
        <v>93</v>
      </c>
      <c r="BK2962" s="228">
        <f>ROUND(I2962*H2962,2)</f>
        <v>0</v>
      </c>
      <c r="BL2962" s="20" t="s">
        <v>544</v>
      </c>
      <c r="BM2962" s="227" t="s">
        <v>2949</v>
      </c>
    </row>
    <row r="2963" s="14" customFormat="1">
      <c r="A2963" s="14"/>
      <c r="B2963" s="246"/>
      <c r="C2963" s="247"/>
      <c r="D2963" s="231" t="s">
        <v>268</v>
      </c>
      <c r="E2963" s="248" t="s">
        <v>19</v>
      </c>
      <c r="F2963" s="249" t="s">
        <v>1387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268</v>
      </c>
      <c r="AU2963" s="255" t="s">
        <v>93</v>
      </c>
      <c r="AV2963" s="14" t="s">
        <v>82</v>
      </c>
      <c r="AW2963" s="14" t="s">
        <v>34</v>
      </c>
      <c r="AX2963" s="14" t="s">
        <v>74</v>
      </c>
      <c r="AY2963" s="255" t="s">
        <v>224</v>
      </c>
    </row>
    <row r="2964" s="13" customFormat="1">
      <c r="A2964" s="13"/>
      <c r="B2964" s="229"/>
      <c r="C2964" s="230"/>
      <c r="D2964" s="231" t="s">
        <v>268</v>
      </c>
      <c r="E2964" s="232" t="s">
        <v>19</v>
      </c>
      <c r="F2964" s="233" t="s">
        <v>2950</v>
      </c>
      <c r="G2964" s="230"/>
      <c r="H2964" s="234">
        <v>0.107</v>
      </c>
      <c r="I2964" s="235"/>
      <c r="J2964" s="230"/>
      <c r="K2964" s="230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268</v>
      </c>
      <c r="AU2964" s="240" t="s">
        <v>93</v>
      </c>
      <c r="AV2964" s="13" t="s">
        <v>93</v>
      </c>
      <c r="AW2964" s="13" t="s">
        <v>34</v>
      </c>
      <c r="AX2964" s="13" t="s">
        <v>82</v>
      </c>
      <c r="AY2964" s="240" t="s">
        <v>224</v>
      </c>
    </row>
    <row r="2965" s="2" customFormat="1" ht="24.15" customHeight="1">
      <c r="A2965" s="41"/>
      <c r="B2965" s="42"/>
      <c r="C2965" s="286" t="s">
        <v>2951</v>
      </c>
      <c r="D2965" s="286" t="s">
        <v>572</v>
      </c>
      <c r="E2965" s="287" t="s">
        <v>2952</v>
      </c>
      <c r="F2965" s="288" t="s">
        <v>2953</v>
      </c>
      <c r="G2965" s="289" t="s">
        <v>324</v>
      </c>
      <c r="H2965" s="290">
        <v>3.9380000000000002</v>
      </c>
      <c r="I2965" s="291"/>
      <c r="J2965" s="292">
        <f>ROUND(I2965*H2965,2)</f>
        <v>0</v>
      </c>
      <c r="K2965" s="288" t="s">
        <v>312</v>
      </c>
      <c r="L2965" s="293"/>
      <c r="M2965" s="294" t="s">
        <v>19</v>
      </c>
      <c r="N2965" s="295" t="s">
        <v>46</v>
      </c>
      <c r="O2965" s="87"/>
      <c r="P2965" s="225">
        <f>O2965*H2965</f>
        <v>0</v>
      </c>
      <c r="Q2965" s="225">
        <v>0.035000000000000003</v>
      </c>
      <c r="R2965" s="225">
        <f>Q2965*H2965</f>
        <v>0.13783000000000001</v>
      </c>
      <c r="S2965" s="225">
        <v>0</v>
      </c>
      <c r="T2965" s="226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7" t="s">
        <v>643</v>
      </c>
      <c r="AT2965" s="227" t="s">
        <v>572</v>
      </c>
      <c r="AU2965" s="227" t="s">
        <v>93</v>
      </c>
      <c r="AY2965" s="20" t="s">
        <v>224</v>
      </c>
      <c r="BE2965" s="228">
        <f>IF(N2965="základní",J2965,0)</f>
        <v>0</v>
      </c>
      <c r="BF2965" s="228">
        <f>IF(N2965="snížená",J2965,0)</f>
        <v>0</v>
      </c>
      <c r="BG2965" s="228">
        <f>IF(N2965="zákl. přenesená",J2965,0)</f>
        <v>0</v>
      </c>
      <c r="BH2965" s="228">
        <f>IF(N2965="sníž. přenesená",J2965,0)</f>
        <v>0</v>
      </c>
      <c r="BI2965" s="228">
        <f>IF(N2965="nulová",J2965,0)</f>
        <v>0</v>
      </c>
      <c r="BJ2965" s="20" t="s">
        <v>93</v>
      </c>
      <c r="BK2965" s="228">
        <f>ROUND(I2965*H2965,2)</f>
        <v>0</v>
      </c>
      <c r="BL2965" s="20" t="s">
        <v>544</v>
      </c>
      <c r="BM2965" s="227" t="s">
        <v>2954</v>
      </c>
    </row>
    <row r="2966" s="14" customFormat="1">
      <c r="A2966" s="14"/>
      <c r="B2966" s="246"/>
      <c r="C2966" s="247"/>
      <c r="D2966" s="231" t="s">
        <v>268</v>
      </c>
      <c r="E2966" s="248" t="s">
        <v>19</v>
      </c>
      <c r="F2966" s="249" t="s">
        <v>1402</v>
      </c>
      <c r="G2966" s="247"/>
      <c r="H2966" s="248" t="s">
        <v>19</v>
      </c>
      <c r="I2966" s="250"/>
      <c r="J2966" s="247"/>
      <c r="K2966" s="247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5" t="s">
        <v>268</v>
      </c>
      <c r="AU2966" s="255" t="s">
        <v>93</v>
      </c>
      <c r="AV2966" s="14" t="s">
        <v>82</v>
      </c>
      <c r="AW2966" s="14" t="s">
        <v>34</v>
      </c>
      <c r="AX2966" s="14" t="s">
        <v>74</v>
      </c>
      <c r="AY2966" s="255" t="s">
        <v>224</v>
      </c>
    </row>
    <row r="2967" s="13" customFormat="1">
      <c r="A2967" s="13"/>
      <c r="B2967" s="229"/>
      <c r="C2967" s="230"/>
      <c r="D2967" s="231" t="s">
        <v>268</v>
      </c>
      <c r="E2967" s="232" t="s">
        <v>19</v>
      </c>
      <c r="F2967" s="233" t="s">
        <v>2955</v>
      </c>
      <c r="G2967" s="230"/>
      <c r="H2967" s="234">
        <v>3.9380000000000002</v>
      </c>
      <c r="I2967" s="235"/>
      <c r="J2967" s="230"/>
      <c r="K2967" s="230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268</v>
      </c>
      <c r="AU2967" s="240" t="s">
        <v>93</v>
      </c>
      <c r="AV2967" s="13" t="s">
        <v>93</v>
      </c>
      <c r="AW2967" s="13" t="s">
        <v>34</v>
      </c>
      <c r="AX2967" s="13" t="s">
        <v>82</v>
      </c>
      <c r="AY2967" s="240" t="s">
        <v>224</v>
      </c>
    </row>
    <row r="2968" s="2" customFormat="1" ht="24.15" customHeight="1">
      <c r="A2968" s="41"/>
      <c r="B2968" s="42"/>
      <c r="C2968" s="286" t="s">
        <v>2956</v>
      </c>
      <c r="D2968" s="286" t="s">
        <v>572</v>
      </c>
      <c r="E2968" s="287" t="s">
        <v>2957</v>
      </c>
      <c r="F2968" s="288" t="s">
        <v>2958</v>
      </c>
      <c r="G2968" s="289" t="s">
        <v>324</v>
      </c>
      <c r="H2968" s="290">
        <v>1.579</v>
      </c>
      <c r="I2968" s="291"/>
      <c r="J2968" s="292">
        <f>ROUND(I2968*H2968,2)</f>
        <v>0</v>
      </c>
      <c r="K2968" s="288" t="s">
        <v>312</v>
      </c>
      <c r="L2968" s="293"/>
      <c r="M2968" s="294" t="s">
        <v>19</v>
      </c>
      <c r="N2968" s="295" t="s">
        <v>46</v>
      </c>
      <c r="O2968" s="87"/>
      <c r="P2968" s="225">
        <f>O2968*H2968</f>
        <v>0</v>
      </c>
      <c r="Q2968" s="225">
        <v>0.029999999999999999</v>
      </c>
      <c r="R2968" s="225">
        <f>Q2968*H2968</f>
        <v>0.047369999999999995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643</v>
      </c>
      <c r="AT2968" s="227" t="s">
        <v>572</v>
      </c>
      <c r="AU2968" s="227" t="s">
        <v>93</v>
      </c>
      <c r="AY2968" s="20" t="s">
        <v>224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93</v>
      </c>
      <c r="BK2968" s="228">
        <f>ROUND(I2968*H2968,2)</f>
        <v>0</v>
      </c>
      <c r="BL2968" s="20" t="s">
        <v>544</v>
      </c>
      <c r="BM2968" s="227" t="s">
        <v>2959</v>
      </c>
    </row>
    <row r="2969" s="14" customFormat="1">
      <c r="A2969" s="14"/>
      <c r="B2969" s="246"/>
      <c r="C2969" s="247"/>
      <c r="D2969" s="231" t="s">
        <v>268</v>
      </c>
      <c r="E2969" s="248" t="s">
        <v>19</v>
      </c>
      <c r="F2969" s="249" t="s">
        <v>1851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268</v>
      </c>
      <c r="AU2969" s="255" t="s">
        <v>93</v>
      </c>
      <c r="AV2969" s="14" t="s">
        <v>82</v>
      </c>
      <c r="AW2969" s="14" t="s">
        <v>34</v>
      </c>
      <c r="AX2969" s="14" t="s">
        <v>74</v>
      </c>
      <c r="AY2969" s="255" t="s">
        <v>224</v>
      </c>
    </row>
    <row r="2970" s="13" customFormat="1">
      <c r="A2970" s="13"/>
      <c r="B2970" s="229"/>
      <c r="C2970" s="230"/>
      <c r="D2970" s="231" t="s">
        <v>268</v>
      </c>
      <c r="E2970" s="232" t="s">
        <v>19</v>
      </c>
      <c r="F2970" s="233" t="s">
        <v>2960</v>
      </c>
      <c r="G2970" s="230"/>
      <c r="H2970" s="234">
        <v>1.579</v>
      </c>
      <c r="I2970" s="235"/>
      <c r="J2970" s="230"/>
      <c r="K2970" s="230"/>
      <c r="L2970" s="236"/>
      <c r="M2970" s="237"/>
      <c r="N2970" s="238"/>
      <c r="O2970" s="238"/>
      <c r="P2970" s="238"/>
      <c r="Q2970" s="238"/>
      <c r="R2970" s="238"/>
      <c r="S2970" s="238"/>
      <c r="T2970" s="23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0" t="s">
        <v>268</v>
      </c>
      <c r="AU2970" s="240" t="s">
        <v>93</v>
      </c>
      <c r="AV2970" s="13" t="s">
        <v>93</v>
      </c>
      <c r="AW2970" s="13" t="s">
        <v>34</v>
      </c>
      <c r="AX2970" s="13" t="s">
        <v>82</v>
      </c>
      <c r="AY2970" s="240" t="s">
        <v>224</v>
      </c>
    </row>
    <row r="2971" s="2" customFormat="1" ht="37.8" customHeight="1">
      <c r="A2971" s="41"/>
      <c r="B2971" s="42"/>
      <c r="C2971" s="216" t="s">
        <v>2961</v>
      </c>
      <c r="D2971" s="216" t="s">
        <v>227</v>
      </c>
      <c r="E2971" s="217" t="s">
        <v>2962</v>
      </c>
      <c r="F2971" s="218" t="s">
        <v>2963</v>
      </c>
      <c r="G2971" s="219" t="s">
        <v>266</v>
      </c>
      <c r="H2971" s="220">
        <v>4266.3580000000002</v>
      </c>
      <c r="I2971" s="221"/>
      <c r="J2971" s="222">
        <f>ROUND(I2971*H2971,2)</f>
        <v>0</v>
      </c>
      <c r="K2971" s="218" t="s">
        <v>312</v>
      </c>
      <c r="L2971" s="47"/>
      <c r="M2971" s="223" t="s">
        <v>19</v>
      </c>
      <c r="N2971" s="224" t="s">
        <v>46</v>
      </c>
      <c r="O2971" s="87"/>
      <c r="P2971" s="225">
        <f>O2971*H2971</f>
        <v>0</v>
      </c>
      <c r="Q2971" s="225">
        <v>0</v>
      </c>
      <c r="R2971" s="225">
        <f>Q2971*H2971</f>
        <v>0</v>
      </c>
      <c r="S2971" s="225">
        <v>0</v>
      </c>
      <c r="T2971" s="226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7" t="s">
        <v>544</v>
      </c>
      <c r="AT2971" s="227" t="s">
        <v>227</v>
      </c>
      <c r="AU2971" s="227" t="s">
        <v>93</v>
      </c>
      <c r="AY2971" s="20" t="s">
        <v>224</v>
      </c>
      <c r="BE2971" s="228">
        <f>IF(N2971="základní",J2971,0)</f>
        <v>0</v>
      </c>
      <c r="BF2971" s="228">
        <f>IF(N2971="snížená",J2971,0)</f>
        <v>0</v>
      </c>
      <c r="BG2971" s="228">
        <f>IF(N2971="zákl. přenesená",J2971,0)</f>
        <v>0</v>
      </c>
      <c r="BH2971" s="228">
        <f>IF(N2971="sníž. přenesená",J2971,0)</f>
        <v>0</v>
      </c>
      <c r="BI2971" s="228">
        <f>IF(N2971="nulová",J2971,0)</f>
        <v>0</v>
      </c>
      <c r="BJ2971" s="20" t="s">
        <v>93</v>
      </c>
      <c r="BK2971" s="228">
        <f>ROUND(I2971*H2971,2)</f>
        <v>0</v>
      </c>
      <c r="BL2971" s="20" t="s">
        <v>544</v>
      </c>
      <c r="BM2971" s="227" t="s">
        <v>2964</v>
      </c>
    </row>
    <row r="2972" s="2" customFormat="1">
      <c r="A2972" s="41"/>
      <c r="B2972" s="42"/>
      <c r="C2972" s="43"/>
      <c r="D2972" s="267" t="s">
        <v>314</v>
      </c>
      <c r="E2972" s="43"/>
      <c r="F2972" s="268" t="s">
        <v>2965</v>
      </c>
      <c r="G2972" s="43"/>
      <c r="H2972" s="43"/>
      <c r="I2972" s="269"/>
      <c r="J2972" s="43"/>
      <c r="K2972" s="43"/>
      <c r="L2972" s="47"/>
      <c r="M2972" s="270"/>
      <c r="N2972" s="271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314</v>
      </c>
      <c r="AU2972" s="20" t="s">
        <v>93</v>
      </c>
    </row>
    <row r="2973" s="14" customFormat="1">
      <c r="A2973" s="14"/>
      <c r="B2973" s="246"/>
      <c r="C2973" s="247"/>
      <c r="D2973" s="231" t="s">
        <v>268</v>
      </c>
      <c r="E2973" s="248" t="s">
        <v>19</v>
      </c>
      <c r="F2973" s="249" t="s">
        <v>1833</v>
      </c>
      <c r="G2973" s="247"/>
      <c r="H2973" s="248" t="s">
        <v>19</v>
      </c>
      <c r="I2973" s="250"/>
      <c r="J2973" s="247"/>
      <c r="K2973" s="247"/>
      <c r="L2973" s="251"/>
      <c r="M2973" s="252"/>
      <c r="N2973" s="253"/>
      <c r="O2973" s="253"/>
      <c r="P2973" s="253"/>
      <c r="Q2973" s="253"/>
      <c r="R2973" s="253"/>
      <c r="S2973" s="253"/>
      <c r="T2973" s="25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5" t="s">
        <v>268</v>
      </c>
      <c r="AU2973" s="255" t="s">
        <v>93</v>
      </c>
      <c r="AV2973" s="14" t="s">
        <v>82</v>
      </c>
      <c r="AW2973" s="14" t="s">
        <v>34</v>
      </c>
      <c r="AX2973" s="14" t="s">
        <v>74</v>
      </c>
      <c r="AY2973" s="255" t="s">
        <v>224</v>
      </c>
    </row>
    <row r="2974" s="13" customFormat="1">
      <c r="A2974" s="13"/>
      <c r="B2974" s="229"/>
      <c r="C2974" s="230"/>
      <c r="D2974" s="231" t="s">
        <v>268</v>
      </c>
      <c r="E2974" s="232" t="s">
        <v>19</v>
      </c>
      <c r="F2974" s="233" t="s">
        <v>1834</v>
      </c>
      <c r="G2974" s="230"/>
      <c r="H2974" s="234">
        <v>357.60000000000002</v>
      </c>
      <c r="I2974" s="235"/>
      <c r="J2974" s="230"/>
      <c r="K2974" s="230"/>
      <c r="L2974" s="236"/>
      <c r="M2974" s="237"/>
      <c r="N2974" s="238"/>
      <c r="O2974" s="238"/>
      <c r="P2974" s="238"/>
      <c r="Q2974" s="238"/>
      <c r="R2974" s="238"/>
      <c r="S2974" s="238"/>
      <c r="T2974" s="23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0" t="s">
        <v>268</v>
      </c>
      <c r="AU2974" s="240" t="s">
        <v>93</v>
      </c>
      <c r="AV2974" s="13" t="s">
        <v>93</v>
      </c>
      <c r="AW2974" s="13" t="s">
        <v>34</v>
      </c>
      <c r="AX2974" s="13" t="s">
        <v>74</v>
      </c>
      <c r="AY2974" s="240" t="s">
        <v>224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1835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1836</v>
      </c>
      <c r="G2976" s="230"/>
      <c r="H2976" s="234">
        <v>2310.4000000000001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1837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1838</v>
      </c>
      <c r="G2978" s="230"/>
      <c r="H2978" s="234">
        <v>252.90000000000001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1839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1840</v>
      </c>
      <c r="G2980" s="230"/>
      <c r="H2980" s="234">
        <v>138.69999999999999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1841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1842</v>
      </c>
      <c r="G2982" s="230"/>
      <c r="H2982" s="234">
        <v>534.79999999999995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1843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1844</v>
      </c>
      <c r="G2984" s="230"/>
      <c r="H2984" s="234">
        <v>119.8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1845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1846</v>
      </c>
      <c r="G2986" s="230"/>
      <c r="H2986" s="234">
        <v>133.19999999999999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1847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1848</v>
      </c>
      <c r="G2988" s="230"/>
      <c r="H2988" s="234">
        <v>319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1849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1850</v>
      </c>
      <c r="G2990" s="230"/>
      <c r="H2990" s="234">
        <v>3.7000000000000002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1853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1854</v>
      </c>
      <c r="G2992" s="230"/>
      <c r="H2992" s="234">
        <v>52.558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1855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1856</v>
      </c>
      <c r="G2994" s="230"/>
      <c r="H2994" s="234">
        <v>43.700000000000003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6" customFormat="1">
      <c r="A2995" s="16"/>
      <c r="B2995" s="272"/>
      <c r="C2995" s="273"/>
      <c r="D2995" s="231" t="s">
        <v>268</v>
      </c>
      <c r="E2995" s="274" t="s">
        <v>19</v>
      </c>
      <c r="F2995" s="275" t="s">
        <v>351</v>
      </c>
      <c r="G2995" s="273"/>
      <c r="H2995" s="276">
        <v>4266.3580000000002</v>
      </c>
      <c r="I2995" s="277"/>
      <c r="J2995" s="273"/>
      <c r="K2995" s="273"/>
      <c r="L2995" s="278"/>
      <c r="M2995" s="279"/>
      <c r="N2995" s="280"/>
      <c r="O2995" s="280"/>
      <c r="P2995" s="280"/>
      <c r="Q2995" s="280"/>
      <c r="R2995" s="280"/>
      <c r="S2995" s="280"/>
      <c r="T2995" s="281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82" t="s">
        <v>268</v>
      </c>
      <c r="AU2995" s="282" t="s">
        <v>93</v>
      </c>
      <c r="AV2995" s="16" t="s">
        <v>231</v>
      </c>
      <c r="AW2995" s="16" t="s">
        <v>34</v>
      </c>
      <c r="AX2995" s="16" t="s">
        <v>82</v>
      </c>
      <c r="AY2995" s="282" t="s">
        <v>224</v>
      </c>
    </row>
    <row r="2996" s="2" customFormat="1" ht="24.15" customHeight="1">
      <c r="A2996" s="41"/>
      <c r="B2996" s="42"/>
      <c r="C2996" s="286" t="s">
        <v>2966</v>
      </c>
      <c r="D2996" s="286" t="s">
        <v>572</v>
      </c>
      <c r="E2996" s="287" t="s">
        <v>2967</v>
      </c>
      <c r="F2996" s="288" t="s">
        <v>2968</v>
      </c>
      <c r="G2996" s="289" t="s">
        <v>266</v>
      </c>
      <c r="H2996" s="290">
        <v>4479.6760000000004</v>
      </c>
      <c r="I2996" s="291"/>
      <c r="J2996" s="292">
        <f>ROUND(I2996*H2996,2)</f>
        <v>0</v>
      </c>
      <c r="K2996" s="288" t="s">
        <v>312</v>
      </c>
      <c r="L2996" s="293"/>
      <c r="M2996" s="294" t="s">
        <v>19</v>
      </c>
      <c r="N2996" s="295" t="s">
        <v>46</v>
      </c>
      <c r="O2996" s="87"/>
      <c r="P2996" s="225">
        <f>O2996*H2996</f>
        <v>0</v>
      </c>
      <c r="Q2996" s="225">
        <v>0.00051999999999999995</v>
      </c>
      <c r="R2996" s="225">
        <f>Q2996*H2996</f>
        <v>2.32943152</v>
      </c>
      <c r="S2996" s="225">
        <v>0</v>
      </c>
      <c r="T2996" s="226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7" t="s">
        <v>643</v>
      </c>
      <c r="AT2996" s="227" t="s">
        <v>572</v>
      </c>
      <c r="AU2996" s="227" t="s">
        <v>93</v>
      </c>
      <c r="AY2996" s="20" t="s">
        <v>224</v>
      </c>
      <c r="BE2996" s="228">
        <f>IF(N2996="základní",J2996,0)</f>
        <v>0</v>
      </c>
      <c r="BF2996" s="228">
        <f>IF(N2996="snížená",J2996,0)</f>
        <v>0</v>
      </c>
      <c r="BG2996" s="228">
        <f>IF(N2996="zákl. přenesená",J2996,0)</f>
        <v>0</v>
      </c>
      <c r="BH2996" s="228">
        <f>IF(N2996="sníž. přenesená",J2996,0)</f>
        <v>0</v>
      </c>
      <c r="BI2996" s="228">
        <f>IF(N2996="nulová",J2996,0)</f>
        <v>0</v>
      </c>
      <c r="BJ2996" s="20" t="s">
        <v>93</v>
      </c>
      <c r="BK2996" s="228">
        <f>ROUND(I2996*H2996,2)</f>
        <v>0</v>
      </c>
      <c r="BL2996" s="20" t="s">
        <v>544</v>
      </c>
      <c r="BM2996" s="227" t="s">
        <v>2969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1833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2970</v>
      </c>
      <c r="G2998" s="230"/>
      <c r="H2998" s="234">
        <v>375.48000000000002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1835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2971</v>
      </c>
      <c r="G3000" s="230"/>
      <c r="H3000" s="234">
        <v>2425.9200000000001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1837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2972</v>
      </c>
      <c r="G3002" s="230"/>
      <c r="H3002" s="234">
        <v>265.54500000000002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1839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2973</v>
      </c>
      <c r="G3004" s="230"/>
      <c r="H3004" s="234">
        <v>145.63499999999999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1841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2974</v>
      </c>
      <c r="G3006" s="230"/>
      <c r="H3006" s="234">
        <v>561.53999999999996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1843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2975</v>
      </c>
      <c r="G3008" s="230"/>
      <c r="H3008" s="234">
        <v>125.79000000000001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1845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2976</v>
      </c>
      <c r="G3010" s="230"/>
      <c r="H3010" s="234">
        <v>139.86000000000001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1847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2977</v>
      </c>
      <c r="G3012" s="230"/>
      <c r="H3012" s="234">
        <v>334.94999999999999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1849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2978</v>
      </c>
      <c r="G3014" s="230"/>
      <c r="H3014" s="234">
        <v>3.8849999999999998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1853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2979</v>
      </c>
      <c r="G3016" s="230"/>
      <c r="H3016" s="234">
        <v>55.186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1855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2980</v>
      </c>
      <c r="G3018" s="230"/>
      <c r="H3018" s="234">
        <v>45.884999999999998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6" customFormat="1">
      <c r="A3019" s="16"/>
      <c r="B3019" s="272"/>
      <c r="C3019" s="273"/>
      <c r="D3019" s="231" t="s">
        <v>268</v>
      </c>
      <c r="E3019" s="274" t="s">
        <v>19</v>
      </c>
      <c r="F3019" s="275" t="s">
        <v>351</v>
      </c>
      <c r="G3019" s="273"/>
      <c r="H3019" s="276">
        <v>4479.6760000000004</v>
      </c>
      <c r="I3019" s="277"/>
      <c r="J3019" s="273"/>
      <c r="K3019" s="273"/>
      <c r="L3019" s="278"/>
      <c r="M3019" s="279"/>
      <c r="N3019" s="280"/>
      <c r="O3019" s="280"/>
      <c r="P3019" s="280"/>
      <c r="Q3019" s="280"/>
      <c r="R3019" s="280"/>
      <c r="S3019" s="280"/>
      <c r="T3019" s="281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82" t="s">
        <v>268</v>
      </c>
      <c r="AU3019" s="282" t="s">
        <v>93</v>
      </c>
      <c r="AV3019" s="16" t="s">
        <v>231</v>
      </c>
      <c r="AW3019" s="16" t="s">
        <v>34</v>
      </c>
      <c r="AX3019" s="16" t="s">
        <v>82</v>
      </c>
      <c r="AY3019" s="282" t="s">
        <v>224</v>
      </c>
    </row>
    <row r="3020" s="2" customFormat="1" ht="24.15" customHeight="1">
      <c r="A3020" s="41"/>
      <c r="B3020" s="42"/>
      <c r="C3020" s="286" t="s">
        <v>2981</v>
      </c>
      <c r="D3020" s="286" t="s">
        <v>572</v>
      </c>
      <c r="E3020" s="287" t="s">
        <v>2957</v>
      </c>
      <c r="F3020" s="288" t="s">
        <v>2958</v>
      </c>
      <c r="G3020" s="289" t="s">
        <v>324</v>
      </c>
      <c r="H3020" s="290">
        <v>179.18600000000001</v>
      </c>
      <c r="I3020" s="291"/>
      <c r="J3020" s="292">
        <f>ROUND(I3020*H3020,2)</f>
        <v>0</v>
      </c>
      <c r="K3020" s="288" t="s">
        <v>312</v>
      </c>
      <c r="L3020" s="293"/>
      <c r="M3020" s="294" t="s">
        <v>19</v>
      </c>
      <c r="N3020" s="295" t="s">
        <v>46</v>
      </c>
      <c r="O3020" s="87"/>
      <c r="P3020" s="225">
        <f>O3020*H3020</f>
        <v>0</v>
      </c>
      <c r="Q3020" s="225">
        <v>0.029999999999999999</v>
      </c>
      <c r="R3020" s="225">
        <f>Q3020*H3020</f>
        <v>5.3755800000000002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643</v>
      </c>
      <c r="AT3020" s="227" t="s">
        <v>572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2982</v>
      </c>
    </row>
    <row r="3021" s="14" customFormat="1">
      <c r="A3021" s="14"/>
      <c r="B3021" s="246"/>
      <c r="C3021" s="247"/>
      <c r="D3021" s="231" t="s">
        <v>268</v>
      </c>
      <c r="E3021" s="248" t="s">
        <v>19</v>
      </c>
      <c r="F3021" s="249" t="s">
        <v>1833</v>
      </c>
      <c r="G3021" s="247"/>
      <c r="H3021" s="248" t="s">
        <v>19</v>
      </c>
      <c r="I3021" s="250"/>
      <c r="J3021" s="247"/>
      <c r="K3021" s="247"/>
      <c r="L3021" s="251"/>
      <c r="M3021" s="252"/>
      <c r="N3021" s="253"/>
      <c r="O3021" s="253"/>
      <c r="P3021" s="253"/>
      <c r="Q3021" s="253"/>
      <c r="R3021" s="253"/>
      <c r="S3021" s="253"/>
      <c r="T3021" s="25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5" t="s">
        <v>268</v>
      </c>
      <c r="AU3021" s="255" t="s">
        <v>93</v>
      </c>
      <c r="AV3021" s="14" t="s">
        <v>82</v>
      </c>
      <c r="AW3021" s="14" t="s">
        <v>34</v>
      </c>
      <c r="AX3021" s="14" t="s">
        <v>74</v>
      </c>
      <c r="AY3021" s="255" t="s">
        <v>224</v>
      </c>
    </row>
    <row r="3022" s="13" customFormat="1">
      <c r="A3022" s="13"/>
      <c r="B3022" s="229"/>
      <c r="C3022" s="230"/>
      <c r="D3022" s="231" t="s">
        <v>268</v>
      </c>
      <c r="E3022" s="232" t="s">
        <v>19</v>
      </c>
      <c r="F3022" s="233" t="s">
        <v>2983</v>
      </c>
      <c r="G3022" s="230"/>
      <c r="H3022" s="234">
        <v>15.019</v>
      </c>
      <c r="I3022" s="235"/>
      <c r="J3022" s="230"/>
      <c r="K3022" s="230"/>
      <c r="L3022" s="236"/>
      <c r="M3022" s="237"/>
      <c r="N3022" s="238"/>
      <c r="O3022" s="238"/>
      <c r="P3022" s="238"/>
      <c r="Q3022" s="238"/>
      <c r="R3022" s="238"/>
      <c r="S3022" s="238"/>
      <c r="T3022" s="239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0" t="s">
        <v>268</v>
      </c>
      <c r="AU3022" s="240" t="s">
        <v>93</v>
      </c>
      <c r="AV3022" s="13" t="s">
        <v>93</v>
      </c>
      <c r="AW3022" s="13" t="s">
        <v>34</v>
      </c>
      <c r="AX3022" s="13" t="s">
        <v>74</v>
      </c>
      <c r="AY3022" s="240" t="s">
        <v>224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1835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2984</v>
      </c>
      <c r="G3024" s="230"/>
      <c r="H3024" s="234">
        <v>97.037000000000006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1837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2985</v>
      </c>
      <c r="G3026" s="230"/>
      <c r="H3026" s="234">
        <v>10.622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1839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2986</v>
      </c>
      <c r="G3028" s="230"/>
      <c r="H3028" s="234">
        <v>5.8250000000000002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1841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2987</v>
      </c>
      <c r="G3030" s="230"/>
      <c r="H3030" s="234">
        <v>22.462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1843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2988</v>
      </c>
      <c r="G3032" s="230"/>
      <c r="H3032" s="234">
        <v>5.032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1845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2989</v>
      </c>
      <c r="G3034" s="230"/>
      <c r="H3034" s="234">
        <v>5.5940000000000003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1847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2990</v>
      </c>
      <c r="G3036" s="230"/>
      <c r="H3036" s="234">
        <v>13.398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1849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2991</v>
      </c>
      <c r="G3038" s="230"/>
      <c r="H3038" s="234">
        <v>0.155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1853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2992</v>
      </c>
      <c r="G3040" s="230"/>
      <c r="H3040" s="234">
        <v>2.2069999999999999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1855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2993</v>
      </c>
      <c r="G3042" s="230"/>
      <c r="H3042" s="234">
        <v>1.835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6" customFormat="1">
      <c r="A3043" s="16"/>
      <c r="B3043" s="272"/>
      <c r="C3043" s="273"/>
      <c r="D3043" s="231" t="s">
        <v>268</v>
      </c>
      <c r="E3043" s="274" t="s">
        <v>19</v>
      </c>
      <c r="F3043" s="275" t="s">
        <v>351</v>
      </c>
      <c r="G3043" s="273"/>
      <c r="H3043" s="276">
        <v>179.18600000000001</v>
      </c>
      <c r="I3043" s="277"/>
      <c r="J3043" s="273"/>
      <c r="K3043" s="273"/>
      <c r="L3043" s="278"/>
      <c r="M3043" s="279"/>
      <c r="N3043" s="280"/>
      <c r="O3043" s="280"/>
      <c r="P3043" s="280"/>
      <c r="Q3043" s="280"/>
      <c r="R3043" s="280"/>
      <c r="S3043" s="280"/>
      <c r="T3043" s="281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T3043" s="282" t="s">
        <v>268</v>
      </c>
      <c r="AU3043" s="282" t="s">
        <v>93</v>
      </c>
      <c r="AV3043" s="16" t="s">
        <v>231</v>
      </c>
      <c r="AW3043" s="16" t="s">
        <v>34</v>
      </c>
      <c r="AX3043" s="16" t="s">
        <v>82</v>
      </c>
      <c r="AY3043" s="282" t="s">
        <v>224</v>
      </c>
    </row>
    <row r="3044" s="2" customFormat="1" ht="44.25" customHeight="1">
      <c r="A3044" s="41"/>
      <c r="B3044" s="42"/>
      <c r="C3044" s="216" t="s">
        <v>2994</v>
      </c>
      <c r="D3044" s="216" t="s">
        <v>227</v>
      </c>
      <c r="E3044" s="217" t="s">
        <v>2995</v>
      </c>
      <c r="F3044" s="218" t="s">
        <v>2996</v>
      </c>
      <c r="G3044" s="219" t="s">
        <v>266</v>
      </c>
      <c r="H3044" s="220">
        <v>129.03999999999999</v>
      </c>
      <c r="I3044" s="221"/>
      <c r="J3044" s="222">
        <f>ROUND(I3044*H3044,2)</f>
        <v>0</v>
      </c>
      <c r="K3044" s="218" t="s">
        <v>312</v>
      </c>
      <c r="L3044" s="47"/>
      <c r="M3044" s="223" t="s">
        <v>19</v>
      </c>
      <c r="N3044" s="224" t="s">
        <v>46</v>
      </c>
      <c r="O3044" s="87"/>
      <c r="P3044" s="225">
        <f>O3044*H3044</f>
        <v>0</v>
      </c>
      <c r="Q3044" s="225">
        <v>3.0000000000000001E-05</v>
      </c>
      <c r="R3044" s="225">
        <f>Q3044*H3044</f>
        <v>0.0038712</v>
      </c>
      <c r="S3044" s="225">
        <v>0</v>
      </c>
      <c r="T3044" s="226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7" t="s">
        <v>544</v>
      </c>
      <c r="AT3044" s="227" t="s">
        <v>227</v>
      </c>
      <c r="AU3044" s="227" t="s">
        <v>93</v>
      </c>
      <c r="AY3044" s="20" t="s">
        <v>224</v>
      </c>
      <c r="BE3044" s="228">
        <f>IF(N3044="základní",J3044,0)</f>
        <v>0</v>
      </c>
      <c r="BF3044" s="228">
        <f>IF(N3044="snížená",J3044,0)</f>
        <v>0</v>
      </c>
      <c r="BG3044" s="228">
        <f>IF(N3044="zákl. přenesená",J3044,0)</f>
        <v>0</v>
      </c>
      <c r="BH3044" s="228">
        <f>IF(N3044="sníž. přenesená",J3044,0)</f>
        <v>0</v>
      </c>
      <c r="BI3044" s="228">
        <f>IF(N3044="nulová",J3044,0)</f>
        <v>0</v>
      </c>
      <c r="BJ3044" s="20" t="s">
        <v>93</v>
      </c>
      <c r="BK3044" s="228">
        <f>ROUND(I3044*H3044,2)</f>
        <v>0</v>
      </c>
      <c r="BL3044" s="20" t="s">
        <v>544</v>
      </c>
      <c r="BM3044" s="227" t="s">
        <v>2997</v>
      </c>
    </row>
    <row r="3045" s="2" customFormat="1">
      <c r="A3045" s="41"/>
      <c r="B3045" s="42"/>
      <c r="C3045" s="43"/>
      <c r="D3045" s="267" t="s">
        <v>314</v>
      </c>
      <c r="E3045" s="43"/>
      <c r="F3045" s="268" t="s">
        <v>2998</v>
      </c>
      <c r="G3045" s="43"/>
      <c r="H3045" s="43"/>
      <c r="I3045" s="269"/>
      <c r="J3045" s="43"/>
      <c r="K3045" s="43"/>
      <c r="L3045" s="47"/>
      <c r="M3045" s="270"/>
      <c r="N3045" s="271"/>
      <c r="O3045" s="87"/>
      <c r="P3045" s="87"/>
      <c r="Q3045" s="87"/>
      <c r="R3045" s="87"/>
      <c r="S3045" s="87"/>
      <c r="T3045" s="88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T3045" s="20" t="s">
        <v>314</v>
      </c>
      <c r="AU3045" s="20" t="s">
        <v>93</v>
      </c>
    </row>
    <row r="3046" s="13" customFormat="1">
      <c r="A3046" s="13"/>
      <c r="B3046" s="229"/>
      <c r="C3046" s="230"/>
      <c r="D3046" s="231" t="s">
        <v>268</v>
      </c>
      <c r="E3046" s="232" t="s">
        <v>19</v>
      </c>
      <c r="F3046" s="233" t="s">
        <v>2999</v>
      </c>
      <c r="G3046" s="230"/>
      <c r="H3046" s="234">
        <v>129.03999999999999</v>
      </c>
      <c r="I3046" s="235"/>
      <c r="J3046" s="230"/>
      <c r="K3046" s="230"/>
      <c r="L3046" s="236"/>
      <c r="M3046" s="237"/>
      <c r="N3046" s="238"/>
      <c r="O3046" s="238"/>
      <c r="P3046" s="238"/>
      <c r="Q3046" s="238"/>
      <c r="R3046" s="238"/>
      <c r="S3046" s="238"/>
      <c r="T3046" s="23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0" t="s">
        <v>268</v>
      </c>
      <c r="AU3046" s="240" t="s">
        <v>93</v>
      </c>
      <c r="AV3046" s="13" t="s">
        <v>93</v>
      </c>
      <c r="AW3046" s="13" t="s">
        <v>34</v>
      </c>
      <c r="AX3046" s="13" t="s">
        <v>82</v>
      </c>
      <c r="AY3046" s="240" t="s">
        <v>224</v>
      </c>
    </row>
    <row r="3047" s="2" customFormat="1" ht="24.15" customHeight="1">
      <c r="A3047" s="41"/>
      <c r="B3047" s="42"/>
      <c r="C3047" s="286" t="s">
        <v>3000</v>
      </c>
      <c r="D3047" s="286" t="s">
        <v>572</v>
      </c>
      <c r="E3047" s="287" t="s">
        <v>2952</v>
      </c>
      <c r="F3047" s="288" t="s">
        <v>2953</v>
      </c>
      <c r="G3047" s="289" t="s">
        <v>324</v>
      </c>
      <c r="H3047" s="290">
        <v>20.324000000000002</v>
      </c>
      <c r="I3047" s="291"/>
      <c r="J3047" s="292">
        <f>ROUND(I3047*H3047,2)</f>
        <v>0</v>
      </c>
      <c r="K3047" s="288" t="s">
        <v>312</v>
      </c>
      <c r="L3047" s="293"/>
      <c r="M3047" s="294" t="s">
        <v>19</v>
      </c>
      <c r="N3047" s="295" t="s">
        <v>46</v>
      </c>
      <c r="O3047" s="87"/>
      <c r="P3047" s="225">
        <f>O3047*H3047</f>
        <v>0</v>
      </c>
      <c r="Q3047" s="225">
        <v>0.035000000000000003</v>
      </c>
      <c r="R3047" s="225">
        <f>Q3047*H3047</f>
        <v>0.71134000000000008</v>
      </c>
      <c r="S3047" s="225">
        <v>0</v>
      </c>
      <c r="T3047" s="226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7" t="s">
        <v>643</v>
      </c>
      <c r="AT3047" s="227" t="s">
        <v>572</v>
      </c>
      <c r="AU3047" s="227" t="s">
        <v>93</v>
      </c>
      <c r="AY3047" s="20" t="s">
        <v>224</v>
      </c>
      <c r="BE3047" s="228">
        <f>IF(N3047="základní",J3047,0)</f>
        <v>0</v>
      </c>
      <c r="BF3047" s="228">
        <f>IF(N3047="snížená",J3047,0)</f>
        <v>0</v>
      </c>
      <c r="BG3047" s="228">
        <f>IF(N3047="zákl. přenesená",J3047,0)</f>
        <v>0</v>
      </c>
      <c r="BH3047" s="228">
        <f>IF(N3047="sníž. přenesená",J3047,0)</f>
        <v>0</v>
      </c>
      <c r="BI3047" s="228">
        <f>IF(N3047="nulová",J3047,0)</f>
        <v>0</v>
      </c>
      <c r="BJ3047" s="20" t="s">
        <v>93</v>
      </c>
      <c r="BK3047" s="228">
        <f>ROUND(I3047*H3047,2)</f>
        <v>0</v>
      </c>
      <c r="BL3047" s="20" t="s">
        <v>544</v>
      </c>
      <c r="BM3047" s="227" t="s">
        <v>3001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3002</v>
      </c>
      <c r="G3048" s="230"/>
      <c r="H3048" s="234">
        <v>20.324000000000002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44.25" customHeight="1">
      <c r="A3049" s="41"/>
      <c r="B3049" s="42"/>
      <c r="C3049" s="216" t="s">
        <v>3003</v>
      </c>
      <c r="D3049" s="216" t="s">
        <v>227</v>
      </c>
      <c r="E3049" s="217" t="s">
        <v>3004</v>
      </c>
      <c r="F3049" s="218" t="s">
        <v>3005</v>
      </c>
      <c r="G3049" s="219" t="s">
        <v>266</v>
      </c>
      <c r="H3049" s="220">
        <v>107.89100000000001</v>
      </c>
      <c r="I3049" s="221"/>
      <c r="J3049" s="222">
        <f>ROUND(I3049*H3049,2)</f>
        <v>0</v>
      </c>
      <c r="K3049" s="218" t="s">
        <v>312</v>
      </c>
      <c r="L3049" s="47"/>
      <c r="M3049" s="223" t="s">
        <v>19</v>
      </c>
      <c r="N3049" s="224" t="s">
        <v>46</v>
      </c>
      <c r="O3049" s="87"/>
      <c r="P3049" s="225">
        <f>O3049*H3049</f>
        <v>0</v>
      </c>
      <c r="Q3049" s="225">
        <v>3.0000000000000001E-05</v>
      </c>
      <c r="R3049" s="225">
        <f>Q3049*H3049</f>
        <v>0.0032367300000000002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544</v>
      </c>
      <c r="AT3049" s="227" t="s">
        <v>227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2" customFormat="1">
      <c r="A3050" s="41"/>
      <c r="B3050" s="42"/>
      <c r="C3050" s="43"/>
      <c r="D3050" s="267" t="s">
        <v>314</v>
      </c>
      <c r="E3050" s="43"/>
      <c r="F3050" s="268" t="s">
        <v>3007</v>
      </c>
      <c r="G3050" s="43"/>
      <c r="H3050" s="43"/>
      <c r="I3050" s="269"/>
      <c r="J3050" s="43"/>
      <c r="K3050" s="43"/>
      <c r="L3050" s="47"/>
      <c r="M3050" s="270"/>
      <c r="N3050" s="271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314</v>
      </c>
      <c r="AU3050" s="20" t="s">
        <v>93</v>
      </c>
    </row>
    <row r="3051" s="14" customFormat="1">
      <c r="A3051" s="14"/>
      <c r="B3051" s="246"/>
      <c r="C3051" s="247"/>
      <c r="D3051" s="231" t="s">
        <v>268</v>
      </c>
      <c r="E3051" s="248" t="s">
        <v>19</v>
      </c>
      <c r="F3051" s="249" t="s">
        <v>2602</v>
      </c>
      <c r="G3051" s="247"/>
      <c r="H3051" s="248" t="s">
        <v>19</v>
      </c>
      <c r="I3051" s="250"/>
      <c r="J3051" s="247"/>
      <c r="K3051" s="247"/>
      <c r="L3051" s="251"/>
      <c r="M3051" s="252"/>
      <c r="N3051" s="253"/>
      <c r="O3051" s="253"/>
      <c r="P3051" s="253"/>
      <c r="Q3051" s="253"/>
      <c r="R3051" s="253"/>
      <c r="S3051" s="253"/>
      <c r="T3051" s="25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5" t="s">
        <v>268</v>
      </c>
      <c r="AU3051" s="255" t="s">
        <v>93</v>
      </c>
      <c r="AV3051" s="14" t="s">
        <v>82</v>
      </c>
      <c r="AW3051" s="14" t="s">
        <v>34</v>
      </c>
      <c r="AX3051" s="14" t="s">
        <v>74</v>
      </c>
      <c r="AY3051" s="255" t="s">
        <v>224</v>
      </c>
    </row>
    <row r="3052" s="13" customFormat="1">
      <c r="A3052" s="13"/>
      <c r="B3052" s="229"/>
      <c r="C3052" s="230"/>
      <c r="D3052" s="231" t="s">
        <v>268</v>
      </c>
      <c r="E3052" s="232" t="s">
        <v>19</v>
      </c>
      <c r="F3052" s="233" t="s">
        <v>3008</v>
      </c>
      <c r="G3052" s="230"/>
      <c r="H3052" s="234">
        <v>94.165999999999997</v>
      </c>
      <c r="I3052" s="235"/>
      <c r="J3052" s="230"/>
      <c r="K3052" s="230"/>
      <c r="L3052" s="236"/>
      <c r="M3052" s="237"/>
      <c r="N3052" s="238"/>
      <c r="O3052" s="238"/>
      <c r="P3052" s="238"/>
      <c r="Q3052" s="238"/>
      <c r="R3052" s="238"/>
      <c r="S3052" s="238"/>
      <c r="T3052" s="23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0" t="s">
        <v>268</v>
      </c>
      <c r="AU3052" s="240" t="s">
        <v>93</v>
      </c>
      <c r="AV3052" s="13" t="s">
        <v>93</v>
      </c>
      <c r="AW3052" s="13" t="s">
        <v>34</v>
      </c>
      <c r="AX3052" s="13" t="s">
        <v>74</v>
      </c>
      <c r="AY3052" s="240" t="s">
        <v>224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3009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3010</v>
      </c>
      <c r="G3054" s="230"/>
      <c r="H3054" s="234">
        <v>5.46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3011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3012</v>
      </c>
      <c r="G3056" s="230"/>
      <c r="H3056" s="234">
        <v>8.2650000000000006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6" customFormat="1">
      <c r="A3057" s="16"/>
      <c r="B3057" s="272"/>
      <c r="C3057" s="273"/>
      <c r="D3057" s="231" t="s">
        <v>268</v>
      </c>
      <c r="E3057" s="274" t="s">
        <v>19</v>
      </c>
      <c r="F3057" s="275" t="s">
        <v>351</v>
      </c>
      <c r="G3057" s="273"/>
      <c r="H3057" s="276">
        <v>107.89100000000001</v>
      </c>
      <c r="I3057" s="277"/>
      <c r="J3057" s="273"/>
      <c r="K3057" s="273"/>
      <c r="L3057" s="278"/>
      <c r="M3057" s="279"/>
      <c r="N3057" s="280"/>
      <c r="O3057" s="280"/>
      <c r="P3057" s="280"/>
      <c r="Q3057" s="280"/>
      <c r="R3057" s="280"/>
      <c r="S3057" s="280"/>
      <c r="T3057" s="281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82" t="s">
        <v>268</v>
      </c>
      <c r="AU3057" s="282" t="s">
        <v>93</v>
      </c>
      <c r="AV3057" s="16" t="s">
        <v>231</v>
      </c>
      <c r="AW3057" s="16" t="s">
        <v>34</v>
      </c>
      <c r="AX3057" s="16" t="s">
        <v>82</v>
      </c>
      <c r="AY3057" s="282" t="s">
        <v>224</v>
      </c>
    </row>
    <row r="3058" s="2" customFormat="1" ht="24.15" customHeight="1">
      <c r="A3058" s="41"/>
      <c r="B3058" s="42"/>
      <c r="C3058" s="286" t="s">
        <v>3013</v>
      </c>
      <c r="D3058" s="286" t="s">
        <v>572</v>
      </c>
      <c r="E3058" s="287" t="s">
        <v>2952</v>
      </c>
      <c r="F3058" s="288" t="s">
        <v>2953</v>
      </c>
      <c r="G3058" s="289" t="s">
        <v>324</v>
      </c>
      <c r="H3058" s="290">
        <v>28.321000000000002</v>
      </c>
      <c r="I3058" s="291"/>
      <c r="J3058" s="292">
        <f>ROUND(I3058*H3058,2)</f>
        <v>0</v>
      </c>
      <c r="K3058" s="288" t="s">
        <v>312</v>
      </c>
      <c r="L3058" s="293"/>
      <c r="M3058" s="294" t="s">
        <v>19</v>
      </c>
      <c r="N3058" s="295" t="s">
        <v>46</v>
      </c>
      <c r="O3058" s="87"/>
      <c r="P3058" s="225">
        <f>O3058*H3058</f>
        <v>0</v>
      </c>
      <c r="Q3058" s="225">
        <v>0.035000000000000003</v>
      </c>
      <c r="R3058" s="225">
        <f>Q3058*H3058</f>
        <v>0.9912350000000002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643</v>
      </c>
      <c r="AT3058" s="227" t="s">
        <v>572</v>
      </c>
      <c r="AU3058" s="227" t="s">
        <v>93</v>
      </c>
      <c r="AY3058" s="20" t="s">
        <v>224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93</v>
      </c>
      <c r="BK3058" s="228">
        <f>ROUND(I3058*H3058,2)</f>
        <v>0</v>
      </c>
      <c r="BL3058" s="20" t="s">
        <v>544</v>
      </c>
      <c r="BM3058" s="227" t="s">
        <v>3014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3015</v>
      </c>
      <c r="G3059" s="230"/>
      <c r="H3059" s="234">
        <v>28.321000000000002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44.25" customHeight="1">
      <c r="A3060" s="41"/>
      <c r="B3060" s="42"/>
      <c r="C3060" s="216" t="s">
        <v>3016</v>
      </c>
      <c r="D3060" s="216" t="s">
        <v>227</v>
      </c>
      <c r="E3060" s="217" t="s">
        <v>3017</v>
      </c>
      <c r="F3060" s="218" t="s">
        <v>3018</v>
      </c>
      <c r="G3060" s="219" t="s">
        <v>266</v>
      </c>
      <c r="H3060" s="220">
        <v>142.499</v>
      </c>
      <c r="I3060" s="221"/>
      <c r="J3060" s="222">
        <f>ROUND(I3060*H3060,2)</f>
        <v>0</v>
      </c>
      <c r="K3060" s="218" t="s">
        <v>312</v>
      </c>
      <c r="L3060" s="47"/>
      <c r="M3060" s="223" t="s">
        <v>19</v>
      </c>
      <c r="N3060" s="224" t="s">
        <v>46</v>
      </c>
      <c r="O3060" s="87"/>
      <c r="P3060" s="225">
        <f>O3060*H3060</f>
        <v>0</v>
      </c>
      <c r="Q3060" s="225">
        <v>0.0060000000000000001</v>
      </c>
      <c r="R3060" s="225">
        <f>Q3060*H3060</f>
        <v>0.85499400000000003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544</v>
      </c>
      <c r="AT3060" s="227" t="s">
        <v>227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2" customFormat="1">
      <c r="A3061" s="41"/>
      <c r="B3061" s="42"/>
      <c r="C3061" s="43"/>
      <c r="D3061" s="267" t="s">
        <v>314</v>
      </c>
      <c r="E3061" s="43"/>
      <c r="F3061" s="268" t="s">
        <v>3020</v>
      </c>
      <c r="G3061" s="43"/>
      <c r="H3061" s="43"/>
      <c r="I3061" s="269"/>
      <c r="J3061" s="43"/>
      <c r="K3061" s="43"/>
      <c r="L3061" s="47"/>
      <c r="M3061" s="270"/>
      <c r="N3061" s="271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314</v>
      </c>
      <c r="AU3061" s="20" t="s">
        <v>93</v>
      </c>
    </row>
    <row r="3062" s="14" customFormat="1">
      <c r="A3062" s="14"/>
      <c r="B3062" s="246"/>
      <c r="C3062" s="247"/>
      <c r="D3062" s="231" t="s">
        <v>268</v>
      </c>
      <c r="E3062" s="248" t="s">
        <v>19</v>
      </c>
      <c r="F3062" s="249" t="s">
        <v>3021</v>
      </c>
      <c r="G3062" s="247"/>
      <c r="H3062" s="248" t="s">
        <v>19</v>
      </c>
      <c r="I3062" s="250"/>
      <c r="J3062" s="247"/>
      <c r="K3062" s="247"/>
      <c r="L3062" s="251"/>
      <c r="M3062" s="252"/>
      <c r="N3062" s="253"/>
      <c r="O3062" s="253"/>
      <c r="P3062" s="253"/>
      <c r="Q3062" s="253"/>
      <c r="R3062" s="253"/>
      <c r="S3062" s="253"/>
      <c r="T3062" s="25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5" t="s">
        <v>268</v>
      </c>
      <c r="AU3062" s="255" t="s">
        <v>93</v>
      </c>
      <c r="AV3062" s="14" t="s">
        <v>82</v>
      </c>
      <c r="AW3062" s="14" t="s">
        <v>34</v>
      </c>
      <c r="AX3062" s="14" t="s">
        <v>74</v>
      </c>
      <c r="AY3062" s="255" t="s">
        <v>224</v>
      </c>
    </row>
    <row r="3063" s="14" customFormat="1">
      <c r="A3063" s="14"/>
      <c r="B3063" s="246"/>
      <c r="C3063" s="247"/>
      <c r="D3063" s="231" t="s">
        <v>268</v>
      </c>
      <c r="E3063" s="248" t="s">
        <v>19</v>
      </c>
      <c r="F3063" s="249" t="s">
        <v>3022</v>
      </c>
      <c r="G3063" s="247"/>
      <c r="H3063" s="248" t="s">
        <v>19</v>
      </c>
      <c r="I3063" s="250"/>
      <c r="J3063" s="247"/>
      <c r="K3063" s="247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268</v>
      </c>
      <c r="AU3063" s="255" t="s">
        <v>93</v>
      </c>
      <c r="AV3063" s="14" t="s">
        <v>82</v>
      </c>
      <c r="AW3063" s="14" t="s">
        <v>34</v>
      </c>
      <c r="AX3063" s="14" t="s">
        <v>74</v>
      </c>
      <c r="AY3063" s="255" t="s">
        <v>224</v>
      </c>
    </row>
    <row r="3064" s="13" customFormat="1">
      <c r="A3064" s="13"/>
      <c r="B3064" s="229"/>
      <c r="C3064" s="230"/>
      <c r="D3064" s="231" t="s">
        <v>268</v>
      </c>
      <c r="E3064" s="232" t="s">
        <v>19</v>
      </c>
      <c r="F3064" s="233" t="s">
        <v>3023</v>
      </c>
      <c r="G3064" s="230"/>
      <c r="H3064" s="234">
        <v>12.244999999999999</v>
      </c>
      <c r="I3064" s="235"/>
      <c r="J3064" s="230"/>
      <c r="K3064" s="230"/>
      <c r="L3064" s="236"/>
      <c r="M3064" s="237"/>
      <c r="N3064" s="238"/>
      <c r="O3064" s="238"/>
      <c r="P3064" s="238"/>
      <c r="Q3064" s="238"/>
      <c r="R3064" s="238"/>
      <c r="S3064" s="238"/>
      <c r="T3064" s="23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0" t="s">
        <v>268</v>
      </c>
      <c r="AU3064" s="240" t="s">
        <v>93</v>
      </c>
      <c r="AV3064" s="13" t="s">
        <v>93</v>
      </c>
      <c r="AW3064" s="13" t="s">
        <v>34</v>
      </c>
      <c r="AX3064" s="13" t="s">
        <v>74</v>
      </c>
      <c r="AY3064" s="240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3024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2800</v>
      </c>
      <c r="G3066" s="230"/>
      <c r="H3066" s="234">
        <v>5.4960000000000004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3025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2801</v>
      </c>
      <c r="G3068" s="230"/>
      <c r="H3068" s="234">
        <v>8.9100000000000001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3026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2803</v>
      </c>
      <c r="G3070" s="230"/>
      <c r="H3070" s="234">
        <v>25.847999999999999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5" customFormat="1">
      <c r="A3071" s="15"/>
      <c r="B3071" s="256"/>
      <c r="C3071" s="257"/>
      <c r="D3071" s="231" t="s">
        <v>268</v>
      </c>
      <c r="E3071" s="258" t="s">
        <v>19</v>
      </c>
      <c r="F3071" s="259" t="s">
        <v>300</v>
      </c>
      <c r="G3071" s="257"/>
      <c r="H3071" s="260">
        <v>52.499000000000002</v>
      </c>
      <c r="I3071" s="261"/>
      <c r="J3071" s="257"/>
      <c r="K3071" s="257"/>
      <c r="L3071" s="262"/>
      <c r="M3071" s="263"/>
      <c r="N3071" s="264"/>
      <c r="O3071" s="264"/>
      <c r="P3071" s="264"/>
      <c r="Q3071" s="264"/>
      <c r="R3071" s="264"/>
      <c r="S3071" s="264"/>
      <c r="T3071" s="26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6" t="s">
        <v>268</v>
      </c>
      <c r="AU3071" s="266" t="s">
        <v>93</v>
      </c>
      <c r="AV3071" s="15" t="s">
        <v>108</v>
      </c>
      <c r="AW3071" s="15" t="s">
        <v>34</v>
      </c>
      <c r="AX3071" s="15" t="s">
        <v>74</v>
      </c>
      <c r="AY3071" s="266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3027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971</v>
      </c>
      <c r="G3073" s="230"/>
      <c r="H3073" s="234">
        <v>60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3028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559</v>
      </c>
      <c r="G3075" s="230"/>
      <c r="H3075" s="234">
        <v>18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3029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8</v>
      </c>
      <c r="G3077" s="230"/>
      <c r="H3077" s="234">
        <v>12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5" customFormat="1">
      <c r="A3078" s="15"/>
      <c r="B3078" s="256"/>
      <c r="C3078" s="257"/>
      <c r="D3078" s="231" t="s">
        <v>268</v>
      </c>
      <c r="E3078" s="258" t="s">
        <v>19</v>
      </c>
      <c r="F3078" s="259" t="s">
        <v>300</v>
      </c>
      <c r="G3078" s="257"/>
      <c r="H3078" s="260">
        <v>90</v>
      </c>
      <c r="I3078" s="261"/>
      <c r="J3078" s="257"/>
      <c r="K3078" s="257"/>
      <c r="L3078" s="262"/>
      <c r="M3078" s="263"/>
      <c r="N3078" s="264"/>
      <c r="O3078" s="264"/>
      <c r="P3078" s="264"/>
      <c r="Q3078" s="264"/>
      <c r="R3078" s="264"/>
      <c r="S3078" s="264"/>
      <c r="T3078" s="26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6" t="s">
        <v>268</v>
      </c>
      <c r="AU3078" s="266" t="s">
        <v>93</v>
      </c>
      <c r="AV3078" s="15" t="s">
        <v>108</v>
      </c>
      <c r="AW3078" s="15" t="s">
        <v>34</v>
      </c>
      <c r="AX3078" s="15" t="s">
        <v>74</v>
      </c>
      <c r="AY3078" s="266" t="s">
        <v>224</v>
      </c>
    </row>
    <row r="3079" s="16" customFormat="1">
      <c r="A3079" s="16"/>
      <c r="B3079" s="272"/>
      <c r="C3079" s="273"/>
      <c r="D3079" s="231" t="s">
        <v>268</v>
      </c>
      <c r="E3079" s="274" t="s">
        <v>19</v>
      </c>
      <c r="F3079" s="275" t="s">
        <v>351</v>
      </c>
      <c r="G3079" s="273"/>
      <c r="H3079" s="276">
        <v>142.499</v>
      </c>
      <c r="I3079" s="277"/>
      <c r="J3079" s="273"/>
      <c r="K3079" s="273"/>
      <c r="L3079" s="278"/>
      <c r="M3079" s="279"/>
      <c r="N3079" s="280"/>
      <c r="O3079" s="280"/>
      <c r="P3079" s="280"/>
      <c r="Q3079" s="280"/>
      <c r="R3079" s="280"/>
      <c r="S3079" s="280"/>
      <c r="T3079" s="281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82" t="s">
        <v>268</v>
      </c>
      <c r="AU3079" s="282" t="s">
        <v>93</v>
      </c>
      <c r="AV3079" s="16" t="s">
        <v>231</v>
      </c>
      <c r="AW3079" s="16" t="s">
        <v>34</v>
      </c>
      <c r="AX3079" s="16" t="s">
        <v>82</v>
      </c>
      <c r="AY3079" s="282" t="s">
        <v>224</v>
      </c>
    </row>
    <row r="3080" s="2" customFormat="1" ht="24.15" customHeight="1">
      <c r="A3080" s="41"/>
      <c r="B3080" s="42"/>
      <c r="C3080" s="286" t="s">
        <v>3030</v>
      </c>
      <c r="D3080" s="286" t="s">
        <v>572</v>
      </c>
      <c r="E3080" s="287" t="s">
        <v>3031</v>
      </c>
      <c r="F3080" s="288" t="s">
        <v>3032</v>
      </c>
      <c r="G3080" s="289" t="s">
        <v>324</v>
      </c>
      <c r="H3080" s="290">
        <v>5.5119999999999996</v>
      </c>
      <c r="I3080" s="291"/>
      <c r="J3080" s="292">
        <f>ROUND(I3080*H3080,2)</f>
        <v>0</v>
      </c>
      <c r="K3080" s="288" t="s">
        <v>312</v>
      </c>
      <c r="L3080" s="293"/>
      <c r="M3080" s="294" t="s">
        <v>19</v>
      </c>
      <c r="N3080" s="295" t="s">
        <v>46</v>
      </c>
      <c r="O3080" s="87"/>
      <c r="P3080" s="225">
        <f>O3080*H3080</f>
        <v>0</v>
      </c>
      <c r="Q3080" s="225">
        <v>0.029999999999999999</v>
      </c>
      <c r="R3080" s="225">
        <f>Q3080*H3080</f>
        <v>0.16535999999999998</v>
      </c>
      <c r="S3080" s="225">
        <v>0</v>
      </c>
      <c r="T3080" s="226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7" t="s">
        <v>643</v>
      </c>
      <c r="AT3080" s="227" t="s">
        <v>572</v>
      </c>
      <c r="AU3080" s="227" t="s">
        <v>93</v>
      </c>
      <c r="AY3080" s="20" t="s">
        <v>224</v>
      </c>
      <c r="BE3080" s="228">
        <f>IF(N3080="základní",J3080,0)</f>
        <v>0</v>
      </c>
      <c r="BF3080" s="228">
        <f>IF(N3080="snížená",J3080,0)</f>
        <v>0</v>
      </c>
      <c r="BG3080" s="228">
        <f>IF(N3080="zákl. přenesená",J3080,0)</f>
        <v>0</v>
      </c>
      <c r="BH3080" s="228">
        <f>IF(N3080="sníž. přenesená",J3080,0)</f>
        <v>0</v>
      </c>
      <c r="BI3080" s="228">
        <f>IF(N3080="nulová",J3080,0)</f>
        <v>0</v>
      </c>
      <c r="BJ3080" s="20" t="s">
        <v>93</v>
      </c>
      <c r="BK3080" s="228">
        <f>ROUND(I3080*H3080,2)</f>
        <v>0</v>
      </c>
      <c r="BL3080" s="20" t="s">
        <v>544</v>
      </c>
      <c r="BM3080" s="227" t="s">
        <v>3033</v>
      </c>
    </row>
    <row r="3081" s="14" customFormat="1">
      <c r="A3081" s="14"/>
      <c r="B3081" s="246"/>
      <c r="C3081" s="247"/>
      <c r="D3081" s="231" t="s">
        <v>268</v>
      </c>
      <c r="E3081" s="248" t="s">
        <v>19</v>
      </c>
      <c r="F3081" s="249" t="s">
        <v>3034</v>
      </c>
      <c r="G3081" s="247"/>
      <c r="H3081" s="248" t="s">
        <v>19</v>
      </c>
      <c r="I3081" s="250"/>
      <c r="J3081" s="247"/>
      <c r="K3081" s="247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5" t="s">
        <v>268</v>
      </c>
      <c r="AU3081" s="255" t="s">
        <v>93</v>
      </c>
      <c r="AV3081" s="14" t="s">
        <v>82</v>
      </c>
      <c r="AW3081" s="14" t="s">
        <v>34</v>
      </c>
      <c r="AX3081" s="14" t="s">
        <v>74</v>
      </c>
      <c r="AY3081" s="255" t="s">
        <v>224</v>
      </c>
    </row>
    <row r="3082" s="13" customFormat="1">
      <c r="A3082" s="13"/>
      <c r="B3082" s="229"/>
      <c r="C3082" s="230"/>
      <c r="D3082" s="231" t="s">
        <v>268</v>
      </c>
      <c r="E3082" s="232" t="s">
        <v>19</v>
      </c>
      <c r="F3082" s="233" t="s">
        <v>3035</v>
      </c>
      <c r="G3082" s="230"/>
      <c r="H3082" s="234">
        <v>5.5119999999999996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0" t="s">
        <v>268</v>
      </c>
      <c r="AU3082" s="240" t="s">
        <v>93</v>
      </c>
      <c r="AV3082" s="13" t="s">
        <v>93</v>
      </c>
      <c r="AW3082" s="13" t="s">
        <v>34</v>
      </c>
      <c r="AX3082" s="13" t="s">
        <v>82</v>
      </c>
      <c r="AY3082" s="240" t="s">
        <v>224</v>
      </c>
    </row>
    <row r="3083" s="2" customFormat="1" ht="16.5" customHeight="1">
      <c r="A3083" s="41"/>
      <c r="B3083" s="42"/>
      <c r="C3083" s="286" t="s">
        <v>3036</v>
      </c>
      <c r="D3083" s="286" t="s">
        <v>572</v>
      </c>
      <c r="E3083" s="287" t="s">
        <v>3037</v>
      </c>
      <c r="F3083" s="288" t="s">
        <v>3038</v>
      </c>
      <c r="G3083" s="289" t="s">
        <v>266</v>
      </c>
      <c r="H3083" s="290">
        <v>94.5</v>
      </c>
      <c r="I3083" s="291"/>
      <c r="J3083" s="292">
        <f>ROUND(I3083*H3083,2)</f>
        <v>0</v>
      </c>
      <c r="K3083" s="288" t="s">
        <v>312</v>
      </c>
      <c r="L3083" s="293"/>
      <c r="M3083" s="294" t="s">
        <v>19</v>
      </c>
      <c r="N3083" s="295" t="s">
        <v>46</v>
      </c>
      <c r="O3083" s="87"/>
      <c r="P3083" s="225">
        <f>O3083*H3083</f>
        <v>0</v>
      </c>
      <c r="Q3083" s="225">
        <v>0.0030000000000000001</v>
      </c>
      <c r="R3083" s="225">
        <f>Q3083*H3083</f>
        <v>0.28350000000000003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643</v>
      </c>
      <c r="AT3083" s="227" t="s">
        <v>572</v>
      </c>
      <c r="AU3083" s="227" t="s">
        <v>93</v>
      </c>
      <c r="AY3083" s="20" t="s">
        <v>224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93</v>
      </c>
      <c r="BK3083" s="228">
        <f>ROUND(I3083*H3083,2)</f>
        <v>0</v>
      </c>
      <c r="BL3083" s="20" t="s">
        <v>544</v>
      </c>
      <c r="BM3083" s="227" t="s">
        <v>3039</v>
      </c>
    </row>
    <row r="3084" s="14" customFormat="1">
      <c r="A3084" s="14"/>
      <c r="B3084" s="246"/>
      <c r="C3084" s="247"/>
      <c r="D3084" s="231" t="s">
        <v>268</v>
      </c>
      <c r="E3084" s="248" t="s">
        <v>19</v>
      </c>
      <c r="F3084" s="249" t="s">
        <v>3027</v>
      </c>
      <c r="G3084" s="247"/>
      <c r="H3084" s="248" t="s">
        <v>19</v>
      </c>
      <c r="I3084" s="250"/>
      <c r="J3084" s="247"/>
      <c r="K3084" s="247"/>
      <c r="L3084" s="251"/>
      <c r="M3084" s="252"/>
      <c r="N3084" s="253"/>
      <c r="O3084" s="253"/>
      <c r="P3084" s="253"/>
      <c r="Q3084" s="253"/>
      <c r="R3084" s="253"/>
      <c r="S3084" s="253"/>
      <c r="T3084" s="25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5" t="s">
        <v>268</v>
      </c>
      <c r="AU3084" s="255" t="s">
        <v>93</v>
      </c>
      <c r="AV3084" s="14" t="s">
        <v>82</v>
      </c>
      <c r="AW3084" s="14" t="s">
        <v>34</v>
      </c>
      <c r="AX3084" s="14" t="s">
        <v>74</v>
      </c>
      <c r="AY3084" s="255" t="s">
        <v>224</v>
      </c>
    </row>
    <row r="3085" s="13" customFormat="1">
      <c r="A3085" s="13"/>
      <c r="B3085" s="229"/>
      <c r="C3085" s="230"/>
      <c r="D3085" s="231" t="s">
        <v>268</v>
      </c>
      <c r="E3085" s="232" t="s">
        <v>19</v>
      </c>
      <c r="F3085" s="233" t="s">
        <v>3040</v>
      </c>
      <c r="G3085" s="230"/>
      <c r="H3085" s="234">
        <v>63</v>
      </c>
      <c r="I3085" s="235"/>
      <c r="J3085" s="230"/>
      <c r="K3085" s="230"/>
      <c r="L3085" s="236"/>
      <c r="M3085" s="237"/>
      <c r="N3085" s="238"/>
      <c r="O3085" s="238"/>
      <c r="P3085" s="238"/>
      <c r="Q3085" s="238"/>
      <c r="R3085" s="238"/>
      <c r="S3085" s="238"/>
      <c r="T3085" s="23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0" t="s">
        <v>268</v>
      </c>
      <c r="AU3085" s="240" t="s">
        <v>93</v>
      </c>
      <c r="AV3085" s="13" t="s">
        <v>93</v>
      </c>
      <c r="AW3085" s="13" t="s">
        <v>34</v>
      </c>
      <c r="AX3085" s="13" t="s">
        <v>74</v>
      </c>
      <c r="AY3085" s="240" t="s">
        <v>224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3028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3041</v>
      </c>
      <c r="G3087" s="230"/>
      <c r="H3087" s="234">
        <v>18.899999999999999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3029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3042</v>
      </c>
      <c r="G3089" s="230"/>
      <c r="H3089" s="234">
        <v>12.6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6" customFormat="1">
      <c r="A3090" s="16"/>
      <c r="B3090" s="272"/>
      <c r="C3090" s="273"/>
      <c r="D3090" s="231" t="s">
        <v>268</v>
      </c>
      <c r="E3090" s="274" t="s">
        <v>19</v>
      </c>
      <c r="F3090" s="275" t="s">
        <v>351</v>
      </c>
      <c r="G3090" s="273"/>
      <c r="H3090" s="276">
        <v>94.5</v>
      </c>
      <c r="I3090" s="277"/>
      <c r="J3090" s="273"/>
      <c r="K3090" s="273"/>
      <c r="L3090" s="278"/>
      <c r="M3090" s="279"/>
      <c r="N3090" s="280"/>
      <c r="O3090" s="280"/>
      <c r="P3090" s="280"/>
      <c r="Q3090" s="280"/>
      <c r="R3090" s="280"/>
      <c r="S3090" s="280"/>
      <c r="T3090" s="281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T3090" s="282" t="s">
        <v>268</v>
      </c>
      <c r="AU3090" s="282" t="s">
        <v>93</v>
      </c>
      <c r="AV3090" s="16" t="s">
        <v>231</v>
      </c>
      <c r="AW3090" s="16" t="s">
        <v>34</v>
      </c>
      <c r="AX3090" s="16" t="s">
        <v>82</v>
      </c>
      <c r="AY3090" s="282" t="s">
        <v>224</v>
      </c>
    </row>
    <row r="3091" s="2" customFormat="1" ht="37.8" customHeight="1">
      <c r="A3091" s="41"/>
      <c r="B3091" s="42"/>
      <c r="C3091" s="216" t="s">
        <v>3043</v>
      </c>
      <c r="D3091" s="216" t="s">
        <v>227</v>
      </c>
      <c r="E3091" s="217" t="s">
        <v>3044</v>
      </c>
      <c r="F3091" s="218" t="s">
        <v>3045</v>
      </c>
      <c r="G3091" s="219" t="s">
        <v>266</v>
      </c>
      <c r="H3091" s="220">
        <v>388.858</v>
      </c>
      <c r="I3091" s="221"/>
      <c r="J3091" s="222">
        <f>ROUND(I3091*H3091,2)</f>
        <v>0</v>
      </c>
      <c r="K3091" s="218" t="s">
        <v>312</v>
      </c>
      <c r="L3091" s="47"/>
      <c r="M3091" s="223" t="s">
        <v>19</v>
      </c>
      <c r="N3091" s="224" t="s">
        <v>46</v>
      </c>
      <c r="O3091" s="87"/>
      <c r="P3091" s="225">
        <f>O3091*H3091</f>
        <v>0</v>
      </c>
      <c r="Q3091" s="225">
        <v>0</v>
      </c>
      <c r="R3091" s="225">
        <f>Q3091*H3091</f>
        <v>0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544</v>
      </c>
      <c r="AT3091" s="227" t="s">
        <v>227</v>
      </c>
      <c r="AU3091" s="227" t="s">
        <v>93</v>
      </c>
      <c r="AY3091" s="20" t="s">
        <v>224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93</v>
      </c>
      <c r="BK3091" s="228">
        <f>ROUND(I3091*H3091,2)</f>
        <v>0</v>
      </c>
      <c r="BL3091" s="20" t="s">
        <v>544</v>
      </c>
      <c r="BM3091" s="227" t="s">
        <v>3046</v>
      </c>
    </row>
    <row r="3092" s="2" customFormat="1">
      <c r="A3092" s="41"/>
      <c r="B3092" s="42"/>
      <c r="C3092" s="43"/>
      <c r="D3092" s="267" t="s">
        <v>314</v>
      </c>
      <c r="E3092" s="43"/>
      <c r="F3092" s="268" t="s">
        <v>3047</v>
      </c>
      <c r="G3092" s="43"/>
      <c r="H3092" s="43"/>
      <c r="I3092" s="269"/>
      <c r="J3092" s="43"/>
      <c r="K3092" s="43"/>
      <c r="L3092" s="47"/>
      <c r="M3092" s="270"/>
      <c r="N3092" s="271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314</v>
      </c>
      <c r="AU3092" s="20" t="s">
        <v>93</v>
      </c>
    </row>
    <row r="3093" s="14" customFormat="1">
      <c r="A3093" s="14"/>
      <c r="B3093" s="246"/>
      <c r="C3093" s="247"/>
      <c r="D3093" s="231" t="s">
        <v>268</v>
      </c>
      <c r="E3093" s="248" t="s">
        <v>19</v>
      </c>
      <c r="F3093" s="249" t="s">
        <v>3048</v>
      </c>
      <c r="G3093" s="247"/>
      <c r="H3093" s="248" t="s">
        <v>19</v>
      </c>
      <c r="I3093" s="250"/>
      <c r="J3093" s="247"/>
      <c r="K3093" s="247"/>
      <c r="L3093" s="251"/>
      <c r="M3093" s="252"/>
      <c r="N3093" s="253"/>
      <c r="O3093" s="253"/>
      <c r="P3093" s="253"/>
      <c r="Q3093" s="253"/>
      <c r="R3093" s="253"/>
      <c r="S3093" s="253"/>
      <c r="T3093" s="25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5" t="s">
        <v>268</v>
      </c>
      <c r="AU3093" s="255" t="s">
        <v>93</v>
      </c>
      <c r="AV3093" s="14" t="s">
        <v>82</v>
      </c>
      <c r="AW3093" s="14" t="s">
        <v>34</v>
      </c>
      <c r="AX3093" s="14" t="s">
        <v>74</v>
      </c>
      <c r="AY3093" s="255" t="s">
        <v>224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634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3049</v>
      </c>
      <c r="G3095" s="230"/>
      <c r="H3095" s="234">
        <v>264.55799999999999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74</v>
      </c>
      <c r="AY3095" s="240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641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3050</v>
      </c>
      <c r="G3097" s="230"/>
      <c r="H3097" s="234">
        <v>124.3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6" customFormat="1">
      <c r="A3098" s="16"/>
      <c r="B3098" s="272"/>
      <c r="C3098" s="273"/>
      <c r="D3098" s="231" t="s">
        <v>268</v>
      </c>
      <c r="E3098" s="274" t="s">
        <v>19</v>
      </c>
      <c r="F3098" s="275" t="s">
        <v>351</v>
      </c>
      <c r="G3098" s="273"/>
      <c r="H3098" s="276">
        <v>388.858</v>
      </c>
      <c r="I3098" s="277"/>
      <c r="J3098" s="273"/>
      <c r="K3098" s="273"/>
      <c r="L3098" s="278"/>
      <c r="M3098" s="279"/>
      <c r="N3098" s="280"/>
      <c r="O3098" s="280"/>
      <c r="P3098" s="280"/>
      <c r="Q3098" s="280"/>
      <c r="R3098" s="280"/>
      <c r="S3098" s="280"/>
      <c r="T3098" s="281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82" t="s">
        <v>268</v>
      </c>
      <c r="AU3098" s="282" t="s">
        <v>93</v>
      </c>
      <c r="AV3098" s="16" t="s">
        <v>231</v>
      </c>
      <c r="AW3098" s="16" t="s">
        <v>34</v>
      </c>
      <c r="AX3098" s="16" t="s">
        <v>82</v>
      </c>
      <c r="AY3098" s="282" t="s">
        <v>224</v>
      </c>
    </row>
    <row r="3099" s="2" customFormat="1" ht="24.15" customHeight="1">
      <c r="A3099" s="41"/>
      <c r="B3099" s="42"/>
      <c r="C3099" s="286" t="s">
        <v>3051</v>
      </c>
      <c r="D3099" s="286" t="s">
        <v>572</v>
      </c>
      <c r="E3099" s="287" t="s">
        <v>3052</v>
      </c>
      <c r="F3099" s="288" t="s">
        <v>3053</v>
      </c>
      <c r="G3099" s="289" t="s">
        <v>266</v>
      </c>
      <c r="H3099" s="290">
        <v>408.30099999999999</v>
      </c>
      <c r="I3099" s="291"/>
      <c r="J3099" s="292">
        <f>ROUND(I3099*H3099,2)</f>
        <v>0</v>
      </c>
      <c r="K3099" s="288" t="s">
        <v>312</v>
      </c>
      <c r="L3099" s="293"/>
      <c r="M3099" s="294" t="s">
        <v>19</v>
      </c>
      <c r="N3099" s="295" t="s">
        <v>46</v>
      </c>
      <c r="O3099" s="87"/>
      <c r="P3099" s="225">
        <f>O3099*H3099</f>
        <v>0</v>
      </c>
      <c r="Q3099" s="225">
        <v>0.01575</v>
      </c>
      <c r="R3099" s="225">
        <f>Q3099*H3099</f>
        <v>6.43074075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254</v>
      </c>
      <c r="AT3099" s="227" t="s">
        <v>572</v>
      </c>
      <c r="AU3099" s="227" t="s">
        <v>93</v>
      </c>
      <c r="AY3099" s="20" t="s">
        <v>224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93</v>
      </c>
      <c r="BK3099" s="228">
        <f>ROUND(I3099*H3099,2)</f>
        <v>0</v>
      </c>
      <c r="BL3099" s="20" t="s">
        <v>231</v>
      </c>
      <c r="BM3099" s="227" t="s">
        <v>3054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3055</v>
      </c>
      <c r="G3100" s="230"/>
      <c r="H3100" s="234">
        <v>408.30099999999999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82</v>
      </c>
      <c r="AY3100" s="240" t="s">
        <v>224</v>
      </c>
    </row>
    <row r="3101" s="2" customFormat="1" ht="49.05" customHeight="1">
      <c r="A3101" s="41"/>
      <c r="B3101" s="42"/>
      <c r="C3101" s="216" t="s">
        <v>3056</v>
      </c>
      <c r="D3101" s="216" t="s">
        <v>227</v>
      </c>
      <c r="E3101" s="217" t="s">
        <v>3057</v>
      </c>
      <c r="F3101" s="218" t="s">
        <v>3058</v>
      </c>
      <c r="G3101" s="219" t="s">
        <v>266</v>
      </c>
      <c r="H3101" s="220">
        <v>62.020000000000003</v>
      </c>
      <c r="I3101" s="221"/>
      <c r="J3101" s="222">
        <f>ROUND(I3101*H3101,2)</f>
        <v>0</v>
      </c>
      <c r="K3101" s="218" t="s">
        <v>312</v>
      </c>
      <c r="L3101" s="47"/>
      <c r="M3101" s="223" t="s">
        <v>19</v>
      </c>
      <c r="N3101" s="224" t="s">
        <v>46</v>
      </c>
      <c r="O3101" s="87"/>
      <c r="P3101" s="225">
        <f>O3101*H3101</f>
        <v>0</v>
      </c>
      <c r="Q3101" s="225">
        <v>0.00012</v>
      </c>
      <c r="R3101" s="225">
        <f>Q3101*H3101</f>
        <v>0.0074424000000000009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544</v>
      </c>
      <c r="AT3101" s="227" t="s">
        <v>227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544</v>
      </c>
      <c r="BM3101" s="227" t="s">
        <v>3059</v>
      </c>
    </row>
    <row r="3102" s="2" customFormat="1">
      <c r="A3102" s="41"/>
      <c r="B3102" s="42"/>
      <c r="C3102" s="43"/>
      <c r="D3102" s="267" t="s">
        <v>314</v>
      </c>
      <c r="E3102" s="43"/>
      <c r="F3102" s="268" t="s">
        <v>3060</v>
      </c>
      <c r="G3102" s="43"/>
      <c r="H3102" s="43"/>
      <c r="I3102" s="269"/>
      <c r="J3102" s="43"/>
      <c r="K3102" s="43"/>
      <c r="L3102" s="47"/>
      <c r="M3102" s="270"/>
      <c r="N3102" s="271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314</v>
      </c>
      <c r="AU3102" s="20" t="s">
        <v>93</v>
      </c>
    </row>
    <row r="3103" s="14" customFormat="1">
      <c r="A3103" s="14"/>
      <c r="B3103" s="246"/>
      <c r="C3103" s="247"/>
      <c r="D3103" s="231" t="s">
        <v>268</v>
      </c>
      <c r="E3103" s="248" t="s">
        <v>19</v>
      </c>
      <c r="F3103" s="249" t="s">
        <v>2773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268</v>
      </c>
      <c r="AU3103" s="255" t="s">
        <v>93</v>
      </c>
      <c r="AV3103" s="14" t="s">
        <v>82</v>
      </c>
      <c r="AW3103" s="14" t="s">
        <v>34</v>
      </c>
      <c r="AX3103" s="14" t="s">
        <v>74</v>
      </c>
      <c r="AY3103" s="255" t="s">
        <v>224</v>
      </c>
    </row>
    <row r="3104" s="13" customFormat="1">
      <c r="A3104" s="13"/>
      <c r="B3104" s="229"/>
      <c r="C3104" s="230"/>
      <c r="D3104" s="231" t="s">
        <v>268</v>
      </c>
      <c r="E3104" s="232" t="s">
        <v>19</v>
      </c>
      <c r="F3104" s="233" t="s">
        <v>2774</v>
      </c>
      <c r="G3104" s="230"/>
      <c r="H3104" s="234">
        <v>20.800000000000001</v>
      </c>
      <c r="I3104" s="235"/>
      <c r="J3104" s="230"/>
      <c r="K3104" s="230"/>
      <c r="L3104" s="236"/>
      <c r="M3104" s="237"/>
      <c r="N3104" s="238"/>
      <c r="O3104" s="238"/>
      <c r="P3104" s="238"/>
      <c r="Q3104" s="238"/>
      <c r="R3104" s="238"/>
      <c r="S3104" s="238"/>
      <c r="T3104" s="23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0" t="s">
        <v>268</v>
      </c>
      <c r="AU3104" s="240" t="s">
        <v>93</v>
      </c>
      <c r="AV3104" s="13" t="s">
        <v>93</v>
      </c>
      <c r="AW3104" s="13" t="s">
        <v>34</v>
      </c>
      <c r="AX3104" s="13" t="s">
        <v>74</v>
      </c>
      <c r="AY3104" s="240" t="s">
        <v>224</v>
      </c>
    </row>
    <row r="3105" s="15" customFormat="1">
      <c r="A3105" s="15"/>
      <c r="B3105" s="256"/>
      <c r="C3105" s="257"/>
      <c r="D3105" s="231" t="s">
        <v>268</v>
      </c>
      <c r="E3105" s="258" t="s">
        <v>19</v>
      </c>
      <c r="F3105" s="259" t="s">
        <v>300</v>
      </c>
      <c r="G3105" s="257"/>
      <c r="H3105" s="260">
        <v>20.800000000000001</v>
      </c>
      <c r="I3105" s="261"/>
      <c r="J3105" s="257"/>
      <c r="K3105" s="257"/>
      <c r="L3105" s="262"/>
      <c r="M3105" s="263"/>
      <c r="N3105" s="264"/>
      <c r="O3105" s="264"/>
      <c r="P3105" s="264"/>
      <c r="Q3105" s="264"/>
      <c r="R3105" s="264"/>
      <c r="S3105" s="264"/>
      <c r="T3105" s="26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6" t="s">
        <v>268</v>
      </c>
      <c r="AU3105" s="266" t="s">
        <v>93</v>
      </c>
      <c r="AV3105" s="15" t="s">
        <v>108</v>
      </c>
      <c r="AW3105" s="15" t="s">
        <v>34</v>
      </c>
      <c r="AX3105" s="15" t="s">
        <v>74</v>
      </c>
      <c r="AY3105" s="266" t="s">
        <v>224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1000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665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2776</v>
      </c>
      <c r="G3108" s="230"/>
      <c r="H3108" s="234">
        <v>7.8399999999999999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667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2777</v>
      </c>
      <c r="G3110" s="230"/>
      <c r="H3110" s="234">
        <v>15.795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1003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2778</v>
      </c>
      <c r="G3112" s="230"/>
      <c r="H3112" s="234">
        <v>17.585000000000001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5" customFormat="1">
      <c r="A3113" s="15"/>
      <c r="B3113" s="256"/>
      <c r="C3113" s="257"/>
      <c r="D3113" s="231" t="s">
        <v>268</v>
      </c>
      <c r="E3113" s="258" t="s">
        <v>19</v>
      </c>
      <c r="F3113" s="259" t="s">
        <v>300</v>
      </c>
      <c r="G3113" s="257"/>
      <c r="H3113" s="260">
        <v>41.219999999999999</v>
      </c>
      <c r="I3113" s="261"/>
      <c r="J3113" s="257"/>
      <c r="K3113" s="257"/>
      <c r="L3113" s="262"/>
      <c r="M3113" s="263"/>
      <c r="N3113" s="264"/>
      <c r="O3113" s="264"/>
      <c r="P3113" s="264"/>
      <c r="Q3113" s="264"/>
      <c r="R3113" s="264"/>
      <c r="S3113" s="264"/>
      <c r="T3113" s="26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6" t="s">
        <v>268</v>
      </c>
      <c r="AU3113" s="266" t="s">
        <v>93</v>
      </c>
      <c r="AV3113" s="15" t="s">
        <v>108</v>
      </c>
      <c r="AW3113" s="15" t="s">
        <v>34</v>
      </c>
      <c r="AX3113" s="15" t="s">
        <v>74</v>
      </c>
      <c r="AY3113" s="266" t="s">
        <v>224</v>
      </c>
    </row>
    <row r="3114" s="16" customFormat="1">
      <c r="A3114" s="16"/>
      <c r="B3114" s="272"/>
      <c r="C3114" s="273"/>
      <c r="D3114" s="231" t="s">
        <v>268</v>
      </c>
      <c r="E3114" s="274" t="s">
        <v>19</v>
      </c>
      <c r="F3114" s="275" t="s">
        <v>351</v>
      </c>
      <c r="G3114" s="273"/>
      <c r="H3114" s="276">
        <v>62.020000000000003</v>
      </c>
      <c r="I3114" s="277"/>
      <c r="J3114" s="273"/>
      <c r="K3114" s="273"/>
      <c r="L3114" s="278"/>
      <c r="M3114" s="279"/>
      <c r="N3114" s="280"/>
      <c r="O3114" s="280"/>
      <c r="P3114" s="280"/>
      <c r="Q3114" s="280"/>
      <c r="R3114" s="280"/>
      <c r="S3114" s="280"/>
      <c r="T3114" s="281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82" t="s">
        <v>268</v>
      </c>
      <c r="AU3114" s="282" t="s">
        <v>93</v>
      </c>
      <c r="AV3114" s="16" t="s">
        <v>231</v>
      </c>
      <c r="AW3114" s="16" t="s">
        <v>34</v>
      </c>
      <c r="AX3114" s="16" t="s">
        <v>82</v>
      </c>
      <c r="AY3114" s="282" t="s">
        <v>224</v>
      </c>
    </row>
    <row r="3115" s="2" customFormat="1" ht="49.05" customHeight="1">
      <c r="A3115" s="41"/>
      <c r="B3115" s="42"/>
      <c r="C3115" s="216" t="s">
        <v>3061</v>
      </c>
      <c r="D3115" s="216" t="s">
        <v>227</v>
      </c>
      <c r="E3115" s="217" t="s">
        <v>3062</v>
      </c>
      <c r="F3115" s="218" t="s">
        <v>3063</v>
      </c>
      <c r="G3115" s="219" t="s">
        <v>266</v>
      </c>
      <c r="H3115" s="220">
        <v>1099.7090000000001</v>
      </c>
      <c r="I3115" s="221"/>
      <c r="J3115" s="222">
        <f>ROUND(I3115*H3115,2)</f>
        <v>0</v>
      </c>
      <c r="K3115" s="218" t="s">
        <v>312</v>
      </c>
      <c r="L3115" s="47"/>
      <c r="M3115" s="223" t="s">
        <v>19</v>
      </c>
      <c r="N3115" s="224" t="s">
        <v>46</v>
      </c>
      <c r="O3115" s="87"/>
      <c r="P3115" s="225">
        <f>O3115*H3115</f>
        <v>0</v>
      </c>
      <c r="Q3115" s="225">
        <v>0.00024000000000000001</v>
      </c>
      <c r="R3115" s="225">
        <f>Q3115*H3115</f>
        <v>0.26393016000000002</v>
      </c>
      <c r="S3115" s="225">
        <v>0</v>
      </c>
      <c r="T3115" s="226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7" t="s">
        <v>544</v>
      </c>
      <c r="AT3115" s="227" t="s">
        <v>227</v>
      </c>
      <c r="AU3115" s="227" t="s">
        <v>93</v>
      </c>
      <c r="AY3115" s="20" t="s">
        <v>224</v>
      </c>
      <c r="BE3115" s="228">
        <f>IF(N3115="základní",J3115,0)</f>
        <v>0</v>
      </c>
      <c r="BF3115" s="228">
        <f>IF(N3115="snížená",J3115,0)</f>
        <v>0</v>
      </c>
      <c r="BG3115" s="228">
        <f>IF(N3115="zákl. přenesená",J3115,0)</f>
        <v>0</v>
      </c>
      <c r="BH3115" s="228">
        <f>IF(N3115="sníž. přenesená",J3115,0)</f>
        <v>0</v>
      </c>
      <c r="BI3115" s="228">
        <f>IF(N3115="nulová",J3115,0)</f>
        <v>0</v>
      </c>
      <c r="BJ3115" s="20" t="s">
        <v>93</v>
      </c>
      <c r="BK3115" s="228">
        <f>ROUND(I3115*H3115,2)</f>
        <v>0</v>
      </c>
      <c r="BL3115" s="20" t="s">
        <v>544</v>
      </c>
      <c r="BM3115" s="227" t="s">
        <v>3064</v>
      </c>
    </row>
    <row r="3116" s="2" customFormat="1">
      <c r="A3116" s="41"/>
      <c r="B3116" s="42"/>
      <c r="C3116" s="43"/>
      <c r="D3116" s="267" t="s">
        <v>314</v>
      </c>
      <c r="E3116" s="43"/>
      <c r="F3116" s="268" t="s">
        <v>3065</v>
      </c>
      <c r="G3116" s="43"/>
      <c r="H3116" s="43"/>
      <c r="I3116" s="269"/>
      <c r="J3116" s="43"/>
      <c r="K3116" s="43"/>
      <c r="L3116" s="47"/>
      <c r="M3116" s="270"/>
      <c r="N3116" s="271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314</v>
      </c>
      <c r="AU3116" s="20" t="s">
        <v>93</v>
      </c>
    </row>
    <row r="3117" s="14" customFormat="1">
      <c r="A3117" s="14"/>
      <c r="B3117" s="246"/>
      <c r="C3117" s="247"/>
      <c r="D3117" s="231" t="s">
        <v>268</v>
      </c>
      <c r="E3117" s="248" t="s">
        <v>19</v>
      </c>
      <c r="F3117" s="249" t="s">
        <v>1921</v>
      </c>
      <c r="G3117" s="247"/>
      <c r="H3117" s="248" t="s">
        <v>19</v>
      </c>
      <c r="I3117" s="250"/>
      <c r="J3117" s="247"/>
      <c r="K3117" s="247"/>
      <c r="L3117" s="251"/>
      <c r="M3117" s="252"/>
      <c r="N3117" s="253"/>
      <c r="O3117" s="253"/>
      <c r="P3117" s="253"/>
      <c r="Q3117" s="253"/>
      <c r="R3117" s="253"/>
      <c r="S3117" s="253"/>
      <c r="T3117" s="25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5" t="s">
        <v>268</v>
      </c>
      <c r="AU3117" s="255" t="s">
        <v>93</v>
      </c>
      <c r="AV3117" s="14" t="s">
        <v>82</v>
      </c>
      <c r="AW3117" s="14" t="s">
        <v>34</v>
      </c>
      <c r="AX3117" s="14" t="s">
        <v>74</v>
      </c>
      <c r="AY3117" s="255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2756</v>
      </c>
      <c r="G3118" s="230"/>
      <c r="H3118" s="234">
        <v>566.56899999999996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3" customFormat="1">
      <c r="A3119" s="13"/>
      <c r="B3119" s="229"/>
      <c r="C3119" s="230"/>
      <c r="D3119" s="231" t="s">
        <v>268</v>
      </c>
      <c r="E3119" s="232" t="s">
        <v>19</v>
      </c>
      <c r="F3119" s="233" t="s">
        <v>2757</v>
      </c>
      <c r="G3119" s="230"/>
      <c r="H3119" s="234">
        <v>-27.359000000000002</v>
      </c>
      <c r="I3119" s="235"/>
      <c r="J3119" s="230"/>
      <c r="K3119" s="230"/>
      <c r="L3119" s="236"/>
      <c r="M3119" s="237"/>
      <c r="N3119" s="238"/>
      <c r="O3119" s="238"/>
      <c r="P3119" s="238"/>
      <c r="Q3119" s="238"/>
      <c r="R3119" s="238"/>
      <c r="S3119" s="238"/>
      <c r="T3119" s="23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0" t="s">
        <v>268</v>
      </c>
      <c r="AU3119" s="240" t="s">
        <v>93</v>
      </c>
      <c r="AV3119" s="13" t="s">
        <v>93</v>
      </c>
      <c r="AW3119" s="13" t="s">
        <v>34</v>
      </c>
      <c r="AX3119" s="13" t="s">
        <v>74</v>
      </c>
      <c r="AY3119" s="240" t="s">
        <v>224</v>
      </c>
    </row>
    <row r="3120" s="15" customFormat="1">
      <c r="A3120" s="15"/>
      <c r="B3120" s="256"/>
      <c r="C3120" s="257"/>
      <c r="D3120" s="231" t="s">
        <v>268</v>
      </c>
      <c r="E3120" s="258" t="s">
        <v>19</v>
      </c>
      <c r="F3120" s="259" t="s">
        <v>300</v>
      </c>
      <c r="G3120" s="257"/>
      <c r="H3120" s="260">
        <v>539.21000000000004</v>
      </c>
      <c r="I3120" s="261"/>
      <c r="J3120" s="257"/>
      <c r="K3120" s="257"/>
      <c r="L3120" s="262"/>
      <c r="M3120" s="263"/>
      <c r="N3120" s="264"/>
      <c r="O3120" s="264"/>
      <c r="P3120" s="264"/>
      <c r="Q3120" s="264"/>
      <c r="R3120" s="264"/>
      <c r="S3120" s="264"/>
      <c r="T3120" s="26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66" t="s">
        <v>268</v>
      </c>
      <c r="AU3120" s="266" t="s">
        <v>93</v>
      </c>
      <c r="AV3120" s="15" t="s">
        <v>108</v>
      </c>
      <c r="AW3120" s="15" t="s">
        <v>34</v>
      </c>
      <c r="AX3120" s="15" t="s">
        <v>74</v>
      </c>
      <c r="AY3120" s="266" t="s">
        <v>224</v>
      </c>
    </row>
    <row r="3121" s="14" customFormat="1">
      <c r="A3121" s="14"/>
      <c r="B3121" s="246"/>
      <c r="C3121" s="247"/>
      <c r="D3121" s="231" t="s">
        <v>268</v>
      </c>
      <c r="E3121" s="248" t="s">
        <v>19</v>
      </c>
      <c r="F3121" s="249" t="s">
        <v>1906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268</v>
      </c>
      <c r="AU3121" s="255" t="s">
        <v>93</v>
      </c>
      <c r="AV3121" s="14" t="s">
        <v>82</v>
      </c>
      <c r="AW3121" s="14" t="s">
        <v>34</v>
      </c>
      <c r="AX3121" s="14" t="s">
        <v>74</v>
      </c>
      <c r="AY3121" s="255" t="s">
        <v>224</v>
      </c>
    </row>
    <row r="3122" s="13" customFormat="1">
      <c r="A3122" s="13"/>
      <c r="B3122" s="229"/>
      <c r="C3122" s="230"/>
      <c r="D3122" s="231" t="s">
        <v>268</v>
      </c>
      <c r="E3122" s="232" t="s">
        <v>19</v>
      </c>
      <c r="F3122" s="233" t="s">
        <v>1907</v>
      </c>
      <c r="G3122" s="230"/>
      <c r="H3122" s="234">
        <v>40.887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0" t="s">
        <v>268</v>
      </c>
      <c r="AU3122" s="240" t="s">
        <v>93</v>
      </c>
      <c r="AV3122" s="13" t="s">
        <v>93</v>
      </c>
      <c r="AW3122" s="13" t="s">
        <v>34</v>
      </c>
      <c r="AX3122" s="13" t="s">
        <v>74</v>
      </c>
      <c r="AY3122" s="240" t="s">
        <v>224</v>
      </c>
    </row>
    <row r="3123" s="15" customFormat="1">
      <c r="A3123" s="15"/>
      <c r="B3123" s="256"/>
      <c r="C3123" s="257"/>
      <c r="D3123" s="231" t="s">
        <v>268</v>
      </c>
      <c r="E3123" s="258" t="s">
        <v>19</v>
      </c>
      <c r="F3123" s="259" t="s">
        <v>300</v>
      </c>
      <c r="G3123" s="257"/>
      <c r="H3123" s="260">
        <v>40.887</v>
      </c>
      <c r="I3123" s="261"/>
      <c r="J3123" s="257"/>
      <c r="K3123" s="257"/>
      <c r="L3123" s="262"/>
      <c r="M3123" s="263"/>
      <c r="N3123" s="264"/>
      <c r="O3123" s="264"/>
      <c r="P3123" s="264"/>
      <c r="Q3123" s="264"/>
      <c r="R3123" s="264"/>
      <c r="S3123" s="264"/>
      <c r="T3123" s="26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66" t="s">
        <v>268</v>
      </c>
      <c r="AU3123" s="266" t="s">
        <v>93</v>
      </c>
      <c r="AV3123" s="15" t="s">
        <v>108</v>
      </c>
      <c r="AW3123" s="15" t="s">
        <v>34</v>
      </c>
      <c r="AX3123" s="15" t="s">
        <v>74</v>
      </c>
      <c r="AY3123" s="266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1927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2768</v>
      </c>
      <c r="G3125" s="230"/>
      <c r="H3125" s="234">
        <v>117.05500000000001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3" customFormat="1">
      <c r="A3126" s="13"/>
      <c r="B3126" s="229"/>
      <c r="C3126" s="230"/>
      <c r="D3126" s="231" t="s">
        <v>268</v>
      </c>
      <c r="E3126" s="232" t="s">
        <v>19</v>
      </c>
      <c r="F3126" s="233" t="s">
        <v>2769</v>
      </c>
      <c r="G3126" s="230"/>
      <c r="H3126" s="234">
        <v>402.55700000000002</v>
      </c>
      <c r="I3126" s="235"/>
      <c r="J3126" s="230"/>
      <c r="K3126" s="230"/>
      <c r="L3126" s="236"/>
      <c r="M3126" s="237"/>
      <c r="N3126" s="238"/>
      <c r="O3126" s="238"/>
      <c r="P3126" s="238"/>
      <c r="Q3126" s="238"/>
      <c r="R3126" s="238"/>
      <c r="S3126" s="238"/>
      <c r="T3126" s="23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0" t="s">
        <v>268</v>
      </c>
      <c r="AU3126" s="240" t="s">
        <v>93</v>
      </c>
      <c r="AV3126" s="13" t="s">
        <v>93</v>
      </c>
      <c r="AW3126" s="13" t="s">
        <v>34</v>
      </c>
      <c r="AX3126" s="13" t="s">
        <v>74</v>
      </c>
      <c r="AY3126" s="240" t="s">
        <v>224</v>
      </c>
    </row>
    <row r="3127" s="15" customFormat="1">
      <c r="A3127" s="15"/>
      <c r="B3127" s="256"/>
      <c r="C3127" s="257"/>
      <c r="D3127" s="231" t="s">
        <v>268</v>
      </c>
      <c r="E3127" s="258" t="s">
        <v>19</v>
      </c>
      <c r="F3127" s="259" t="s">
        <v>300</v>
      </c>
      <c r="G3127" s="257"/>
      <c r="H3127" s="260">
        <v>519.61199999999997</v>
      </c>
      <c r="I3127" s="261"/>
      <c r="J3127" s="257"/>
      <c r="K3127" s="257"/>
      <c r="L3127" s="262"/>
      <c r="M3127" s="263"/>
      <c r="N3127" s="264"/>
      <c r="O3127" s="264"/>
      <c r="P3127" s="264"/>
      <c r="Q3127" s="264"/>
      <c r="R3127" s="264"/>
      <c r="S3127" s="264"/>
      <c r="T3127" s="26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6" t="s">
        <v>268</v>
      </c>
      <c r="AU3127" s="266" t="s">
        <v>93</v>
      </c>
      <c r="AV3127" s="15" t="s">
        <v>108</v>
      </c>
      <c r="AW3127" s="15" t="s">
        <v>34</v>
      </c>
      <c r="AX3127" s="15" t="s">
        <v>74</v>
      </c>
      <c r="AY3127" s="266" t="s">
        <v>224</v>
      </c>
    </row>
    <row r="3128" s="16" customFormat="1">
      <c r="A3128" s="16"/>
      <c r="B3128" s="272"/>
      <c r="C3128" s="273"/>
      <c r="D3128" s="231" t="s">
        <v>268</v>
      </c>
      <c r="E3128" s="274" t="s">
        <v>19</v>
      </c>
      <c r="F3128" s="275" t="s">
        <v>351</v>
      </c>
      <c r="G3128" s="273"/>
      <c r="H3128" s="276">
        <v>1099.7090000000001</v>
      </c>
      <c r="I3128" s="277"/>
      <c r="J3128" s="273"/>
      <c r="K3128" s="273"/>
      <c r="L3128" s="278"/>
      <c r="M3128" s="279"/>
      <c r="N3128" s="280"/>
      <c r="O3128" s="280"/>
      <c r="P3128" s="280"/>
      <c r="Q3128" s="280"/>
      <c r="R3128" s="280"/>
      <c r="S3128" s="280"/>
      <c r="T3128" s="281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T3128" s="282" t="s">
        <v>268</v>
      </c>
      <c r="AU3128" s="282" t="s">
        <v>93</v>
      </c>
      <c r="AV3128" s="16" t="s">
        <v>231</v>
      </c>
      <c r="AW3128" s="16" t="s">
        <v>34</v>
      </c>
      <c r="AX3128" s="16" t="s">
        <v>82</v>
      </c>
      <c r="AY3128" s="282" t="s">
        <v>224</v>
      </c>
    </row>
    <row r="3129" s="2" customFormat="1" ht="49.05" customHeight="1">
      <c r="A3129" s="41"/>
      <c r="B3129" s="42"/>
      <c r="C3129" s="216" t="s">
        <v>3066</v>
      </c>
      <c r="D3129" s="216" t="s">
        <v>227</v>
      </c>
      <c r="E3129" s="217" t="s">
        <v>3067</v>
      </c>
      <c r="F3129" s="218" t="s">
        <v>3068</v>
      </c>
      <c r="G3129" s="219" t="s">
        <v>266</v>
      </c>
      <c r="H3129" s="220">
        <v>87.844999999999999</v>
      </c>
      <c r="I3129" s="221"/>
      <c r="J3129" s="222">
        <f>ROUND(I3129*H3129,2)</f>
        <v>0</v>
      </c>
      <c r="K3129" s="218" t="s">
        <v>312</v>
      </c>
      <c r="L3129" s="47"/>
      <c r="M3129" s="223" t="s">
        <v>19</v>
      </c>
      <c r="N3129" s="224" t="s">
        <v>46</v>
      </c>
      <c r="O3129" s="87"/>
      <c r="P3129" s="225">
        <f>O3129*H3129</f>
        <v>0</v>
      </c>
      <c r="Q3129" s="225">
        <v>0.00036000000000000002</v>
      </c>
      <c r="R3129" s="225">
        <f>Q3129*H3129</f>
        <v>0.031624199999999998</v>
      </c>
      <c r="S3129" s="225">
        <v>0</v>
      </c>
      <c r="T3129" s="226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7" t="s">
        <v>544</v>
      </c>
      <c r="AT3129" s="227" t="s">
        <v>227</v>
      </c>
      <c r="AU3129" s="227" t="s">
        <v>93</v>
      </c>
      <c r="AY3129" s="20" t="s">
        <v>224</v>
      </c>
      <c r="BE3129" s="228">
        <f>IF(N3129="základní",J3129,0)</f>
        <v>0</v>
      </c>
      <c r="BF3129" s="228">
        <f>IF(N3129="snížená",J3129,0)</f>
        <v>0</v>
      </c>
      <c r="BG3129" s="228">
        <f>IF(N3129="zákl. přenesená",J3129,0)</f>
        <v>0</v>
      </c>
      <c r="BH3129" s="228">
        <f>IF(N3129="sníž. přenesená",J3129,0)</f>
        <v>0</v>
      </c>
      <c r="BI3129" s="228">
        <f>IF(N3129="nulová",J3129,0)</f>
        <v>0</v>
      </c>
      <c r="BJ3129" s="20" t="s">
        <v>93</v>
      </c>
      <c r="BK3129" s="228">
        <f>ROUND(I3129*H3129,2)</f>
        <v>0</v>
      </c>
      <c r="BL3129" s="20" t="s">
        <v>544</v>
      </c>
      <c r="BM3129" s="227" t="s">
        <v>3069</v>
      </c>
    </row>
    <row r="3130" s="2" customFormat="1">
      <c r="A3130" s="41"/>
      <c r="B3130" s="42"/>
      <c r="C3130" s="43"/>
      <c r="D3130" s="267" t="s">
        <v>314</v>
      </c>
      <c r="E3130" s="43"/>
      <c r="F3130" s="268" t="s">
        <v>3070</v>
      </c>
      <c r="G3130" s="43"/>
      <c r="H3130" s="43"/>
      <c r="I3130" s="269"/>
      <c r="J3130" s="43"/>
      <c r="K3130" s="43"/>
      <c r="L3130" s="47"/>
      <c r="M3130" s="270"/>
      <c r="N3130" s="271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314</v>
      </c>
      <c r="AU3130" s="20" t="s">
        <v>93</v>
      </c>
    </row>
    <row r="3131" s="14" customFormat="1">
      <c r="A3131" s="14"/>
      <c r="B3131" s="246"/>
      <c r="C3131" s="247"/>
      <c r="D3131" s="231" t="s">
        <v>268</v>
      </c>
      <c r="E3131" s="248" t="s">
        <v>19</v>
      </c>
      <c r="F3131" s="249" t="s">
        <v>1925</v>
      </c>
      <c r="G3131" s="247"/>
      <c r="H3131" s="248" t="s">
        <v>19</v>
      </c>
      <c r="I3131" s="250"/>
      <c r="J3131" s="247"/>
      <c r="K3131" s="247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268</v>
      </c>
      <c r="AU3131" s="255" t="s">
        <v>93</v>
      </c>
      <c r="AV3131" s="14" t="s">
        <v>82</v>
      </c>
      <c r="AW3131" s="14" t="s">
        <v>34</v>
      </c>
      <c r="AX3131" s="14" t="s">
        <v>74</v>
      </c>
      <c r="AY3131" s="255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2765</v>
      </c>
      <c r="G3132" s="230"/>
      <c r="H3132" s="234">
        <v>87.844999999999999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82</v>
      </c>
      <c r="AY3132" s="240" t="s">
        <v>224</v>
      </c>
    </row>
    <row r="3133" s="2" customFormat="1" ht="24.15" customHeight="1">
      <c r="A3133" s="41"/>
      <c r="B3133" s="42"/>
      <c r="C3133" s="286" t="s">
        <v>3071</v>
      </c>
      <c r="D3133" s="286" t="s">
        <v>572</v>
      </c>
      <c r="E3133" s="287" t="s">
        <v>3072</v>
      </c>
      <c r="F3133" s="288" t="s">
        <v>3073</v>
      </c>
      <c r="G3133" s="289" t="s">
        <v>324</v>
      </c>
      <c r="H3133" s="290">
        <v>235.827</v>
      </c>
      <c r="I3133" s="291"/>
      <c r="J3133" s="292">
        <f>ROUND(I3133*H3133,2)</f>
        <v>0</v>
      </c>
      <c r="K3133" s="288" t="s">
        <v>312</v>
      </c>
      <c r="L3133" s="293"/>
      <c r="M3133" s="294" t="s">
        <v>19</v>
      </c>
      <c r="N3133" s="295" t="s">
        <v>46</v>
      </c>
      <c r="O3133" s="87"/>
      <c r="P3133" s="225">
        <f>O3133*H3133</f>
        <v>0</v>
      </c>
      <c r="Q3133" s="225">
        <v>0.035000000000000003</v>
      </c>
      <c r="R3133" s="225">
        <f>Q3133*H3133</f>
        <v>8.2539449999999999</v>
      </c>
      <c r="S3133" s="225">
        <v>0</v>
      </c>
      <c r="T3133" s="226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7" t="s">
        <v>643</v>
      </c>
      <c r="AT3133" s="227" t="s">
        <v>572</v>
      </c>
      <c r="AU3133" s="227" t="s">
        <v>93</v>
      </c>
      <c r="AY3133" s="20" t="s">
        <v>224</v>
      </c>
      <c r="BE3133" s="228">
        <f>IF(N3133="základní",J3133,0)</f>
        <v>0</v>
      </c>
      <c r="BF3133" s="228">
        <f>IF(N3133="snížená",J3133,0)</f>
        <v>0</v>
      </c>
      <c r="BG3133" s="228">
        <f>IF(N3133="zákl. přenesená",J3133,0)</f>
        <v>0</v>
      </c>
      <c r="BH3133" s="228">
        <f>IF(N3133="sníž. přenesená",J3133,0)</f>
        <v>0</v>
      </c>
      <c r="BI3133" s="228">
        <f>IF(N3133="nulová",J3133,0)</f>
        <v>0</v>
      </c>
      <c r="BJ3133" s="20" t="s">
        <v>93</v>
      </c>
      <c r="BK3133" s="228">
        <f>ROUND(I3133*H3133,2)</f>
        <v>0</v>
      </c>
      <c r="BL3133" s="20" t="s">
        <v>544</v>
      </c>
      <c r="BM3133" s="227" t="s">
        <v>3074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1921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3075</v>
      </c>
      <c r="G3135" s="230"/>
      <c r="H3135" s="234">
        <v>158.52799999999999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1906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3076</v>
      </c>
      <c r="G3137" s="230"/>
      <c r="H3137" s="234">
        <v>4.2930000000000001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1925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3077</v>
      </c>
      <c r="G3139" s="230"/>
      <c r="H3139" s="234">
        <v>18.446999999999999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1927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3078</v>
      </c>
      <c r="G3141" s="230"/>
      <c r="H3141" s="234">
        <v>54.558999999999998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6" customFormat="1">
      <c r="A3142" s="16"/>
      <c r="B3142" s="272"/>
      <c r="C3142" s="273"/>
      <c r="D3142" s="231" t="s">
        <v>268</v>
      </c>
      <c r="E3142" s="274" t="s">
        <v>19</v>
      </c>
      <c r="F3142" s="275" t="s">
        <v>351</v>
      </c>
      <c r="G3142" s="273"/>
      <c r="H3142" s="276">
        <v>235.827</v>
      </c>
      <c r="I3142" s="277"/>
      <c r="J3142" s="273"/>
      <c r="K3142" s="273"/>
      <c r="L3142" s="278"/>
      <c r="M3142" s="279"/>
      <c r="N3142" s="280"/>
      <c r="O3142" s="280"/>
      <c r="P3142" s="280"/>
      <c r="Q3142" s="280"/>
      <c r="R3142" s="280"/>
      <c r="S3142" s="280"/>
      <c r="T3142" s="281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82" t="s">
        <v>268</v>
      </c>
      <c r="AU3142" s="282" t="s">
        <v>93</v>
      </c>
      <c r="AV3142" s="16" t="s">
        <v>231</v>
      </c>
      <c r="AW3142" s="16" t="s">
        <v>34</v>
      </c>
      <c r="AX3142" s="16" t="s">
        <v>82</v>
      </c>
      <c r="AY3142" s="282" t="s">
        <v>224</v>
      </c>
    </row>
    <row r="3143" s="2" customFormat="1" ht="16.5" customHeight="1">
      <c r="A3143" s="41"/>
      <c r="B3143" s="42"/>
      <c r="C3143" s="286" t="s">
        <v>3079</v>
      </c>
      <c r="D3143" s="286" t="s">
        <v>572</v>
      </c>
      <c r="E3143" s="287" t="s">
        <v>3080</v>
      </c>
      <c r="F3143" s="288" t="s">
        <v>3081</v>
      </c>
      <c r="G3143" s="289" t="s">
        <v>324</v>
      </c>
      <c r="H3143" s="290">
        <v>10.244999999999999</v>
      </c>
      <c r="I3143" s="291"/>
      <c r="J3143" s="292">
        <f>ROUND(I3143*H3143,2)</f>
        <v>0</v>
      </c>
      <c r="K3143" s="288" t="s">
        <v>312</v>
      </c>
      <c r="L3143" s="293"/>
      <c r="M3143" s="294" t="s">
        <v>19</v>
      </c>
      <c r="N3143" s="295" t="s">
        <v>46</v>
      </c>
      <c r="O3143" s="87"/>
      <c r="P3143" s="225">
        <f>O3143*H3143</f>
        <v>0</v>
      </c>
      <c r="Q3143" s="225">
        <v>0.029999999999999999</v>
      </c>
      <c r="R3143" s="225">
        <f>Q3143*H3143</f>
        <v>0.30734999999999996</v>
      </c>
      <c r="S3143" s="225">
        <v>0</v>
      </c>
      <c r="T3143" s="226">
        <f>S3143*H3143</f>
        <v>0</v>
      </c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R3143" s="227" t="s">
        <v>643</v>
      </c>
      <c r="AT3143" s="227" t="s">
        <v>572</v>
      </c>
      <c r="AU3143" s="227" t="s">
        <v>93</v>
      </c>
      <c r="AY3143" s="20" t="s">
        <v>224</v>
      </c>
      <c r="BE3143" s="228">
        <f>IF(N3143="základní",J3143,0)</f>
        <v>0</v>
      </c>
      <c r="BF3143" s="228">
        <f>IF(N3143="snížená",J3143,0)</f>
        <v>0</v>
      </c>
      <c r="BG3143" s="228">
        <f>IF(N3143="zákl. přenesená",J3143,0)</f>
        <v>0</v>
      </c>
      <c r="BH3143" s="228">
        <f>IF(N3143="sníž. přenesená",J3143,0)</f>
        <v>0</v>
      </c>
      <c r="BI3143" s="228">
        <f>IF(N3143="nulová",J3143,0)</f>
        <v>0</v>
      </c>
      <c r="BJ3143" s="20" t="s">
        <v>93</v>
      </c>
      <c r="BK3143" s="228">
        <f>ROUND(I3143*H3143,2)</f>
        <v>0</v>
      </c>
      <c r="BL3143" s="20" t="s">
        <v>544</v>
      </c>
      <c r="BM3143" s="227" t="s">
        <v>3082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2773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3083</v>
      </c>
      <c r="G3145" s="230"/>
      <c r="H3145" s="234">
        <v>3.3199999999999998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74</v>
      </c>
      <c r="AY3145" s="240" t="s">
        <v>224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3084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3085</v>
      </c>
      <c r="G3147" s="230"/>
      <c r="H3147" s="234">
        <v>6.9249999999999998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6" customFormat="1">
      <c r="A3148" s="16"/>
      <c r="B3148" s="272"/>
      <c r="C3148" s="273"/>
      <c r="D3148" s="231" t="s">
        <v>268</v>
      </c>
      <c r="E3148" s="274" t="s">
        <v>19</v>
      </c>
      <c r="F3148" s="275" t="s">
        <v>351</v>
      </c>
      <c r="G3148" s="273"/>
      <c r="H3148" s="276">
        <v>10.244999999999999</v>
      </c>
      <c r="I3148" s="277"/>
      <c r="J3148" s="273"/>
      <c r="K3148" s="273"/>
      <c r="L3148" s="278"/>
      <c r="M3148" s="279"/>
      <c r="N3148" s="280"/>
      <c r="O3148" s="280"/>
      <c r="P3148" s="280"/>
      <c r="Q3148" s="280"/>
      <c r="R3148" s="280"/>
      <c r="S3148" s="280"/>
      <c r="T3148" s="281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82" t="s">
        <v>268</v>
      </c>
      <c r="AU3148" s="282" t="s">
        <v>93</v>
      </c>
      <c r="AV3148" s="16" t="s">
        <v>231</v>
      </c>
      <c r="AW3148" s="16" t="s">
        <v>34</v>
      </c>
      <c r="AX3148" s="16" t="s">
        <v>82</v>
      </c>
      <c r="AY3148" s="282" t="s">
        <v>224</v>
      </c>
    </row>
    <row r="3149" s="2" customFormat="1" ht="37.8" customHeight="1">
      <c r="A3149" s="41"/>
      <c r="B3149" s="42"/>
      <c r="C3149" s="286" t="s">
        <v>3086</v>
      </c>
      <c r="D3149" s="286" t="s">
        <v>572</v>
      </c>
      <c r="E3149" s="287" t="s">
        <v>3087</v>
      </c>
      <c r="F3149" s="288" t="s">
        <v>3088</v>
      </c>
      <c r="G3149" s="289" t="s">
        <v>266</v>
      </c>
      <c r="H3149" s="290">
        <v>680.76099999999997</v>
      </c>
      <c r="I3149" s="291"/>
      <c r="J3149" s="292">
        <f>ROUND(I3149*H3149,2)</f>
        <v>0</v>
      </c>
      <c r="K3149" s="288" t="s">
        <v>312</v>
      </c>
      <c r="L3149" s="293"/>
      <c r="M3149" s="294" t="s">
        <v>19</v>
      </c>
      <c r="N3149" s="295" t="s">
        <v>46</v>
      </c>
      <c r="O3149" s="87"/>
      <c r="P3149" s="225">
        <f>O3149*H3149</f>
        <v>0</v>
      </c>
      <c r="Q3149" s="225">
        <v>0.0035999999999999999</v>
      </c>
      <c r="R3149" s="225">
        <f>Q3149*H3149</f>
        <v>2.4507395999999999</v>
      </c>
      <c r="S3149" s="225">
        <v>0</v>
      </c>
      <c r="T3149" s="226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7" t="s">
        <v>643</v>
      </c>
      <c r="AT3149" s="227" t="s">
        <v>572</v>
      </c>
      <c r="AU3149" s="227" t="s">
        <v>93</v>
      </c>
      <c r="AY3149" s="20" t="s">
        <v>224</v>
      </c>
      <c r="BE3149" s="228">
        <f>IF(N3149="základní",J3149,0)</f>
        <v>0</v>
      </c>
      <c r="BF3149" s="228">
        <f>IF(N3149="snížená",J3149,0)</f>
        <v>0</v>
      </c>
      <c r="BG3149" s="228">
        <f>IF(N3149="zákl. přenesená",J3149,0)</f>
        <v>0</v>
      </c>
      <c r="BH3149" s="228">
        <f>IF(N3149="sníž. přenesená",J3149,0)</f>
        <v>0</v>
      </c>
      <c r="BI3149" s="228">
        <f>IF(N3149="nulová",J3149,0)</f>
        <v>0</v>
      </c>
      <c r="BJ3149" s="20" t="s">
        <v>93</v>
      </c>
      <c r="BK3149" s="228">
        <f>ROUND(I3149*H3149,2)</f>
        <v>0</v>
      </c>
      <c r="BL3149" s="20" t="s">
        <v>544</v>
      </c>
      <c r="BM3149" s="227" t="s">
        <v>3089</v>
      </c>
    </row>
    <row r="3150" s="14" customFormat="1">
      <c r="A3150" s="14"/>
      <c r="B3150" s="246"/>
      <c r="C3150" s="247"/>
      <c r="D3150" s="231" t="s">
        <v>268</v>
      </c>
      <c r="E3150" s="248" t="s">
        <v>19</v>
      </c>
      <c r="F3150" s="249" t="s">
        <v>1906</v>
      </c>
      <c r="G3150" s="247"/>
      <c r="H3150" s="248" t="s">
        <v>19</v>
      </c>
      <c r="I3150" s="250"/>
      <c r="J3150" s="247"/>
      <c r="K3150" s="247"/>
      <c r="L3150" s="251"/>
      <c r="M3150" s="252"/>
      <c r="N3150" s="253"/>
      <c r="O3150" s="253"/>
      <c r="P3150" s="253"/>
      <c r="Q3150" s="253"/>
      <c r="R3150" s="253"/>
      <c r="S3150" s="253"/>
      <c r="T3150" s="25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5" t="s">
        <v>268</v>
      </c>
      <c r="AU3150" s="255" t="s">
        <v>93</v>
      </c>
      <c r="AV3150" s="14" t="s">
        <v>82</v>
      </c>
      <c r="AW3150" s="14" t="s">
        <v>34</v>
      </c>
      <c r="AX3150" s="14" t="s">
        <v>74</v>
      </c>
      <c r="AY3150" s="255" t="s">
        <v>224</v>
      </c>
    </row>
    <row r="3151" s="13" customFormat="1">
      <c r="A3151" s="13"/>
      <c r="B3151" s="229"/>
      <c r="C3151" s="230"/>
      <c r="D3151" s="231" t="s">
        <v>268</v>
      </c>
      <c r="E3151" s="232" t="s">
        <v>19</v>
      </c>
      <c r="F3151" s="233" t="s">
        <v>3090</v>
      </c>
      <c r="G3151" s="230"/>
      <c r="H3151" s="234">
        <v>42.930999999999997</v>
      </c>
      <c r="I3151" s="235"/>
      <c r="J3151" s="230"/>
      <c r="K3151" s="230"/>
      <c r="L3151" s="236"/>
      <c r="M3151" s="237"/>
      <c r="N3151" s="238"/>
      <c r="O3151" s="238"/>
      <c r="P3151" s="238"/>
      <c r="Q3151" s="238"/>
      <c r="R3151" s="238"/>
      <c r="S3151" s="238"/>
      <c r="T3151" s="239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0" t="s">
        <v>268</v>
      </c>
      <c r="AU3151" s="240" t="s">
        <v>93</v>
      </c>
      <c r="AV3151" s="13" t="s">
        <v>93</v>
      </c>
      <c r="AW3151" s="13" t="s">
        <v>34</v>
      </c>
      <c r="AX3151" s="13" t="s">
        <v>74</v>
      </c>
      <c r="AY3151" s="240" t="s">
        <v>224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1925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3091</v>
      </c>
      <c r="G3153" s="230"/>
      <c r="H3153" s="234">
        <v>92.236999999999995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1927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3092</v>
      </c>
      <c r="G3155" s="230"/>
      <c r="H3155" s="234">
        <v>545.59299999999996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6" customFormat="1">
      <c r="A3156" s="16"/>
      <c r="B3156" s="272"/>
      <c r="C3156" s="273"/>
      <c r="D3156" s="231" t="s">
        <v>268</v>
      </c>
      <c r="E3156" s="274" t="s">
        <v>19</v>
      </c>
      <c r="F3156" s="275" t="s">
        <v>351</v>
      </c>
      <c r="G3156" s="273"/>
      <c r="H3156" s="276">
        <v>680.76099999999997</v>
      </c>
      <c r="I3156" s="277"/>
      <c r="J3156" s="273"/>
      <c r="K3156" s="273"/>
      <c r="L3156" s="278"/>
      <c r="M3156" s="279"/>
      <c r="N3156" s="280"/>
      <c r="O3156" s="280"/>
      <c r="P3156" s="280"/>
      <c r="Q3156" s="280"/>
      <c r="R3156" s="280"/>
      <c r="S3156" s="280"/>
      <c r="T3156" s="281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82" t="s">
        <v>268</v>
      </c>
      <c r="AU3156" s="282" t="s">
        <v>93</v>
      </c>
      <c r="AV3156" s="16" t="s">
        <v>231</v>
      </c>
      <c r="AW3156" s="16" t="s">
        <v>34</v>
      </c>
      <c r="AX3156" s="16" t="s">
        <v>82</v>
      </c>
      <c r="AY3156" s="282" t="s">
        <v>224</v>
      </c>
    </row>
    <row r="3157" s="2" customFormat="1" ht="44.25" customHeight="1">
      <c r="A3157" s="41"/>
      <c r="B3157" s="42"/>
      <c r="C3157" s="216" t="s">
        <v>3093</v>
      </c>
      <c r="D3157" s="216" t="s">
        <v>227</v>
      </c>
      <c r="E3157" s="217" t="s">
        <v>3094</v>
      </c>
      <c r="F3157" s="218" t="s">
        <v>3095</v>
      </c>
      <c r="G3157" s="219" t="s">
        <v>266</v>
      </c>
      <c r="H3157" s="220">
        <v>4302.0950000000003</v>
      </c>
      <c r="I3157" s="221"/>
      <c r="J3157" s="222">
        <f>ROUND(I3157*H3157,2)</f>
        <v>0</v>
      </c>
      <c r="K3157" s="218" t="s">
        <v>312</v>
      </c>
      <c r="L3157" s="47"/>
      <c r="M3157" s="223" t="s">
        <v>19</v>
      </c>
      <c r="N3157" s="224" t="s">
        <v>46</v>
      </c>
      <c r="O3157" s="87"/>
      <c r="P3157" s="225">
        <f>O3157*H3157</f>
        <v>0</v>
      </c>
      <c r="Q3157" s="225">
        <v>1.0000000000000001E-05</v>
      </c>
      <c r="R3157" s="225">
        <f>Q3157*H3157</f>
        <v>0.043020950000000009</v>
      </c>
      <c r="S3157" s="225">
        <v>0</v>
      </c>
      <c r="T3157" s="226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7" t="s">
        <v>544</v>
      </c>
      <c r="AT3157" s="227" t="s">
        <v>227</v>
      </c>
      <c r="AU3157" s="227" t="s">
        <v>93</v>
      </c>
      <c r="AY3157" s="20" t="s">
        <v>224</v>
      </c>
      <c r="BE3157" s="228">
        <f>IF(N3157="základní",J3157,0)</f>
        <v>0</v>
      </c>
      <c r="BF3157" s="228">
        <f>IF(N3157="snížená",J3157,0)</f>
        <v>0</v>
      </c>
      <c r="BG3157" s="228">
        <f>IF(N3157="zákl. přenesená",J3157,0)</f>
        <v>0</v>
      </c>
      <c r="BH3157" s="228">
        <f>IF(N3157="sníž. přenesená",J3157,0)</f>
        <v>0</v>
      </c>
      <c r="BI3157" s="228">
        <f>IF(N3157="nulová",J3157,0)</f>
        <v>0</v>
      </c>
      <c r="BJ3157" s="20" t="s">
        <v>93</v>
      </c>
      <c r="BK3157" s="228">
        <f>ROUND(I3157*H3157,2)</f>
        <v>0</v>
      </c>
      <c r="BL3157" s="20" t="s">
        <v>544</v>
      </c>
      <c r="BM3157" s="227" t="s">
        <v>3096</v>
      </c>
    </row>
    <row r="3158" s="2" customFormat="1">
      <c r="A3158" s="41"/>
      <c r="B3158" s="42"/>
      <c r="C3158" s="43"/>
      <c r="D3158" s="267" t="s">
        <v>314</v>
      </c>
      <c r="E3158" s="43"/>
      <c r="F3158" s="268" t="s">
        <v>3097</v>
      </c>
      <c r="G3158" s="43"/>
      <c r="H3158" s="43"/>
      <c r="I3158" s="269"/>
      <c r="J3158" s="43"/>
      <c r="K3158" s="43"/>
      <c r="L3158" s="47"/>
      <c r="M3158" s="270"/>
      <c r="N3158" s="271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314</v>
      </c>
      <c r="AU3158" s="20" t="s">
        <v>93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3098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3099</v>
      </c>
      <c r="G3160" s="230"/>
      <c r="H3160" s="234">
        <v>16.937000000000001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1833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1834</v>
      </c>
      <c r="G3162" s="230"/>
      <c r="H3162" s="234">
        <v>357.60000000000002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1835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1836</v>
      </c>
      <c r="G3164" s="230"/>
      <c r="H3164" s="234">
        <v>2310.4000000000001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1838</v>
      </c>
      <c r="G3166" s="230"/>
      <c r="H3166" s="234">
        <v>252.90000000000001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1840</v>
      </c>
      <c r="G3168" s="230"/>
      <c r="H3168" s="234">
        <v>138.69999999999999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1841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1842</v>
      </c>
      <c r="G3170" s="230"/>
      <c r="H3170" s="234">
        <v>534.79999999999995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1843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1844</v>
      </c>
      <c r="G3172" s="230"/>
      <c r="H3172" s="234">
        <v>119.8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1845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1846</v>
      </c>
      <c r="G3174" s="230"/>
      <c r="H3174" s="234">
        <v>133.19999999999999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1847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1848</v>
      </c>
      <c r="G3176" s="230"/>
      <c r="H3176" s="234">
        <v>319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1849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1850</v>
      </c>
      <c r="G3178" s="230"/>
      <c r="H3178" s="234">
        <v>3.7000000000000002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1851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1852</v>
      </c>
      <c r="G3180" s="230"/>
      <c r="H3180" s="234">
        <v>18.800000000000001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1853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1854</v>
      </c>
      <c r="G3182" s="230"/>
      <c r="H3182" s="234">
        <v>52.558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1855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1856</v>
      </c>
      <c r="G3184" s="230"/>
      <c r="H3184" s="234">
        <v>43.700000000000003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6" customFormat="1">
      <c r="A3185" s="16"/>
      <c r="B3185" s="272"/>
      <c r="C3185" s="273"/>
      <c r="D3185" s="231" t="s">
        <v>268</v>
      </c>
      <c r="E3185" s="274" t="s">
        <v>19</v>
      </c>
      <c r="F3185" s="275" t="s">
        <v>351</v>
      </c>
      <c r="G3185" s="273"/>
      <c r="H3185" s="276">
        <v>4302.0950000000003</v>
      </c>
      <c r="I3185" s="277"/>
      <c r="J3185" s="273"/>
      <c r="K3185" s="273"/>
      <c r="L3185" s="278"/>
      <c r="M3185" s="279"/>
      <c r="N3185" s="280"/>
      <c r="O3185" s="280"/>
      <c r="P3185" s="280"/>
      <c r="Q3185" s="280"/>
      <c r="R3185" s="280"/>
      <c r="S3185" s="280"/>
      <c r="T3185" s="281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2" t="s">
        <v>268</v>
      </c>
      <c r="AU3185" s="282" t="s">
        <v>93</v>
      </c>
      <c r="AV3185" s="16" t="s">
        <v>231</v>
      </c>
      <c r="AW3185" s="16" t="s">
        <v>34</v>
      </c>
      <c r="AX3185" s="16" t="s">
        <v>82</v>
      </c>
      <c r="AY3185" s="282" t="s">
        <v>224</v>
      </c>
    </row>
    <row r="3186" s="2" customFormat="1" ht="16.5" customHeight="1">
      <c r="A3186" s="41"/>
      <c r="B3186" s="42"/>
      <c r="C3186" s="286" t="s">
        <v>3100</v>
      </c>
      <c r="D3186" s="286" t="s">
        <v>572</v>
      </c>
      <c r="E3186" s="287" t="s">
        <v>3101</v>
      </c>
      <c r="F3186" s="288" t="s">
        <v>3102</v>
      </c>
      <c r="G3186" s="289" t="s">
        <v>266</v>
      </c>
      <c r="H3186" s="290">
        <v>4947.4089999999997</v>
      </c>
      <c r="I3186" s="291"/>
      <c r="J3186" s="292">
        <f>ROUND(I3186*H3186,2)</f>
        <v>0</v>
      </c>
      <c r="K3186" s="288" t="s">
        <v>312</v>
      </c>
      <c r="L3186" s="293"/>
      <c r="M3186" s="294" t="s">
        <v>19</v>
      </c>
      <c r="N3186" s="295" t="s">
        <v>46</v>
      </c>
      <c r="O3186" s="87"/>
      <c r="P3186" s="225">
        <f>O3186*H3186</f>
        <v>0</v>
      </c>
      <c r="Q3186" s="225">
        <v>0.00040000000000000002</v>
      </c>
      <c r="R3186" s="225">
        <f>Q3186*H3186</f>
        <v>1.9789635999999999</v>
      </c>
      <c r="S3186" s="225">
        <v>0</v>
      </c>
      <c r="T3186" s="226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7" t="s">
        <v>643</v>
      </c>
      <c r="AT3186" s="227" t="s">
        <v>572</v>
      </c>
      <c r="AU3186" s="227" t="s">
        <v>93</v>
      </c>
      <c r="AY3186" s="20" t="s">
        <v>224</v>
      </c>
      <c r="BE3186" s="228">
        <f>IF(N3186="základní",J3186,0)</f>
        <v>0</v>
      </c>
      <c r="BF3186" s="228">
        <f>IF(N3186="snížená",J3186,0)</f>
        <v>0</v>
      </c>
      <c r="BG3186" s="228">
        <f>IF(N3186="zákl. přenesená",J3186,0)</f>
        <v>0</v>
      </c>
      <c r="BH3186" s="228">
        <f>IF(N3186="sníž. přenesená",J3186,0)</f>
        <v>0</v>
      </c>
      <c r="BI3186" s="228">
        <f>IF(N3186="nulová",J3186,0)</f>
        <v>0</v>
      </c>
      <c r="BJ3186" s="20" t="s">
        <v>93</v>
      </c>
      <c r="BK3186" s="228">
        <f>ROUND(I3186*H3186,2)</f>
        <v>0</v>
      </c>
      <c r="BL3186" s="20" t="s">
        <v>544</v>
      </c>
      <c r="BM3186" s="227" t="s">
        <v>3103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3104</v>
      </c>
      <c r="G3187" s="230"/>
      <c r="H3187" s="234">
        <v>4947.4089999999997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82</v>
      </c>
      <c r="AY3187" s="240" t="s">
        <v>224</v>
      </c>
    </row>
    <row r="3188" s="2" customFormat="1" ht="55.5" customHeight="1">
      <c r="A3188" s="41"/>
      <c r="B3188" s="42"/>
      <c r="C3188" s="216" t="s">
        <v>3105</v>
      </c>
      <c r="D3188" s="216" t="s">
        <v>227</v>
      </c>
      <c r="E3188" s="217" t="s">
        <v>3106</v>
      </c>
      <c r="F3188" s="218" t="s">
        <v>3107</v>
      </c>
      <c r="G3188" s="219" t="s">
        <v>371</v>
      </c>
      <c r="H3188" s="220">
        <v>24.244</v>
      </c>
      <c r="I3188" s="221"/>
      <c r="J3188" s="222">
        <f>ROUND(I3188*H3188,2)</f>
        <v>0</v>
      </c>
      <c r="K3188" s="218" t="s">
        <v>312</v>
      </c>
      <c r="L3188" s="47"/>
      <c r="M3188" s="223" t="s">
        <v>19</v>
      </c>
      <c r="N3188" s="224" t="s">
        <v>46</v>
      </c>
      <c r="O3188" s="87"/>
      <c r="P3188" s="225">
        <f>O3188*H3188</f>
        <v>0</v>
      </c>
      <c r="Q3188" s="225">
        <v>0</v>
      </c>
      <c r="R3188" s="225">
        <f>Q3188*H3188</f>
        <v>0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544</v>
      </c>
      <c r="AT3188" s="227" t="s">
        <v>227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2" customFormat="1">
      <c r="A3189" s="41"/>
      <c r="B3189" s="42"/>
      <c r="C3189" s="43"/>
      <c r="D3189" s="267" t="s">
        <v>314</v>
      </c>
      <c r="E3189" s="43"/>
      <c r="F3189" s="268" t="s">
        <v>3109</v>
      </c>
      <c r="G3189" s="43"/>
      <c r="H3189" s="43"/>
      <c r="I3189" s="269"/>
      <c r="J3189" s="43"/>
      <c r="K3189" s="43"/>
      <c r="L3189" s="47"/>
      <c r="M3189" s="270"/>
      <c r="N3189" s="271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314</v>
      </c>
      <c r="AU3189" s="20" t="s">
        <v>93</v>
      </c>
    </row>
    <row r="3190" s="12" customFormat="1" ht="22.8" customHeight="1">
      <c r="A3190" s="12"/>
      <c r="B3190" s="200"/>
      <c r="C3190" s="201"/>
      <c r="D3190" s="202" t="s">
        <v>73</v>
      </c>
      <c r="E3190" s="214" t="s">
        <v>3110</v>
      </c>
      <c r="F3190" s="214" t="s">
        <v>3111</v>
      </c>
      <c r="G3190" s="201"/>
      <c r="H3190" s="201"/>
      <c r="I3190" s="204"/>
      <c r="J3190" s="215">
        <f>BK3190</f>
        <v>0</v>
      </c>
      <c r="K3190" s="201"/>
      <c r="L3190" s="206"/>
      <c r="M3190" s="207"/>
      <c r="N3190" s="208"/>
      <c r="O3190" s="208"/>
      <c r="P3190" s="209">
        <f>SUM(P3191:P3198)</f>
        <v>0</v>
      </c>
      <c r="Q3190" s="208"/>
      <c r="R3190" s="209">
        <f>SUM(R3191:R3198)</f>
        <v>0.97525499999999987</v>
      </c>
      <c r="S3190" s="208"/>
      <c r="T3190" s="210">
        <f>SUM(T3191:T3198)</f>
        <v>0</v>
      </c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R3190" s="211" t="s">
        <v>93</v>
      </c>
      <c r="AT3190" s="212" t="s">
        <v>73</v>
      </c>
      <c r="AU3190" s="212" t="s">
        <v>82</v>
      </c>
      <c r="AY3190" s="211" t="s">
        <v>224</v>
      </c>
      <c r="BK3190" s="213">
        <f>SUM(BK3191:BK3198)</f>
        <v>0</v>
      </c>
    </row>
    <row r="3191" s="2" customFormat="1" ht="24.15" customHeight="1">
      <c r="A3191" s="41"/>
      <c r="B3191" s="42"/>
      <c r="C3191" s="216" t="s">
        <v>3112</v>
      </c>
      <c r="D3191" s="216" t="s">
        <v>227</v>
      </c>
      <c r="E3191" s="217" t="s">
        <v>3113</v>
      </c>
      <c r="F3191" s="218" t="s">
        <v>3114</v>
      </c>
      <c r="G3191" s="219" t="s">
        <v>266</v>
      </c>
      <c r="H3191" s="220">
        <v>23.699999999999999</v>
      </c>
      <c r="I3191" s="221"/>
      <c r="J3191" s="222">
        <f>ROUND(I3191*H3191,2)</f>
        <v>0</v>
      </c>
      <c r="K3191" s="218" t="s">
        <v>312</v>
      </c>
      <c r="L3191" s="47"/>
      <c r="M3191" s="223" t="s">
        <v>19</v>
      </c>
      <c r="N3191" s="224" t="s">
        <v>46</v>
      </c>
      <c r="O3191" s="87"/>
      <c r="P3191" s="225">
        <f>O3191*H3191</f>
        <v>0</v>
      </c>
      <c r="Q3191" s="225">
        <v>0.00155</v>
      </c>
      <c r="R3191" s="225">
        <f>Q3191*H3191</f>
        <v>0.036734999999999997</v>
      </c>
      <c r="S3191" s="225">
        <v>0</v>
      </c>
      <c r="T3191" s="226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7" t="s">
        <v>544</v>
      </c>
      <c r="AT3191" s="227" t="s">
        <v>227</v>
      </c>
      <c r="AU3191" s="227" t="s">
        <v>93</v>
      </c>
      <c r="AY3191" s="20" t="s">
        <v>224</v>
      </c>
      <c r="BE3191" s="228">
        <f>IF(N3191="základní",J3191,0)</f>
        <v>0</v>
      </c>
      <c r="BF3191" s="228">
        <f>IF(N3191="snížená",J3191,0)</f>
        <v>0</v>
      </c>
      <c r="BG3191" s="228">
        <f>IF(N3191="zákl. přenesená",J3191,0)</f>
        <v>0</v>
      </c>
      <c r="BH3191" s="228">
        <f>IF(N3191="sníž. přenesená",J3191,0)</f>
        <v>0</v>
      </c>
      <c r="BI3191" s="228">
        <f>IF(N3191="nulová",J3191,0)</f>
        <v>0</v>
      </c>
      <c r="BJ3191" s="20" t="s">
        <v>93</v>
      </c>
      <c r="BK3191" s="228">
        <f>ROUND(I3191*H3191,2)</f>
        <v>0</v>
      </c>
      <c r="BL3191" s="20" t="s">
        <v>544</v>
      </c>
      <c r="BM3191" s="227" t="s">
        <v>3115</v>
      </c>
    </row>
    <row r="3192" s="2" customFormat="1">
      <c r="A3192" s="41"/>
      <c r="B3192" s="42"/>
      <c r="C3192" s="43"/>
      <c r="D3192" s="267" t="s">
        <v>314</v>
      </c>
      <c r="E3192" s="43"/>
      <c r="F3192" s="268" t="s">
        <v>3116</v>
      </c>
      <c r="G3192" s="43"/>
      <c r="H3192" s="43"/>
      <c r="I3192" s="269"/>
      <c r="J3192" s="43"/>
      <c r="K3192" s="43"/>
      <c r="L3192" s="47"/>
      <c r="M3192" s="270"/>
      <c r="N3192" s="271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314</v>
      </c>
      <c r="AU3192" s="20" t="s">
        <v>93</v>
      </c>
    </row>
    <row r="3193" s="14" customFormat="1">
      <c r="A3193" s="14"/>
      <c r="B3193" s="246"/>
      <c r="C3193" s="247"/>
      <c r="D3193" s="231" t="s">
        <v>268</v>
      </c>
      <c r="E3193" s="248" t="s">
        <v>19</v>
      </c>
      <c r="F3193" s="249" t="s">
        <v>3117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268</v>
      </c>
      <c r="AU3193" s="255" t="s">
        <v>93</v>
      </c>
      <c r="AV3193" s="14" t="s">
        <v>82</v>
      </c>
      <c r="AW3193" s="14" t="s">
        <v>34</v>
      </c>
      <c r="AX3193" s="14" t="s">
        <v>74</v>
      </c>
      <c r="AY3193" s="255" t="s">
        <v>224</v>
      </c>
    </row>
    <row r="3194" s="13" customFormat="1">
      <c r="A3194" s="13"/>
      <c r="B3194" s="229"/>
      <c r="C3194" s="230"/>
      <c r="D3194" s="231" t="s">
        <v>268</v>
      </c>
      <c r="E3194" s="232" t="s">
        <v>19</v>
      </c>
      <c r="F3194" s="233" t="s">
        <v>3118</v>
      </c>
      <c r="G3194" s="230"/>
      <c r="H3194" s="234">
        <v>23.699999999999999</v>
      </c>
      <c r="I3194" s="235"/>
      <c r="J3194" s="230"/>
      <c r="K3194" s="230"/>
      <c r="L3194" s="236"/>
      <c r="M3194" s="237"/>
      <c r="N3194" s="238"/>
      <c r="O3194" s="238"/>
      <c r="P3194" s="238"/>
      <c r="Q3194" s="238"/>
      <c r="R3194" s="238"/>
      <c r="S3194" s="238"/>
      <c r="T3194" s="23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0" t="s">
        <v>268</v>
      </c>
      <c r="AU3194" s="240" t="s">
        <v>93</v>
      </c>
      <c r="AV3194" s="13" t="s">
        <v>93</v>
      </c>
      <c r="AW3194" s="13" t="s">
        <v>34</v>
      </c>
      <c r="AX3194" s="13" t="s">
        <v>82</v>
      </c>
      <c r="AY3194" s="240" t="s">
        <v>224</v>
      </c>
    </row>
    <row r="3195" s="2" customFormat="1" ht="16.5" customHeight="1">
      <c r="A3195" s="41"/>
      <c r="B3195" s="42"/>
      <c r="C3195" s="286" t="s">
        <v>3119</v>
      </c>
      <c r="D3195" s="286" t="s">
        <v>572</v>
      </c>
      <c r="E3195" s="287" t="s">
        <v>3120</v>
      </c>
      <c r="F3195" s="288" t="s">
        <v>3121</v>
      </c>
      <c r="G3195" s="289" t="s">
        <v>266</v>
      </c>
      <c r="H3195" s="290">
        <v>26.07</v>
      </c>
      <c r="I3195" s="291"/>
      <c r="J3195" s="292">
        <f>ROUND(I3195*H3195,2)</f>
        <v>0</v>
      </c>
      <c r="K3195" s="288" t="s">
        <v>19</v>
      </c>
      <c r="L3195" s="293"/>
      <c r="M3195" s="294" t="s">
        <v>19</v>
      </c>
      <c r="N3195" s="295" t="s">
        <v>46</v>
      </c>
      <c r="O3195" s="87"/>
      <c r="P3195" s="225">
        <f>O3195*H3195</f>
        <v>0</v>
      </c>
      <c r="Q3195" s="225">
        <v>0.035999999999999997</v>
      </c>
      <c r="R3195" s="225">
        <f>Q3195*H3195</f>
        <v>0.93851999999999991</v>
      </c>
      <c r="S3195" s="225">
        <v>0</v>
      </c>
      <c r="T3195" s="226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7" t="s">
        <v>643</v>
      </c>
      <c r="AT3195" s="227" t="s">
        <v>572</v>
      </c>
      <c r="AU3195" s="227" t="s">
        <v>93</v>
      </c>
      <c r="AY3195" s="20" t="s">
        <v>224</v>
      </c>
      <c r="BE3195" s="228">
        <f>IF(N3195="základní",J3195,0)</f>
        <v>0</v>
      </c>
      <c r="BF3195" s="228">
        <f>IF(N3195="snížená",J3195,0)</f>
        <v>0</v>
      </c>
      <c r="BG3195" s="228">
        <f>IF(N3195="zákl. přenesená",J3195,0)</f>
        <v>0</v>
      </c>
      <c r="BH3195" s="228">
        <f>IF(N3195="sníž. přenesená",J3195,0)</f>
        <v>0</v>
      </c>
      <c r="BI3195" s="228">
        <f>IF(N3195="nulová",J3195,0)</f>
        <v>0</v>
      </c>
      <c r="BJ3195" s="20" t="s">
        <v>93</v>
      </c>
      <c r="BK3195" s="228">
        <f>ROUND(I3195*H3195,2)</f>
        <v>0</v>
      </c>
      <c r="BL3195" s="20" t="s">
        <v>544</v>
      </c>
      <c r="BM3195" s="227" t="s">
        <v>3122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26.07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49.05" customHeight="1">
      <c r="A3197" s="41"/>
      <c r="B3197" s="42"/>
      <c r="C3197" s="216" t="s">
        <v>3124</v>
      </c>
      <c r="D3197" s="216" t="s">
        <v>227</v>
      </c>
      <c r="E3197" s="217" t="s">
        <v>3125</v>
      </c>
      <c r="F3197" s="218" t="s">
        <v>3126</v>
      </c>
      <c r="G3197" s="219" t="s">
        <v>371</v>
      </c>
      <c r="H3197" s="220">
        <v>0.97499999999999998</v>
      </c>
      <c r="I3197" s="221"/>
      <c r="J3197" s="222">
        <f>ROUND(I3197*H3197,2)</f>
        <v>0</v>
      </c>
      <c r="K3197" s="218" t="s">
        <v>312</v>
      </c>
      <c r="L3197" s="47"/>
      <c r="M3197" s="223" t="s">
        <v>19</v>
      </c>
      <c r="N3197" s="224" t="s">
        <v>46</v>
      </c>
      <c r="O3197" s="87"/>
      <c r="P3197" s="225">
        <f>O3197*H3197</f>
        <v>0</v>
      </c>
      <c r="Q3197" s="225">
        <v>0</v>
      </c>
      <c r="R3197" s="225">
        <f>Q3197*H3197</f>
        <v>0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544</v>
      </c>
      <c r="AT3197" s="227" t="s">
        <v>227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2" customFormat="1">
      <c r="A3198" s="41"/>
      <c r="B3198" s="42"/>
      <c r="C3198" s="43"/>
      <c r="D3198" s="267" t="s">
        <v>314</v>
      </c>
      <c r="E3198" s="43"/>
      <c r="F3198" s="268" t="s">
        <v>3128</v>
      </c>
      <c r="G3198" s="43"/>
      <c r="H3198" s="43"/>
      <c r="I3198" s="269"/>
      <c r="J3198" s="43"/>
      <c r="K3198" s="43"/>
      <c r="L3198" s="47"/>
      <c r="M3198" s="270"/>
      <c r="N3198" s="271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314</v>
      </c>
      <c r="AU3198" s="20" t="s">
        <v>93</v>
      </c>
    </row>
    <row r="3199" s="12" customFormat="1" ht="22.8" customHeight="1">
      <c r="A3199" s="12"/>
      <c r="B3199" s="200"/>
      <c r="C3199" s="201"/>
      <c r="D3199" s="202" t="s">
        <v>73</v>
      </c>
      <c r="E3199" s="214" t="s">
        <v>3129</v>
      </c>
      <c r="F3199" s="214" t="s">
        <v>3130</v>
      </c>
      <c r="G3199" s="201"/>
      <c r="H3199" s="201"/>
      <c r="I3199" s="204"/>
      <c r="J3199" s="215">
        <f>BK3199</f>
        <v>0</v>
      </c>
      <c r="K3199" s="201"/>
      <c r="L3199" s="206"/>
      <c r="M3199" s="207"/>
      <c r="N3199" s="208"/>
      <c r="O3199" s="208"/>
      <c r="P3199" s="209">
        <f>SUM(P3200:P3229)</f>
        <v>0</v>
      </c>
      <c r="Q3199" s="208"/>
      <c r="R3199" s="209">
        <f>SUM(R3200:R3229)</f>
        <v>6.00535423</v>
      </c>
      <c r="S3199" s="208"/>
      <c r="T3199" s="210">
        <f>SUM(T3200:T3229)</f>
        <v>0</v>
      </c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R3199" s="211" t="s">
        <v>93</v>
      </c>
      <c r="AT3199" s="212" t="s">
        <v>73</v>
      </c>
      <c r="AU3199" s="212" t="s">
        <v>82</v>
      </c>
      <c r="AY3199" s="211" t="s">
        <v>224</v>
      </c>
      <c r="BK3199" s="213">
        <f>SUM(BK3200:BK3229)</f>
        <v>0</v>
      </c>
    </row>
    <row r="3200" s="2" customFormat="1" ht="37.8" customHeight="1">
      <c r="A3200" s="41"/>
      <c r="B3200" s="42"/>
      <c r="C3200" s="216" t="s">
        <v>3131</v>
      </c>
      <c r="D3200" s="216" t="s">
        <v>227</v>
      </c>
      <c r="E3200" s="217" t="s">
        <v>3132</v>
      </c>
      <c r="F3200" s="218" t="s">
        <v>3133</v>
      </c>
      <c r="G3200" s="219" t="s">
        <v>266</v>
      </c>
      <c r="H3200" s="220">
        <v>177.85300000000001</v>
      </c>
      <c r="I3200" s="221"/>
      <c r="J3200" s="222">
        <f>ROUND(I3200*H3200,2)</f>
        <v>0</v>
      </c>
      <c r="K3200" s="218" t="s">
        <v>312</v>
      </c>
      <c r="L3200" s="47"/>
      <c r="M3200" s="223" t="s">
        <v>19</v>
      </c>
      <c r="N3200" s="224" t="s">
        <v>46</v>
      </c>
      <c r="O3200" s="87"/>
      <c r="P3200" s="225">
        <f>O3200*H3200</f>
        <v>0</v>
      </c>
      <c r="Q3200" s="225">
        <v>0</v>
      </c>
      <c r="R3200" s="225">
        <f>Q3200*H3200</f>
        <v>0</v>
      </c>
      <c r="S3200" s="225">
        <v>0</v>
      </c>
      <c r="T3200" s="226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7" t="s">
        <v>544</v>
      </c>
      <c r="AT3200" s="227" t="s">
        <v>227</v>
      </c>
      <c r="AU3200" s="227" t="s">
        <v>93</v>
      </c>
      <c r="AY3200" s="20" t="s">
        <v>224</v>
      </c>
      <c r="BE3200" s="228">
        <f>IF(N3200="základní",J3200,0)</f>
        <v>0</v>
      </c>
      <c r="BF3200" s="228">
        <f>IF(N3200="snížená",J3200,0)</f>
        <v>0</v>
      </c>
      <c r="BG3200" s="228">
        <f>IF(N3200="zákl. přenesená",J3200,0)</f>
        <v>0</v>
      </c>
      <c r="BH3200" s="228">
        <f>IF(N3200="sníž. přenesená",J3200,0)</f>
        <v>0</v>
      </c>
      <c r="BI3200" s="228">
        <f>IF(N3200="nulová",J3200,0)</f>
        <v>0</v>
      </c>
      <c r="BJ3200" s="20" t="s">
        <v>93</v>
      </c>
      <c r="BK3200" s="228">
        <f>ROUND(I3200*H3200,2)</f>
        <v>0</v>
      </c>
      <c r="BL3200" s="20" t="s">
        <v>544</v>
      </c>
      <c r="BM3200" s="227" t="s">
        <v>3134</v>
      </c>
    </row>
    <row r="3201" s="2" customFormat="1">
      <c r="A3201" s="41"/>
      <c r="B3201" s="42"/>
      <c r="C3201" s="43"/>
      <c r="D3201" s="267" t="s">
        <v>314</v>
      </c>
      <c r="E3201" s="43"/>
      <c r="F3201" s="268" t="s">
        <v>3135</v>
      </c>
      <c r="G3201" s="43"/>
      <c r="H3201" s="43"/>
      <c r="I3201" s="269"/>
      <c r="J3201" s="43"/>
      <c r="K3201" s="43"/>
      <c r="L3201" s="47"/>
      <c r="M3201" s="270"/>
      <c r="N3201" s="271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314</v>
      </c>
      <c r="AU3201" s="20" t="s">
        <v>93</v>
      </c>
    </row>
    <row r="3202" s="14" customFormat="1">
      <c r="A3202" s="14"/>
      <c r="B3202" s="246"/>
      <c r="C3202" s="247"/>
      <c r="D3202" s="231" t="s">
        <v>268</v>
      </c>
      <c r="E3202" s="248" t="s">
        <v>19</v>
      </c>
      <c r="F3202" s="249" t="s">
        <v>2804</v>
      </c>
      <c r="G3202" s="247"/>
      <c r="H3202" s="248" t="s">
        <v>19</v>
      </c>
      <c r="I3202" s="250"/>
      <c r="J3202" s="247"/>
      <c r="K3202" s="247"/>
      <c r="L3202" s="251"/>
      <c r="M3202" s="252"/>
      <c r="N3202" s="253"/>
      <c r="O3202" s="253"/>
      <c r="P3202" s="253"/>
      <c r="Q3202" s="253"/>
      <c r="R3202" s="253"/>
      <c r="S3202" s="253"/>
      <c r="T3202" s="25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5" t="s">
        <v>268</v>
      </c>
      <c r="AU3202" s="255" t="s">
        <v>93</v>
      </c>
      <c r="AV3202" s="14" t="s">
        <v>82</v>
      </c>
      <c r="AW3202" s="14" t="s">
        <v>34</v>
      </c>
      <c r="AX3202" s="14" t="s">
        <v>74</v>
      </c>
      <c r="AY3202" s="255" t="s">
        <v>224</v>
      </c>
    </row>
    <row r="3203" s="13" customFormat="1">
      <c r="A3203" s="13"/>
      <c r="B3203" s="229"/>
      <c r="C3203" s="230"/>
      <c r="D3203" s="231" t="s">
        <v>268</v>
      </c>
      <c r="E3203" s="232" t="s">
        <v>19</v>
      </c>
      <c r="F3203" s="233" t="s">
        <v>3136</v>
      </c>
      <c r="G3203" s="230"/>
      <c r="H3203" s="234">
        <v>177.85300000000001</v>
      </c>
      <c r="I3203" s="235"/>
      <c r="J3203" s="230"/>
      <c r="K3203" s="230"/>
      <c r="L3203" s="236"/>
      <c r="M3203" s="237"/>
      <c r="N3203" s="238"/>
      <c r="O3203" s="238"/>
      <c r="P3203" s="238"/>
      <c r="Q3203" s="238"/>
      <c r="R3203" s="238"/>
      <c r="S3203" s="238"/>
      <c r="T3203" s="23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0" t="s">
        <v>268</v>
      </c>
      <c r="AU3203" s="240" t="s">
        <v>93</v>
      </c>
      <c r="AV3203" s="13" t="s">
        <v>93</v>
      </c>
      <c r="AW3203" s="13" t="s">
        <v>34</v>
      </c>
      <c r="AX3203" s="13" t="s">
        <v>82</v>
      </c>
      <c r="AY3203" s="240" t="s">
        <v>224</v>
      </c>
    </row>
    <row r="3204" s="2" customFormat="1" ht="16.5" customHeight="1">
      <c r="A3204" s="41"/>
      <c r="B3204" s="42"/>
      <c r="C3204" s="286" t="s">
        <v>3137</v>
      </c>
      <c r="D3204" s="286" t="s">
        <v>572</v>
      </c>
      <c r="E3204" s="287" t="s">
        <v>3138</v>
      </c>
      <c r="F3204" s="288" t="s">
        <v>3139</v>
      </c>
      <c r="G3204" s="289" t="s">
        <v>266</v>
      </c>
      <c r="H3204" s="290">
        <v>195.63800000000001</v>
      </c>
      <c r="I3204" s="291"/>
      <c r="J3204" s="292">
        <f>ROUND(I3204*H3204,2)</f>
        <v>0</v>
      </c>
      <c r="K3204" s="288" t="s">
        <v>312</v>
      </c>
      <c r="L3204" s="293"/>
      <c r="M3204" s="294" t="s">
        <v>19</v>
      </c>
      <c r="N3204" s="295" t="s">
        <v>46</v>
      </c>
      <c r="O3204" s="87"/>
      <c r="P3204" s="225">
        <f>O3204*H3204</f>
        <v>0</v>
      </c>
      <c r="Q3204" s="225">
        <v>0.012</v>
      </c>
      <c r="R3204" s="225">
        <f>Q3204*H3204</f>
        <v>2.3476560000000002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643</v>
      </c>
      <c r="AT3204" s="227" t="s">
        <v>572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3140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195.63800000000001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37.8" customHeight="1">
      <c r="A3206" s="41"/>
      <c r="B3206" s="42"/>
      <c r="C3206" s="216" t="s">
        <v>3142</v>
      </c>
      <c r="D3206" s="216" t="s">
        <v>227</v>
      </c>
      <c r="E3206" s="217" t="s">
        <v>3143</v>
      </c>
      <c r="F3206" s="218" t="s">
        <v>3144</v>
      </c>
      <c r="G3206" s="219" t="s">
        <v>266</v>
      </c>
      <c r="H3206" s="220">
        <v>27.25</v>
      </c>
      <c r="I3206" s="221"/>
      <c r="J3206" s="222">
        <f>ROUND(I3206*H3206,2)</f>
        <v>0</v>
      </c>
      <c r="K3206" s="218" t="s">
        <v>312</v>
      </c>
      <c r="L3206" s="47"/>
      <c r="M3206" s="223" t="s">
        <v>19</v>
      </c>
      <c r="N3206" s="224" t="s">
        <v>46</v>
      </c>
      <c r="O3206" s="87"/>
      <c r="P3206" s="225">
        <f>O3206*H3206</f>
        <v>0</v>
      </c>
      <c r="Q3206" s="225">
        <v>0</v>
      </c>
      <c r="R3206" s="225">
        <f>Q3206*H3206</f>
        <v>0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544</v>
      </c>
      <c r="AT3206" s="227" t="s">
        <v>227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2" customFormat="1">
      <c r="A3207" s="41"/>
      <c r="B3207" s="42"/>
      <c r="C3207" s="43"/>
      <c r="D3207" s="267" t="s">
        <v>314</v>
      </c>
      <c r="E3207" s="43"/>
      <c r="F3207" s="268" t="s">
        <v>3146</v>
      </c>
      <c r="G3207" s="43"/>
      <c r="H3207" s="43"/>
      <c r="I3207" s="269"/>
      <c r="J3207" s="43"/>
      <c r="K3207" s="43"/>
      <c r="L3207" s="47"/>
      <c r="M3207" s="270"/>
      <c r="N3207" s="271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314</v>
      </c>
      <c r="AU3207" s="20" t="s">
        <v>93</v>
      </c>
    </row>
    <row r="3208" s="14" customFormat="1">
      <c r="A3208" s="14"/>
      <c r="B3208" s="246"/>
      <c r="C3208" s="247"/>
      <c r="D3208" s="231" t="s">
        <v>268</v>
      </c>
      <c r="E3208" s="248" t="s">
        <v>19</v>
      </c>
      <c r="F3208" s="249" t="s">
        <v>3147</v>
      </c>
      <c r="G3208" s="247"/>
      <c r="H3208" s="248" t="s">
        <v>19</v>
      </c>
      <c r="I3208" s="250"/>
      <c r="J3208" s="247"/>
      <c r="K3208" s="247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268</v>
      </c>
      <c r="AU3208" s="255" t="s">
        <v>93</v>
      </c>
      <c r="AV3208" s="14" t="s">
        <v>82</v>
      </c>
      <c r="AW3208" s="14" t="s">
        <v>34</v>
      </c>
      <c r="AX3208" s="14" t="s">
        <v>74</v>
      </c>
      <c r="AY3208" s="255" t="s">
        <v>224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1571</v>
      </c>
      <c r="G3209" s="230"/>
      <c r="H3209" s="234">
        <v>27.25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74</v>
      </c>
      <c r="AY3209" s="240" t="s">
        <v>224</v>
      </c>
    </row>
    <row r="3210" s="16" customFormat="1">
      <c r="A3210" s="16"/>
      <c r="B3210" s="272"/>
      <c r="C3210" s="273"/>
      <c r="D3210" s="231" t="s">
        <v>268</v>
      </c>
      <c r="E3210" s="274" t="s">
        <v>19</v>
      </c>
      <c r="F3210" s="275" t="s">
        <v>351</v>
      </c>
      <c r="G3210" s="273"/>
      <c r="H3210" s="276">
        <v>27.25</v>
      </c>
      <c r="I3210" s="277"/>
      <c r="J3210" s="273"/>
      <c r="K3210" s="273"/>
      <c r="L3210" s="278"/>
      <c r="M3210" s="279"/>
      <c r="N3210" s="280"/>
      <c r="O3210" s="280"/>
      <c r="P3210" s="280"/>
      <c r="Q3210" s="280"/>
      <c r="R3210" s="280"/>
      <c r="S3210" s="280"/>
      <c r="T3210" s="281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2" t="s">
        <v>268</v>
      </c>
      <c r="AU3210" s="282" t="s">
        <v>93</v>
      </c>
      <c r="AV3210" s="16" t="s">
        <v>231</v>
      </c>
      <c r="AW3210" s="16" t="s">
        <v>34</v>
      </c>
      <c r="AX3210" s="16" t="s">
        <v>82</v>
      </c>
      <c r="AY3210" s="282" t="s">
        <v>224</v>
      </c>
    </row>
    <row r="3211" s="2" customFormat="1" ht="21.75" customHeight="1">
      <c r="A3211" s="41"/>
      <c r="B3211" s="42"/>
      <c r="C3211" s="286" t="s">
        <v>3148</v>
      </c>
      <c r="D3211" s="286" t="s">
        <v>572</v>
      </c>
      <c r="E3211" s="287" t="s">
        <v>3149</v>
      </c>
      <c r="F3211" s="288" t="s">
        <v>3150</v>
      </c>
      <c r="G3211" s="289" t="s">
        <v>266</v>
      </c>
      <c r="H3211" s="290">
        <v>29.975000000000001</v>
      </c>
      <c r="I3211" s="291"/>
      <c r="J3211" s="292">
        <f>ROUND(I3211*H3211,2)</f>
        <v>0</v>
      </c>
      <c r="K3211" s="288" t="s">
        <v>312</v>
      </c>
      <c r="L3211" s="293"/>
      <c r="M3211" s="294" t="s">
        <v>19</v>
      </c>
      <c r="N3211" s="295" t="s">
        <v>46</v>
      </c>
      <c r="O3211" s="87"/>
      <c r="P3211" s="225">
        <f>O3211*H3211</f>
        <v>0</v>
      </c>
      <c r="Q3211" s="225">
        <v>0.034099999999999998</v>
      </c>
      <c r="R3211" s="225">
        <f>Q3211*H3211</f>
        <v>1.0221475</v>
      </c>
      <c r="S3211" s="225">
        <v>0</v>
      </c>
      <c r="T3211" s="226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7" t="s">
        <v>643</v>
      </c>
      <c r="AT3211" s="227" t="s">
        <v>572</v>
      </c>
      <c r="AU3211" s="227" t="s">
        <v>93</v>
      </c>
      <c r="AY3211" s="20" t="s">
        <v>224</v>
      </c>
      <c r="BE3211" s="228">
        <f>IF(N3211="základní",J3211,0)</f>
        <v>0</v>
      </c>
      <c r="BF3211" s="228">
        <f>IF(N3211="snížená",J3211,0)</f>
        <v>0</v>
      </c>
      <c r="BG3211" s="228">
        <f>IF(N3211="zákl. přenesená",J3211,0)</f>
        <v>0</v>
      </c>
      <c r="BH3211" s="228">
        <f>IF(N3211="sníž. přenesená",J3211,0)</f>
        <v>0</v>
      </c>
      <c r="BI3211" s="228">
        <f>IF(N3211="nulová",J3211,0)</f>
        <v>0</v>
      </c>
      <c r="BJ3211" s="20" t="s">
        <v>93</v>
      </c>
      <c r="BK3211" s="228">
        <f>ROUND(I3211*H3211,2)</f>
        <v>0</v>
      </c>
      <c r="BL3211" s="20" t="s">
        <v>544</v>
      </c>
      <c r="BM3211" s="227" t="s">
        <v>3151</v>
      </c>
    </row>
    <row r="3212" s="13" customFormat="1">
      <c r="A3212" s="13"/>
      <c r="B3212" s="229"/>
      <c r="C3212" s="230"/>
      <c r="D3212" s="231" t="s">
        <v>268</v>
      </c>
      <c r="E3212" s="232" t="s">
        <v>19</v>
      </c>
      <c r="F3212" s="233" t="s">
        <v>3152</v>
      </c>
      <c r="G3212" s="230"/>
      <c r="H3212" s="234">
        <v>29.975000000000001</v>
      </c>
      <c r="I3212" s="235"/>
      <c r="J3212" s="230"/>
      <c r="K3212" s="230"/>
      <c r="L3212" s="236"/>
      <c r="M3212" s="237"/>
      <c r="N3212" s="238"/>
      <c r="O3212" s="238"/>
      <c r="P3212" s="238"/>
      <c r="Q3212" s="238"/>
      <c r="R3212" s="238"/>
      <c r="S3212" s="238"/>
      <c r="T3212" s="23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0" t="s">
        <v>268</v>
      </c>
      <c r="AU3212" s="240" t="s">
        <v>93</v>
      </c>
      <c r="AV3212" s="13" t="s">
        <v>93</v>
      </c>
      <c r="AW3212" s="13" t="s">
        <v>34</v>
      </c>
      <c r="AX3212" s="13" t="s">
        <v>82</v>
      </c>
      <c r="AY3212" s="240" t="s">
        <v>224</v>
      </c>
    </row>
    <row r="3213" s="2" customFormat="1" ht="49.05" customHeight="1">
      <c r="A3213" s="41"/>
      <c r="B3213" s="42"/>
      <c r="C3213" s="216" t="s">
        <v>3153</v>
      </c>
      <c r="D3213" s="216" t="s">
        <v>227</v>
      </c>
      <c r="E3213" s="217" t="s">
        <v>3154</v>
      </c>
      <c r="F3213" s="218" t="s">
        <v>3155</v>
      </c>
      <c r="G3213" s="219" t="s">
        <v>266</v>
      </c>
      <c r="H3213" s="220">
        <v>159.387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0.015789999999999998</v>
      </c>
      <c r="R3213" s="225">
        <f>Q3213*H3213</f>
        <v>2.5167207299999999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3157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3158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1921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3159</v>
      </c>
      <c r="G3217" s="230"/>
      <c r="H3217" s="234">
        <v>79.751000000000005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1906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3160</v>
      </c>
      <c r="G3219" s="230"/>
      <c r="H3219" s="234">
        <v>4.6970000000000001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3161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3162</v>
      </c>
      <c r="G3221" s="230"/>
      <c r="H3221" s="234">
        <v>7.351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3163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3164</v>
      </c>
      <c r="G3223" s="230"/>
      <c r="H3223" s="234">
        <v>67.587999999999994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6" customFormat="1">
      <c r="A3224" s="16"/>
      <c r="B3224" s="272"/>
      <c r="C3224" s="273"/>
      <c r="D3224" s="231" t="s">
        <v>268</v>
      </c>
      <c r="E3224" s="274" t="s">
        <v>19</v>
      </c>
      <c r="F3224" s="275" t="s">
        <v>351</v>
      </c>
      <c r="G3224" s="273"/>
      <c r="H3224" s="276">
        <v>159.387</v>
      </c>
      <c r="I3224" s="277"/>
      <c r="J3224" s="273"/>
      <c r="K3224" s="273"/>
      <c r="L3224" s="278"/>
      <c r="M3224" s="279"/>
      <c r="N3224" s="280"/>
      <c r="O3224" s="280"/>
      <c r="P3224" s="280"/>
      <c r="Q3224" s="280"/>
      <c r="R3224" s="280"/>
      <c r="S3224" s="280"/>
      <c r="T3224" s="281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T3224" s="282" t="s">
        <v>268</v>
      </c>
      <c r="AU3224" s="282" t="s">
        <v>93</v>
      </c>
      <c r="AV3224" s="16" t="s">
        <v>231</v>
      </c>
      <c r="AW3224" s="16" t="s">
        <v>34</v>
      </c>
      <c r="AX3224" s="16" t="s">
        <v>82</v>
      </c>
      <c r="AY3224" s="282" t="s">
        <v>224</v>
      </c>
    </row>
    <row r="3225" s="2" customFormat="1" ht="37.8" customHeight="1">
      <c r="A3225" s="41"/>
      <c r="B3225" s="42"/>
      <c r="C3225" s="216" t="s">
        <v>3165</v>
      </c>
      <c r="D3225" s="216" t="s">
        <v>227</v>
      </c>
      <c r="E3225" s="217" t="s">
        <v>3166</v>
      </c>
      <c r="F3225" s="218" t="s">
        <v>3167</v>
      </c>
      <c r="G3225" s="219" t="s">
        <v>324</v>
      </c>
      <c r="H3225" s="220">
        <v>5.0999999999999996</v>
      </c>
      <c r="I3225" s="221"/>
      <c r="J3225" s="222">
        <f>ROUND(I3225*H3225,2)</f>
        <v>0</v>
      </c>
      <c r="K3225" s="218" t="s">
        <v>312</v>
      </c>
      <c r="L3225" s="47"/>
      <c r="M3225" s="223" t="s">
        <v>19</v>
      </c>
      <c r="N3225" s="224" t="s">
        <v>46</v>
      </c>
      <c r="O3225" s="87"/>
      <c r="P3225" s="225">
        <f>O3225*H3225</f>
        <v>0</v>
      </c>
      <c r="Q3225" s="225">
        <v>0.023300000000000001</v>
      </c>
      <c r="R3225" s="225">
        <f>Q3225*H3225</f>
        <v>0.11883000000000001</v>
      </c>
      <c r="S3225" s="225">
        <v>0</v>
      </c>
      <c r="T3225" s="226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7" t="s">
        <v>544</v>
      </c>
      <c r="AT3225" s="227" t="s">
        <v>227</v>
      </c>
      <c r="AU3225" s="227" t="s">
        <v>93</v>
      </c>
      <c r="AY3225" s="20" t="s">
        <v>224</v>
      </c>
      <c r="BE3225" s="228">
        <f>IF(N3225="základní",J3225,0)</f>
        <v>0</v>
      </c>
      <c r="BF3225" s="228">
        <f>IF(N3225="snížená",J3225,0)</f>
        <v>0</v>
      </c>
      <c r="BG3225" s="228">
        <f>IF(N3225="zákl. přenesená",J3225,0)</f>
        <v>0</v>
      </c>
      <c r="BH3225" s="228">
        <f>IF(N3225="sníž. přenesená",J3225,0)</f>
        <v>0</v>
      </c>
      <c r="BI3225" s="228">
        <f>IF(N3225="nulová",J3225,0)</f>
        <v>0</v>
      </c>
      <c r="BJ3225" s="20" t="s">
        <v>93</v>
      </c>
      <c r="BK3225" s="228">
        <f>ROUND(I3225*H3225,2)</f>
        <v>0</v>
      </c>
      <c r="BL3225" s="20" t="s">
        <v>544</v>
      </c>
      <c r="BM3225" s="227" t="s">
        <v>3168</v>
      </c>
    </row>
    <row r="3226" s="2" customFormat="1">
      <c r="A3226" s="41"/>
      <c r="B3226" s="42"/>
      <c r="C3226" s="43"/>
      <c r="D3226" s="267" t="s">
        <v>314</v>
      </c>
      <c r="E3226" s="43"/>
      <c r="F3226" s="268" t="s">
        <v>3169</v>
      </c>
      <c r="G3226" s="43"/>
      <c r="H3226" s="43"/>
      <c r="I3226" s="269"/>
      <c r="J3226" s="43"/>
      <c r="K3226" s="43"/>
      <c r="L3226" s="47"/>
      <c r="M3226" s="270"/>
      <c r="N3226" s="271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314</v>
      </c>
      <c r="AU3226" s="20" t="s">
        <v>93</v>
      </c>
    </row>
    <row r="3227" s="13" customFormat="1">
      <c r="A3227" s="13"/>
      <c r="B3227" s="229"/>
      <c r="C3227" s="230"/>
      <c r="D3227" s="231" t="s">
        <v>268</v>
      </c>
      <c r="E3227" s="232" t="s">
        <v>19</v>
      </c>
      <c r="F3227" s="233" t="s">
        <v>3170</v>
      </c>
      <c r="G3227" s="230"/>
      <c r="H3227" s="234">
        <v>5.0999999999999996</v>
      </c>
      <c r="I3227" s="235"/>
      <c r="J3227" s="230"/>
      <c r="K3227" s="230"/>
      <c r="L3227" s="236"/>
      <c r="M3227" s="237"/>
      <c r="N3227" s="238"/>
      <c r="O3227" s="238"/>
      <c r="P3227" s="238"/>
      <c r="Q3227" s="238"/>
      <c r="R3227" s="238"/>
      <c r="S3227" s="238"/>
      <c r="T3227" s="23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0" t="s">
        <v>268</v>
      </c>
      <c r="AU3227" s="240" t="s">
        <v>93</v>
      </c>
      <c r="AV3227" s="13" t="s">
        <v>93</v>
      </c>
      <c r="AW3227" s="13" t="s">
        <v>34</v>
      </c>
      <c r="AX3227" s="13" t="s">
        <v>82</v>
      </c>
      <c r="AY3227" s="240" t="s">
        <v>224</v>
      </c>
    </row>
    <row r="3228" s="2" customFormat="1" ht="49.05" customHeight="1">
      <c r="A3228" s="41"/>
      <c r="B3228" s="42"/>
      <c r="C3228" s="216" t="s">
        <v>3171</v>
      </c>
      <c r="D3228" s="216" t="s">
        <v>227</v>
      </c>
      <c r="E3228" s="217" t="s">
        <v>3172</v>
      </c>
      <c r="F3228" s="218" t="s">
        <v>3173</v>
      </c>
      <c r="G3228" s="219" t="s">
        <v>371</v>
      </c>
      <c r="H3228" s="220">
        <v>6.0049999999999999</v>
      </c>
      <c r="I3228" s="221"/>
      <c r="J3228" s="222">
        <f>ROUND(I3228*H3228,2)</f>
        <v>0</v>
      </c>
      <c r="K3228" s="218" t="s">
        <v>312</v>
      </c>
      <c r="L3228" s="47"/>
      <c r="M3228" s="223" t="s">
        <v>19</v>
      </c>
      <c r="N3228" s="224" t="s">
        <v>46</v>
      </c>
      <c r="O3228" s="87"/>
      <c r="P3228" s="225">
        <f>O3228*H3228</f>
        <v>0</v>
      </c>
      <c r="Q3228" s="225">
        <v>0</v>
      </c>
      <c r="R3228" s="225">
        <f>Q3228*H3228</f>
        <v>0</v>
      </c>
      <c r="S3228" s="225">
        <v>0</v>
      </c>
      <c r="T3228" s="226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7" t="s">
        <v>544</v>
      </c>
      <c r="AT3228" s="227" t="s">
        <v>227</v>
      </c>
      <c r="AU3228" s="227" t="s">
        <v>93</v>
      </c>
      <c r="AY3228" s="20" t="s">
        <v>224</v>
      </c>
      <c r="BE3228" s="228">
        <f>IF(N3228="základní",J3228,0)</f>
        <v>0</v>
      </c>
      <c r="BF3228" s="228">
        <f>IF(N3228="snížená",J3228,0)</f>
        <v>0</v>
      </c>
      <c r="BG3228" s="228">
        <f>IF(N3228="zákl. přenesená",J3228,0)</f>
        <v>0</v>
      </c>
      <c r="BH3228" s="228">
        <f>IF(N3228="sníž. přenesená",J3228,0)</f>
        <v>0</v>
      </c>
      <c r="BI3228" s="228">
        <f>IF(N3228="nulová",J3228,0)</f>
        <v>0</v>
      </c>
      <c r="BJ3228" s="20" t="s">
        <v>93</v>
      </c>
      <c r="BK3228" s="228">
        <f>ROUND(I3228*H3228,2)</f>
        <v>0</v>
      </c>
      <c r="BL3228" s="20" t="s">
        <v>544</v>
      </c>
      <c r="BM3228" s="227" t="s">
        <v>3174</v>
      </c>
    </row>
    <row r="3229" s="2" customFormat="1">
      <c r="A3229" s="41"/>
      <c r="B3229" s="42"/>
      <c r="C3229" s="43"/>
      <c r="D3229" s="267" t="s">
        <v>314</v>
      </c>
      <c r="E3229" s="43"/>
      <c r="F3229" s="268" t="s">
        <v>3175</v>
      </c>
      <c r="G3229" s="43"/>
      <c r="H3229" s="43"/>
      <c r="I3229" s="269"/>
      <c r="J3229" s="43"/>
      <c r="K3229" s="43"/>
      <c r="L3229" s="47"/>
      <c r="M3229" s="270"/>
      <c r="N3229" s="271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314</v>
      </c>
      <c r="AU3229" s="20" t="s">
        <v>93</v>
      </c>
    </row>
    <row r="3230" s="12" customFormat="1" ht="22.8" customHeight="1">
      <c r="A3230" s="12"/>
      <c r="B3230" s="200"/>
      <c r="C3230" s="201"/>
      <c r="D3230" s="202" t="s">
        <v>73</v>
      </c>
      <c r="E3230" s="214" t="s">
        <v>3176</v>
      </c>
      <c r="F3230" s="214" t="s">
        <v>3177</v>
      </c>
      <c r="G3230" s="201"/>
      <c r="H3230" s="201"/>
      <c r="I3230" s="204"/>
      <c r="J3230" s="215">
        <f>BK3230</f>
        <v>0</v>
      </c>
      <c r="K3230" s="201"/>
      <c r="L3230" s="206"/>
      <c r="M3230" s="207"/>
      <c r="N3230" s="208"/>
      <c r="O3230" s="208"/>
      <c r="P3230" s="209">
        <f>SUM(P3231:P3433)</f>
        <v>0</v>
      </c>
      <c r="Q3230" s="208"/>
      <c r="R3230" s="209">
        <f>SUM(R3231:R3433)</f>
        <v>74.627952920000013</v>
      </c>
      <c r="S3230" s="208"/>
      <c r="T3230" s="210">
        <f>SUM(T3231:T3433)</f>
        <v>0</v>
      </c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R3230" s="211" t="s">
        <v>93</v>
      </c>
      <c r="AT3230" s="212" t="s">
        <v>73</v>
      </c>
      <c r="AU3230" s="212" t="s">
        <v>82</v>
      </c>
      <c r="AY3230" s="211" t="s">
        <v>224</v>
      </c>
      <c r="BK3230" s="213">
        <f>SUM(BK3231:BK3433)</f>
        <v>0</v>
      </c>
    </row>
    <row r="3231" s="2" customFormat="1" ht="55.5" customHeight="1">
      <c r="A3231" s="41"/>
      <c r="B3231" s="42"/>
      <c r="C3231" s="216" t="s">
        <v>3178</v>
      </c>
      <c r="D3231" s="216" t="s">
        <v>227</v>
      </c>
      <c r="E3231" s="217" t="s">
        <v>3179</v>
      </c>
      <c r="F3231" s="218" t="s">
        <v>3180</v>
      </c>
      <c r="G3231" s="219" t="s">
        <v>266</v>
      </c>
      <c r="H3231" s="220">
        <v>10.282</v>
      </c>
      <c r="I3231" s="221"/>
      <c r="J3231" s="222">
        <f>ROUND(I3231*H3231,2)</f>
        <v>0</v>
      </c>
      <c r="K3231" s="218" t="s">
        <v>312</v>
      </c>
      <c r="L3231" s="47"/>
      <c r="M3231" s="223" t="s">
        <v>19</v>
      </c>
      <c r="N3231" s="224" t="s">
        <v>46</v>
      </c>
      <c r="O3231" s="87"/>
      <c r="P3231" s="225">
        <f>O3231*H3231</f>
        <v>0</v>
      </c>
      <c r="Q3231" s="225">
        <v>0.028660000000000001</v>
      </c>
      <c r="R3231" s="225">
        <f>Q3231*H3231</f>
        <v>0.29468211999999999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544</v>
      </c>
      <c r="AT3231" s="227" t="s">
        <v>227</v>
      </c>
      <c r="AU3231" s="227" t="s">
        <v>93</v>
      </c>
      <c r="AY3231" s="20" t="s">
        <v>224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93</v>
      </c>
      <c r="BK3231" s="228">
        <f>ROUND(I3231*H3231,2)</f>
        <v>0</v>
      </c>
      <c r="BL3231" s="20" t="s">
        <v>544</v>
      </c>
      <c r="BM3231" s="227" t="s">
        <v>3181</v>
      </c>
    </row>
    <row r="3232" s="2" customFormat="1">
      <c r="A3232" s="41"/>
      <c r="B3232" s="42"/>
      <c r="C3232" s="43"/>
      <c r="D3232" s="267" t="s">
        <v>314</v>
      </c>
      <c r="E3232" s="43"/>
      <c r="F3232" s="268" t="s">
        <v>3182</v>
      </c>
      <c r="G3232" s="43"/>
      <c r="H3232" s="43"/>
      <c r="I3232" s="269"/>
      <c r="J3232" s="43"/>
      <c r="K3232" s="43"/>
      <c r="L3232" s="47"/>
      <c r="M3232" s="270"/>
      <c r="N3232" s="271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314</v>
      </c>
      <c r="AU3232" s="20" t="s">
        <v>93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3183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4" customFormat="1">
      <c r="A3234" s="14"/>
      <c r="B3234" s="246"/>
      <c r="C3234" s="247"/>
      <c r="D3234" s="231" t="s">
        <v>268</v>
      </c>
      <c r="E3234" s="248" t="s">
        <v>19</v>
      </c>
      <c r="F3234" s="249" t="s">
        <v>648</v>
      </c>
      <c r="G3234" s="247"/>
      <c r="H3234" s="248" t="s">
        <v>19</v>
      </c>
      <c r="I3234" s="250"/>
      <c r="J3234" s="247"/>
      <c r="K3234" s="247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268</v>
      </c>
      <c r="AU3234" s="255" t="s">
        <v>93</v>
      </c>
      <c r="AV3234" s="14" t="s">
        <v>82</v>
      </c>
      <c r="AW3234" s="14" t="s">
        <v>34</v>
      </c>
      <c r="AX3234" s="14" t="s">
        <v>74</v>
      </c>
      <c r="AY3234" s="255" t="s">
        <v>224</v>
      </c>
    </row>
    <row r="3235" s="13" customFormat="1">
      <c r="A3235" s="13"/>
      <c r="B3235" s="229"/>
      <c r="C3235" s="230"/>
      <c r="D3235" s="231" t="s">
        <v>268</v>
      </c>
      <c r="E3235" s="232" t="s">
        <v>19</v>
      </c>
      <c r="F3235" s="233" t="s">
        <v>3184</v>
      </c>
      <c r="G3235" s="230"/>
      <c r="H3235" s="234">
        <v>2.706</v>
      </c>
      <c r="I3235" s="235"/>
      <c r="J3235" s="230"/>
      <c r="K3235" s="230"/>
      <c r="L3235" s="236"/>
      <c r="M3235" s="237"/>
      <c r="N3235" s="238"/>
      <c r="O3235" s="238"/>
      <c r="P3235" s="238"/>
      <c r="Q3235" s="238"/>
      <c r="R3235" s="238"/>
      <c r="S3235" s="238"/>
      <c r="T3235" s="23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0" t="s">
        <v>268</v>
      </c>
      <c r="AU3235" s="240" t="s">
        <v>93</v>
      </c>
      <c r="AV3235" s="13" t="s">
        <v>93</v>
      </c>
      <c r="AW3235" s="13" t="s">
        <v>34</v>
      </c>
      <c r="AX3235" s="13" t="s">
        <v>74</v>
      </c>
      <c r="AY3235" s="240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662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3185</v>
      </c>
      <c r="G3237" s="230"/>
      <c r="H3237" s="234">
        <v>1.8939999999999999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664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3185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665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3185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667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3185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6" customFormat="1">
      <c r="A3244" s="16"/>
      <c r="B3244" s="272"/>
      <c r="C3244" s="273"/>
      <c r="D3244" s="231" t="s">
        <v>268</v>
      </c>
      <c r="E3244" s="274" t="s">
        <v>19</v>
      </c>
      <c r="F3244" s="275" t="s">
        <v>351</v>
      </c>
      <c r="G3244" s="273"/>
      <c r="H3244" s="276">
        <v>10.282</v>
      </c>
      <c r="I3244" s="277"/>
      <c r="J3244" s="273"/>
      <c r="K3244" s="273"/>
      <c r="L3244" s="278"/>
      <c r="M3244" s="279"/>
      <c r="N3244" s="280"/>
      <c r="O3244" s="280"/>
      <c r="P3244" s="280"/>
      <c r="Q3244" s="280"/>
      <c r="R3244" s="280"/>
      <c r="S3244" s="280"/>
      <c r="T3244" s="281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T3244" s="282" t="s">
        <v>268</v>
      </c>
      <c r="AU3244" s="282" t="s">
        <v>93</v>
      </c>
      <c r="AV3244" s="16" t="s">
        <v>231</v>
      </c>
      <c r="AW3244" s="16" t="s">
        <v>34</v>
      </c>
      <c r="AX3244" s="16" t="s">
        <v>82</v>
      </c>
      <c r="AY3244" s="282" t="s">
        <v>224</v>
      </c>
    </row>
    <row r="3245" s="2" customFormat="1" ht="62.7" customHeight="1">
      <c r="A3245" s="41"/>
      <c r="B3245" s="42"/>
      <c r="C3245" s="216" t="s">
        <v>3186</v>
      </c>
      <c r="D3245" s="216" t="s">
        <v>227</v>
      </c>
      <c r="E3245" s="217" t="s">
        <v>3187</v>
      </c>
      <c r="F3245" s="218" t="s">
        <v>3188</v>
      </c>
      <c r="G3245" s="219" t="s">
        <v>266</v>
      </c>
      <c r="H3245" s="220">
        <v>1.3200000000000001</v>
      </c>
      <c r="I3245" s="221"/>
      <c r="J3245" s="222">
        <f>ROUND(I3245*H3245,2)</f>
        <v>0</v>
      </c>
      <c r="K3245" s="218" t="s">
        <v>312</v>
      </c>
      <c r="L3245" s="47"/>
      <c r="M3245" s="223" t="s">
        <v>19</v>
      </c>
      <c r="N3245" s="224" t="s">
        <v>46</v>
      </c>
      <c r="O3245" s="87"/>
      <c r="P3245" s="225">
        <f>O3245*H3245</f>
        <v>0</v>
      </c>
      <c r="Q3245" s="225">
        <v>0.045699999999999998</v>
      </c>
      <c r="R3245" s="225">
        <f>Q3245*H3245</f>
        <v>0.060324000000000003</v>
      </c>
      <c r="S3245" s="225">
        <v>0</v>
      </c>
      <c r="T3245" s="226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7" t="s">
        <v>544</v>
      </c>
      <c r="AT3245" s="227" t="s">
        <v>227</v>
      </c>
      <c r="AU3245" s="227" t="s">
        <v>93</v>
      </c>
      <c r="AY3245" s="20" t="s">
        <v>224</v>
      </c>
      <c r="BE3245" s="228">
        <f>IF(N3245="základní",J3245,0)</f>
        <v>0</v>
      </c>
      <c r="BF3245" s="228">
        <f>IF(N3245="snížená",J3245,0)</f>
        <v>0</v>
      </c>
      <c r="BG3245" s="228">
        <f>IF(N3245="zákl. přenesená",J3245,0)</f>
        <v>0</v>
      </c>
      <c r="BH3245" s="228">
        <f>IF(N3245="sníž. přenesená",J3245,0)</f>
        <v>0</v>
      </c>
      <c r="BI3245" s="228">
        <f>IF(N3245="nulová",J3245,0)</f>
        <v>0</v>
      </c>
      <c r="BJ3245" s="20" t="s">
        <v>93</v>
      </c>
      <c r="BK3245" s="228">
        <f>ROUND(I3245*H3245,2)</f>
        <v>0</v>
      </c>
      <c r="BL3245" s="20" t="s">
        <v>544</v>
      </c>
      <c r="BM3245" s="227" t="s">
        <v>3189</v>
      </c>
    </row>
    <row r="3246" s="2" customFormat="1">
      <c r="A3246" s="41"/>
      <c r="B3246" s="42"/>
      <c r="C3246" s="43"/>
      <c r="D3246" s="267" t="s">
        <v>314</v>
      </c>
      <c r="E3246" s="43"/>
      <c r="F3246" s="268" t="s">
        <v>3190</v>
      </c>
      <c r="G3246" s="43"/>
      <c r="H3246" s="43"/>
      <c r="I3246" s="269"/>
      <c r="J3246" s="43"/>
      <c r="K3246" s="43"/>
      <c r="L3246" s="47"/>
      <c r="M3246" s="270"/>
      <c r="N3246" s="271"/>
      <c r="O3246" s="87"/>
      <c r="P3246" s="87"/>
      <c r="Q3246" s="87"/>
      <c r="R3246" s="87"/>
      <c r="S3246" s="87"/>
      <c r="T3246" s="88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20" t="s">
        <v>314</v>
      </c>
      <c r="AU3246" s="20" t="s">
        <v>93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3191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3192</v>
      </c>
      <c r="G3248" s="230"/>
      <c r="H3248" s="234">
        <v>1.3200000000000001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82</v>
      </c>
      <c r="AY3248" s="240" t="s">
        <v>224</v>
      </c>
    </row>
    <row r="3249" s="2" customFormat="1" ht="66.75" customHeight="1">
      <c r="A3249" s="41"/>
      <c r="B3249" s="42"/>
      <c r="C3249" s="216" t="s">
        <v>3193</v>
      </c>
      <c r="D3249" s="216" t="s">
        <v>227</v>
      </c>
      <c r="E3249" s="217" t="s">
        <v>3194</v>
      </c>
      <c r="F3249" s="218" t="s">
        <v>3195</v>
      </c>
      <c r="G3249" s="219" t="s">
        <v>266</v>
      </c>
      <c r="H3249" s="220">
        <v>12.667</v>
      </c>
      <c r="I3249" s="221"/>
      <c r="J3249" s="222">
        <f>ROUND(I3249*H3249,2)</f>
        <v>0</v>
      </c>
      <c r="K3249" s="218" t="s">
        <v>312</v>
      </c>
      <c r="L3249" s="47"/>
      <c r="M3249" s="223" t="s">
        <v>19</v>
      </c>
      <c r="N3249" s="224" t="s">
        <v>46</v>
      </c>
      <c r="O3249" s="87"/>
      <c r="P3249" s="225">
        <f>O3249*H3249</f>
        <v>0</v>
      </c>
      <c r="Q3249" s="225">
        <v>0.065449999999999994</v>
      </c>
      <c r="R3249" s="225">
        <f>Q3249*H3249</f>
        <v>0.82905514999999996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544</v>
      </c>
      <c r="AT3249" s="227" t="s">
        <v>227</v>
      </c>
      <c r="AU3249" s="227" t="s">
        <v>93</v>
      </c>
      <c r="AY3249" s="20" t="s">
        <v>224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93</v>
      </c>
      <c r="BK3249" s="228">
        <f>ROUND(I3249*H3249,2)</f>
        <v>0</v>
      </c>
      <c r="BL3249" s="20" t="s">
        <v>544</v>
      </c>
      <c r="BM3249" s="227" t="s">
        <v>3196</v>
      </c>
    </row>
    <row r="3250" s="2" customFormat="1">
      <c r="A3250" s="41"/>
      <c r="B3250" s="42"/>
      <c r="C3250" s="43"/>
      <c r="D3250" s="267" t="s">
        <v>314</v>
      </c>
      <c r="E3250" s="43"/>
      <c r="F3250" s="268" t="s">
        <v>3197</v>
      </c>
      <c r="G3250" s="43"/>
      <c r="H3250" s="43"/>
      <c r="I3250" s="269"/>
      <c r="J3250" s="43"/>
      <c r="K3250" s="43"/>
      <c r="L3250" s="47"/>
      <c r="M3250" s="270"/>
      <c r="N3250" s="271"/>
      <c r="O3250" s="87"/>
      <c r="P3250" s="87"/>
      <c r="Q3250" s="87"/>
      <c r="R3250" s="87"/>
      <c r="S3250" s="87"/>
      <c r="T3250" s="88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20" t="s">
        <v>314</v>
      </c>
      <c r="AU3250" s="20" t="s">
        <v>93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3198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3199</v>
      </c>
      <c r="G3252" s="230"/>
      <c r="H3252" s="234">
        <v>12.667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82</v>
      </c>
      <c r="AY3252" s="240" t="s">
        <v>224</v>
      </c>
    </row>
    <row r="3253" s="2" customFormat="1" ht="55.5" customHeight="1">
      <c r="A3253" s="41"/>
      <c r="B3253" s="42"/>
      <c r="C3253" s="216" t="s">
        <v>3200</v>
      </c>
      <c r="D3253" s="216" t="s">
        <v>227</v>
      </c>
      <c r="E3253" s="217" t="s">
        <v>3201</v>
      </c>
      <c r="F3253" s="218" t="s">
        <v>3202</v>
      </c>
      <c r="G3253" s="219" t="s">
        <v>266</v>
      </c>
      <c r="H3253" s="220">
        <v>31.43</v>
      </c>
      <c r="I3253" s="221"/>
      <c r="J3253" s="222">
        <f>ROUND(I3253*H3253,2)</f>
        <v>0</v>
      </c>
      <c r="K3253" s="218" t="s">
        <v>312</v>
      </c>
      <c r="L3253" s="47"/>
      <c r="M3253" s="223" t="s">
        <v>19</v>
      </c>
      <c r="N3253" s="224" t="s">
        <v>46</v>
      </c>
      <c r="O3253" s="87"/>
      <c r="P3253" s="225">
        <f>O3253*H3253</f>
        <v>0</v>
      </c>
      <c r="Q3253" s="225">
        <v>0.025559999999999999</v>
      </c>
      <c r="R3253" s="225">
        <f>Q3253*H3253</f>
        <v>0.80335079999999992</v>
      </c>
      <c r="S3253" s="225">
        <v>0</v>
      </c>
      <c r="T3253" s="226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7" t="s">
        <v>544</v>
      </c>
      <c r="AT3253" s="227" t="s">
        <v>227</v>
      </c>
      <c r="AU3253" s="227" t="s">
        <v>93</v>
      </c>
      <c r="AY3253" s="20" t="s">
        <v>224</v>
      </c>
      <c r="BE3253" s="228">
        <f>IF(N3253="základní",J3253,0)</f>
        <v>0</v>
      </c>
      <c r="BF3253" s="228">
        <f>IF(N3253="snížená",J3253,0)</f>
        <v>0</v>
      </c>
      <c r="BG3253" s="228">
        <f>IF(N3253="zákl. přenesená",J3253,0)</f>
        <v>0</v>
      </c>
      <c r="BH3253" s="228">
        <f>IF(N3253="sníž. přenesená",J3253,0)</f>
        <v>0</v>
      </c>
      <c r="BI3253" s="228">
        <f>IF(N3253="nulová",J3253,0)</f>
        <v>0</v>
      </c>
      <c r="BJ3253" s="20" t="s">
        <v>93</v>
      </c>
      <c r="BK3253" s="228">
        <f>ROUND(I3253*H3253,2)</f>
        <v>0</v>
      </c>
      <c r="BL3253" s="20" t="s">
        <v>544</v>
      </c>
      <c r="BM3253" s="227" t="s">
        <v>3203</v>
      </c>
    </row>
    <row r="3254" s="2" customFormat="1">
      <c r="A3254" s="41"/>
      <c r="B3254" s="42"/>
      <c r="C3254" s="43"/>
      <c r="D3254" s="267" t="s">
        <v>314</v>
      </c>
      <c r="E3254" s="43"/>
      <c r="F3254" s="268" t="s">
        <v>3204</v>
      </c>
      <c r="G3254" s="43"/>
      <c r="H3254" s="43"/>
      <c r="I3254" s="269"/>
      <c r="J3254" s="43"/>
      <c r="K3254" s="43"/>
      <c r="L3254" s="47"/>
      <c r="M3254" s="270"/>
      <c r="N3254" s="271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314</v>
      </c>
      <c r="AU3254" s="20" t="s">
        <v>93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1474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3205</v>
      </c>
      <c r="G3256" s="230"/>
      <c r="H3256" s="234">
        <v>31.43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82</v>
      </c>
      <c r="AY3256" s="240" t="s">
        <v>224</v>
      </c>
    </row>
    <row r="3257" s="2" customFormat="1" ht="62.7" customHeight="1">
      <c r="A3257" s="41"/>
      <c r="B3257" s="42"/>
      <c r="C3257" s="216" t="s">
        <v>3206</v>
      </c>
      <c r="D3257" s="216" t="s">
        <v>227</v>
      </c>
      <c r="E3257" s="217" t="s">
        <v>3207</v>
      </c>
      <c r="F3257" s="218" t="s">
        <v>3208</v>
      </c>
      <c r="G3257" s="219" t="s">
        <v>266</v>
      </c>
      <c r="H3257" s="220">
        <v>391.63299999999998</v>
      </c>
      <c r="I3257" s="221"/>
      <c r="J3257" s="222">
        <f>ROUND(I3257*H3257,2)</f>
        <v>0</v>
      </c>
      <c r="K3257" s="218" t="s">
        <v>312</v>
      </c>
      <c r="L3257" s="47"/>
      <c r="M3257" s="223" t="s">
        <v>19</v>
      </c>
      <c r="N3257" s="224" t="s">
        <v>46</v>
      </c>
      <c r="O3257" s="87"/>
      <c r="P3257" s="225">
        <f>O3257*H3257</f>
        <v>0</v>
      </c>
      <c r="Q3257" s="225">
        <v>0.028549999999999999</v>
      </c>
      <c r="R3257" s="225">
        <f>Q3257*H3257</f>
        <v>11.181122149999998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544</v>
      </c>
      <c r="AT3257" s="227" t="s">
        <v>227</v>
      </c>
      <c r="AU3257" s="227" t="s">
        <v>93</v>
      </c>
      <c r="AY3257" s="20" t="s">
        <v>224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93</v>
      </c>
      <c r="BK3257" s="228">
        <f>ROUND(I3257*H3257,2)</f>
        <v>0</v>
      </c>
      <c r="BL3257" s="20" t="s">
        <v>544</v>
      </c>
      <c r="BM3257" s="227" t="s">
        <v>3209</v>
      </c>
    </row>
    <row r="3258" s="2" customFormat="1">
      <c r="A3258" s="41"/>
      <c r="B3258" s="42"/>
      <c r="C3258" s="43"/>
      <c r="D3258" s="267" t="s">
        <v>314</v>
      </c>
      <c r="E3258" s="43"/>
      <c r="F3258" s="268" t="s">
        <v>3210</v>
      </c>
      <c r="G3258" s="43"/>
      <c r="H3258" s="43"/>
      <c r="I3258" s="269"/>
      <c r="J3258" s="43"/>
      <c r="K3258" s="43"/>
      <c r="L3258" s="47"/>
      <c r="M3258" s="270"/>
      <c r="N3258" s="271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314</v>
      </c>
      <c r="AU3258" s="20" t="s">
        <v>93</v>
      </c>
    </row>
    <row r="3259" s="14" customFormat="1">
      <c r="A3259" s="14"/>
      <c r="B3259" s="246"/>
      <c r="C3259" s="247"/>
      <c r="D3259" s="231" t="s">
        <v>268</v>
      </c>
      <c r="E3259" s="248" t="s">
        <v>19</v>
      </c>
      <c r="F3259" s="249" t="s">
        <v>648</v>
      </c>
      <c r="G3259" s="247"/>
      <c r="H3259" s="248" t="s">
        <v>19</v>
      </c>
      <c r="I3259" s="250"/>
      <c r="J3259" s="247"/>
      <c r="K3259" s="247"/>
      <c r="L3259" s="251"/>
      <c r="M3259" s="252"/>
      <c r="N3259" s="253"/>
      <c r="O3259" s="253"/>
      <c r="P3259" s="253"/>
      <c r="Q3259" s="253"/>
      <c r="R3259" s="253"/>
      <c r="S3259" s="253"/>
      <c r="T3259" s="25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5" t="s">
        <v>268</v>
      </c>
      <c r="AU3259" s="255" t="s">
        <v>93</v>
      </c>
      <c r="AV3259" s="14" t="s">
        <v>82</v>
      </c>
      <c r="AW3259" s="14" t="s">
        <v>34</v>
      </c>
      <c r="AX3259" s="14" t="s">
        <v>74</v>
      </c>
      <c r="AY3259" s="255" t="s">
        <v>224</v>
      </c>
    </row>
    <row r="3260" s="13" customFormat="1">
      <c r="A3260" s="13"/>
      <c r="B3260" s="229"/>
      <c r="C3260" s="230"/>
      <c r="D3260" s="231" t="s">
        <v>268</v>
      </c>
      <c r="E3260" s="232" t="s">
        <v>19</v>
      </c>
      <c r="F3260" s="233" t="s">
        <v>3211</v>
      </c>
      <c r="G3260" s="230"/>
      <c r="H3260" s="234">
        <v>44.241999999999997</v>
      </c>
      <c r="I3260" s="235"/>
      <c r="J3260" s="230"/>
      <c r="K3260" s="230"/>
      <c r="L3260" s="236"/>
      <c r="M3260" s="237"/>
      <c r="N3260" s="238"/>
      <c r="O3260" s="238"/>
      <c r="P3260" s="238"/>
      <c r="Q3260" s="238"/>
      <c r="R3260" s="238"/>
      <c r="S3260" s="238"/>
      <c r="T3260" s="23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0" t="s">
        <v>268</v>
      </c>
      <c r="AU3260" s="240" t="s">
        <v>93</v>
      </c>
      <c r="AV3260" s="13" t="s">
        <v>93</v>
      </c>
      <c r="AW3260" s="13" t="s">
        <v>34</v>
      </c>
      <c r="AX3260" s="13" t="s">
        <v>74</v>
      </c>
      <c r="AY3260" s="240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3212</v>
      </c>
      <c r="G3261" s="230"/>
      <c r="H3261" s="234">
        <v>14.304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74</v>
      </c>
      <c r="AY3261" s="240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3213</v>
      </c>
      <c r="G3262" s="230"/>
      <c r="H3262" s="234">
        <v>32.381999999999998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4" customFormat="1">
      <c r="A3263" s="14"/>
      <c r="B3263" s="246"/>
      <c r="C3263" s="247"/>
      <c r="D3263" s="231" t="s">
        <v>268</v>
      </c>
      <c r="E3263" s="248" t="s">
        <v>19</v>
      </c>
      <c r="F3263" s="249" t="s">
        <v>662</v>
      </c>
      <c r="G3263" s="247"/>
      <c r="H3263" s="248" t="s">
        <v>19</v>
      </c>
      <c r="I3263" s="250"/>
      <c r="J3263" s="247"/>
      <c r="K3263" s="247"/>
      <c r="L3263" s="251"/>
      <c r="M3263" s="252"/>
      <c r="N3263" s="253"/>
      <c r="O3263" s="253"/>
      <c r="P3263" s="253"/>
      <c r="Q3263" s="253"/>
      <c r="R3263" s="253"/>
      <c r="S3263" s="253"/>
      <c r="T3263" s="25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5" t="s">
        <v>268</v>
      </c>
      <c r="AU3263" s="255" t="s">
        <v>93</v>
      </c>
      <c r="AV3263" s="14" t="s">
        <v>82</v>
      </c>
      <c r="AW3263" s="14" t="s">
        <v>34</v>
      </c>
      <c r="AX3263" s="14" t="s">
        <v>74</v>
      </c>
      <c r="AY3263" s="255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3214</v>
      </c>
      <c r="G3264" s="230"/>
      <c r="H3264" s="234">
        <v>98.5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664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3215</v>
      </c>
      <c r="G3266" s="230"/>
      <c r="H3266" s="234">
        <v>96.180000000000007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665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3216</v>
      </c>
      <c r="G3268" s="230"/>
      <c r="H3268" s="234">
        <v>75.540000000000006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667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3217</v>
      </c>
      <c r="G3270" s="230"/>
      <c r="H3270" s="234">
        <v>30.484999999999999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6" customFormat="1">
      <c r="A3271" s="16"/>
      <c r="B3271" s="272"/>
      <c r="C3271" s="273"/>
      <c r="D3271" s="231" t="s">
        <v>268</v>
      </c>
      <c r="E3271" s="274" t="s">
        <v>19</v>
      </c>
      <c r="F3271" s="275" t="s">
        <v>351</v>
      </c>
      <c r="G3271" s="273"/>
      <c r="H3271" s="276">
        <v>391.63299999999998</v>
      </c>
      <c r="I3271" s="277"/>
      <c r="J3271" s="273"/>
      <c r="K3271" s="273"/>
      <c r="L3271" s="278"/>
      <c r="M3271" s="279"/>
      <c r="N3271" s="280"/>
      <c r="O3271" s="280"/>
      <c r="P3271" s="280"/>
      <c r="Q3271" s="280"/>
      <c r="R3271" s="280"/>
      <c r="S3271" s="280"/>
      <c r="T3271" s="281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T3271" s="282" t="s">
        <v>268</v>
      </c>
      <c r="AU3271" s="282" t="s">
        <v>93</v>
      </c>
      <c r="AV3271" s="16" t="s">
        <v>231</v>
      </c>
      <c r="AW3271" s="16" t="s">
        <v>34</v>
      </c>
      <c r="AX3271" s="16" t="s">
        <v>82</v>
      </c>
      <c r="AY3271" s="282" t="s">
        <v>224</v>
      </c>
    </row>
    <row r="3272" s="2" customFormat="1" ht="49.05" customHeight="1">
      <c r="A3272" s="41"/>
      <c r="B3272" s="42"/>
      <c r="C3272" s="216" t="s">
        <v>3218</v>
      </c>
      <c r="D3272" s="216" t="s">
        <v>227</v>
      </c>
      <c r="E3272" s="217" t="s">
        <v>3219</v>
      </c>
      <c r="F3272" s="218" t="s">
        <v>3220</v>
      </c>
      <c r="G3272" s="219" t="s">
        <v>266</v>
      </c>
      <c r="H3272" s="220">
        <v>3065.1489999999999</v>
      </c>
      <c r="I3272" s="221"/>
      <c r="J3272" s="222">
        <f>ROUND(I3272*H3272,2)</f>
        <v>0</v>
      </c>
      <c r="K3272" s="218" t="s">
        <v>312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0.01217</v>
      </c>
      <c r="R3272" s="225">
        <f>Q3272*H3272</f>
        <v>37.302863330000001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3221</v>
      </c>
    </row>
    <row r="3273" s="2" customFormat="1">
      <c r="A3273" s="41"/>
      <c r="B3273" s="42"/>
      <c r="C3273" s="43"/>
      <c r="D3273" s="267" t="s">
        <v>314</v>
      </c>
      <c r="E3273" s="43"/>
      <c r="F3273" s="268" t="s">
        <v>3222</v>
      </c>
      <c r="G3273" s="43"/>
      <c r="H3273" s="43"/>
      <c r="I3273" s="269"/>
      <c r="J3273" s="43"/>
      <c r="K3273" s="43"/>
      <c r="L3273" s="47"/>
      <c r="M3273" s="270"/>
      <c r="N3273" s="271"/>
      <c r="O3273" s="87"/>
      <c r="P3273" s="87"/>
      <c r="Q3273" s="87"/>
      <c r="R3273" s="87"/>
      <c r="S3273" s="87"/>
      <c r="T3273" s="88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20" t="s">
        <v>314</v>
      </c>
      <c r="AU3273" s="20" t="s">
        <v>93</v>
      </c>
    </row>
    <row r="3274" s="14" customFormat="1">
      <c r="A3274" s="14"/>
      <c r="B3274" s="246"/>
      <c r="C3274" s="247"/>
      <c r="D3274" s="231" t="s">
        <v>268</v>
      </c>
      <c r="E3274" s="248" t="s">
        <v>19</v>
      </c>
      <c r="F3274" s="249" t="s">
        <v>648</v>
      </c>
      <c r="G3274" s="247"/>
      <c r="H3274" s="248" t="s">
        <v>19</v>
      </c>
      <c r="I3274" s="250"/>
      <c r="J3274" s="247"/>
      <c r="K3274" s="247"/>
      <c r="L3274" s="251"/>
      <c r="M3274" s="252"/>
      <c r="N3274" s="253"/>
      <c r="O3274" s="253"/>
      <c r="P3274" s="253"/>
      <c r="Q3274" s="253"/>
      <c r="R3274" s="253"/>
      <c r="S3274" s="253"/>
      <c r="T3274" s="25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5" t="s">
        <v>268</v>
      </c>
      <c r="AU3274" s="255" t="s">
        <v>93</v>
      </c>
      <c r="AV3274" s="14" t="s">
        <v>82</v>
      </c>
      <c r="AW3274" s="14" t="s">
        <v>34</v>
      </c>
      <c r="AX3274" s="14" t="s">
        <v>74</v>
      </c>
      <c r="AY3274" s="255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303.60000000000002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3" customFormat="1">
      <c r="A3276" s="13"/>
      <c r="B3276" s="229"/>
      <c r="C3276" s="230"/>
      <c r="D3276" s="231" t="s">
        <v>268</v>
      </c>
      <c r="E3276" s="232" t="s">
        <v>19</v>
      </c>
      <c r="F3276" s="233" t="s">
        <v>3224</v>
      </c>
      <c r="G3276" s="230"/>
      <c r="H3276" s="234">
        <v>274.5</v>
      </c>
      <c r="I3276" s="235"/>
      <c r="J3276" s="230"/>
      <c r="K3276" s="230"/>
      <c r="L3276" s="236"/>
      <c r="M3276" s="237"/>
      <c r="N3276" s="238"/>
      <c r="O3276" s="238"/>
      <c r="P3276" s="238"/>
      <c r="Q3276" s="238"/>
      <c r="R3276" s="238"/>
      <c r="S3276" s="238"/>
      <c r="T3276" s="23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0" t="s">
        <v>268</v>
      </c>
      <c r="AU3276" s="240" t="s">
        <v>93</v>
      </c>
      <c r="AV3276" s="13" t="s">
        <v>93</v>
      </c>
      <c r="AW3276" s="13" t="s">
        <v>34</v>
      </c>
      <c r="AX3276" s="13" t="s">
        <v>74</v>
      </c>
      <c r="AY3276" s="240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3225</v>
      </c>
      <c r="G3277" s="230"/>
      <c r="H3277" s="234">
        <v>83.099999999999994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3226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3227</v>
      </c>
      <c r="G3279" s="230"/>
      <c r="H3279" s="234">
        <v>13.853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5" customFormat="1">
      <c r="A3280" s="15"/>
      <c r="B3280" s="256"/>
      <c r="C3280" s="257"/>
      <c r="D3280" s="231" t="s">
        <v>268</v>
      </c>
      <c r="E3280" s="258" t="s">
        <v>19</v>
      </c>
      <c r="F3280" s="259" t="s">
        <v>300</v>
      </c>
      <c r="G3280" s="257"/>
      <c r="H3280" s="260">
        <v>675.053</v>
      </c>
      <c r="I3280" s="261"/>
      <c r="J3280" s="257"/>
      <c r="K3280" s="257"/>
      <c r="L3280" s="262"/>
      <c r="M3280" s="263"/>
      <c r="N3280" s="264"/>
      <c r="O3280" s="264"/>
      <c r="P3280" s="264"/>
      <c r="Q3280" s="264"/>
      <c r="R3280" s="264"/>
      <c r="S3280" s="264"/>
      <c r="T3280" s="26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66" t="s">
        <v>268</v>
      </c>
      <c r="AU3280" s="266" t="s">
        <v>93</v>
      </c>
      <c r="AV3280" s="15" t="s">
        <v>108</v>
      </c>
      <c r="AW3280" s="15" t="s">
        <v>34</v>
      </c>
      <c r="AX3280" s="15" t="s">
        <v>74</v>
      </c>
      <c r="AY3280" s="266" t="s">
        <v>224</v>
      </c>
    </row>
    <row r="3281" s="14" customFormat="1">
      <c r="A3281" s="14"/>
      <c r="B3281" s="246"/>
      <c r="C3281" s="247"/>
      <c r="D3281" s="231" t="s">
        <v>268</v>
      </c>
      <c r="E3281" s="248" t="s">
        <v>19</v>
      </c>
      <c r="F3281" s="249" t="s">
        <v>662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268</v>
      </c>
      <c r="AU3281" s="255" t="s">
        <v>93</v>
      </c>
      <c r="AV3281" s="14" t="s">
        <v>82</v>
      </c>
      <c r="AW3281" s="14" t="s">
        <v>34</v>
      </c>
      <c r="AX3281" s="14" t="s">
        <v>74</v>
      </c>
      <c r="AY3281" s="255" t="s">
        <v>224</v>
      </c>
    </row>
    <row r="3282" s="13" customFormat="1">
      <c r="A3282" s="13"/>
      <c r="B3282" s="229"/>
      <c r="C3282" s="230"/>
      <c r="D3282" s="231" t="s">
        <v>268</v>
      </c>
      <c r="E3282" s="232" t="s">
        <v>19</v>
      </c>
      <c r="F3282" s="233" t="s">
        <v>3228</v>
      </c>
      <c r="G3282" s="230"/>
      <c r="H3282" s="234">
        <v>174.5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268</v>
      </c>
      <c r="AU3282" s="240" t="s">
        <v>93</v>
      </c>
      <c r="AV3282" s="13" t="s">
        <v>93</v>
      </c>
      <c r="AW3282" s="13" t="s">
        <v>34</v>
      </c>
      <c r="AX3282" s="13" t="s">
        <v>74</v>
      </c>
      <c r="AY3282" s="240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3229</v>
      </c>
      <c r="G3283" s="230"/>
      <c r="H3283" s="234">
        <v>137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3229</v>
      </c>
      <c r="G3284" s="230"/>
      <c r="H3284" s="234">
        <v>137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3230</v>
      </c>
      <c r="G3285" s="230"/>
      <c r="H3285" s="234">
        <v>160.40000000000001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3231</v>
      </c>
      <c r="G3286" s="230"/>
      <c r="H3286" s="234">
        <v>174.5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3226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3232</v>
      </c>
      <c r="G3288" s="230"/>
      <c r="H3288" s="234">
        <v>13.135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5" customFormat="1">
      <c r="A3289" s="15"/>
      <c r="B3289" s="256"/>
      <c r="C3289" s="257"/>
      <c r="D3289" s="231" t="s">
        <v>268</v>
      </c>
      <c r="E3289" s="258" t="s">
        <v>19</v>
      </c>
      <c r="F3289" s="259" t="s">
        <v>300</v>
      </c>
      <c r="G3289" s="257"/>
      <c r="H3289" s="260">
        <v>796.53499999999997</v>
      </c>
      <c r="I3289" s="261"/>
      <c r="J3289" s="257"/>
      <c r="K3289" s="257"/>
      <c r="L3289" s="262"/>
      <c r="M3289" s="263"/>
      <c r="N3289" s="264"/>
      <c r="O3289" s="264"/>
      <c r="P3289" s="264"/>
      <c r="Q3289" s="264"/>
      <c r="R3289" s="264"/>
      <c r="S3289" s="264"/>
      <c r="T3289" s="26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66" t="s">
        <v>268</v>
      </c>
      <c r="AU3289" s="266" t="s">
        <v>93</v>
      </c>
      <c r="AV3289" s="15" t="s">
        <v>108</v>
      </c>
      <c r="AW3289" s="15" t="s">
        <v>34</v>
      </c>
      <c r="AX3289" s="15" t="s">
        <v>74</v>
      </c>
      <c r="AY3289" s="266" t="s">
        <v>224</v>
      </c>
    </row>
    <row r="3290" s="14" customFormat="1">
      <c r="A3290" s="14"/>
      <c r="B3290" s="246"/>
      <c r="C3290" s="247"/>
      <c r="D3290" s="231" t="s">
        <v>268</v>
      </c>
      <c r="E3290" s="248" t="s">
        <v>19</v>
      </c>
      <c r="F3290" s="249" t="s">
        <v>664</v>
      </c>
      <c r="G3290" s="247"/>
      <c r="H3290" s="248" t="s">
        <v>19</v>
      </c>
      <c r="I3290" s="250"/>
      <c r="J3290" s="247"/>
      <c r="K3290" s="247"/>
      <c r="L3290" s="251"/>
      <c r="M3290" s="252"/>
      <c r="N3290" s="253"/>
      <c r="O3290" s="253"/>
      <c r="P3290" s="253"/>
      <c r="Q3290" s="253"/>
      <c r="R3290" s="253"/>
      <c r="S3290" s="253"/>
      <c r="T3290" s="25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5" t="s">
        <v>268</v>
      </c>
      <c r="AU3290" s="255" t="s">
        <v>93</v>
      </c>
      <c r="AV3290" s="14" t="s">
        <v>82</v>
      </c>
      <c r="AW3290" s="14" t="s">
        <v>34</v>
      </c>
      <c r="AX3290" s="14" t="s">
        <v>74</v>
      </c>
      <c r="AY3290" s="255" t="s">
        <v>224</v>
      </c>
    </row>
    <row r="3291" s="13" customFormat="1">
      <c r="A3291" s="13"/>
      <c r="B3291" s="229"/>
      <c r="C3291" s="230"/>
      <c r="D3291" s="231" t="s">
        <v>268</v>
      </c>
      <c r="E3291" s="232" t="s">
        <v>19</v>
      </c>
      <c r="F3291" s="233" t="s">
        <v>3233</v>
      </c>
      <c r="G3291" s="230"/>
      <c r="H3291" s="234">
        <v>130.09999999999999</v>
      </c>
      <c r="I3291" s="235"/>
      <c r="J3291" s="230"/>
      <c r="K3291" s="230"/>
      <c r="L3291" s="236"/>
      <c r="M3291" s="237"/>
      <c r="N3291" s="238"/>
      <c r="O3291" s="238"/>
      <c r="P3291" s="238"/>
      <c r="Q3291" s="238"/>
      <c r="R3291" s="238"/>
      <c r="S3291" s="238"/>
      <c r="T3291" s="23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0" t="s">
        <v>268</v>
      </c>
      <c r="AU3291" s="240" t="s">
        <v>93</v>
      </c>
      <c r="AV3291" s="13" t="s">
        <v>93</v>
      </c>
      <c r="AW3291" s="13" t="s">
        <v>34</v>
      </c>
      <c r="AX3291" s="13" t="s">
        <v>74</v>
      </c>
      <c r="AY3291" s="240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3234</v>
      </c>
      <c r="G3292" s="230"/>
      <c r="H3292" s="234">
        <v>304.39999999999998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3235</v>
      </c>
      <c r="G3293" s="230"/>
      <c r="H3293" s="234">
        <v>307.69999999999999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3226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3236</v>
      </c>
      <c r="G3295" s="230"/>
      <c r="H3295" s="234">
        <v>10.4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5" customFormat="1">
      <c r="A3296" s="15"/>
      <c r="B3296" s="256"/>
      <c r="C3296" s="257"/>
      <c r="D3296" s="231" t="s">
        <v>268</v>
      </c>
      <c r="E3296" s="258" t="s">
        <v>19</v>
      </c>
      <c r="F3296" s="259" t="s">
        <v>300</v>
      </c>
      <c r="G3296" s="257"/>
      <c r="H3296" s="260">
        <v>752.60000000000002</v>
      </c>
      <c r="I3296" s="261"/>
      <c r="J3296" s="257"/>
      <c r="K3296" s="257"/>
      <c r="L3296" s="262"/>
      <c r="M3296" s="263"/>
      <c r="N3296" s="264"/>
      <c r="O3296" s="264"/>
      <c r="P3296" s="264"/>
      <c r="Q3296" s="264"/>
      <c r="R3296" s="264"/>
      <c r="S3296" s="264"/>
      <c r="T3296" s="26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66" t="s">
        <v>268</v>
      </c>
      <c r="AU3296" s="266" t="s">
        <v>93</v>
      </c>
      <c r="AV3296" s="15" t="s">
        <v>108</v>
      </c>
      <c r="AW3296" s="15" t="s">
        <v>34</v>
      </c>
      <c r="AX3296" s="15" t="s">
        <v>74</v>
      </c>
      <c r="AY3296" s="266" t="s">
        <v>224</v>
      </c>
    </row>
    <row r="3297" s="14" customFormat="1">
      <c r="A3297" s="14"/>
      <c r="B3297" s="246"/>
      <c r="C3297" s="247"/>
      <c r="D3297" s="231" t="s">
        <v>268</v>
      </c>
      <c r="E3297" s="248" t="s">
        <v>19</v>
      </c>
      <c r="F3297" s="249" t="s">
        <v>665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268</v>
      </c>
      <c r="AU3297" s="255" t="s">
        <v>93</v>
      </c>
      <c r="AV3297" s="14" t="s">
        <v>82</v>
      </c>
      <c r="AW3297" s="14" t="s">
        <v>34</v>
      </c>
      <c r="AX3297" s="14" t="s">
        <v>74</v>
      </c>
      <c r="AY3297" s="255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3233</v>
      </c>
      <c r="G3298" s="230"/>
      <c r="H3298" s="234">
        <v>130.09999999999999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3234</v>
      </c>
      <c r="G3299" s="230"/>
      <c r="H3299" s="234">
        <v>304.39999999999998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3237</v>
      </c>
      <c r="G3300" s="230"/>
      <c r="H3300" s="234">
        <v>171.30000000000001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4" customFormat="1">
      <c r="A3301" s="14"/>
      <c r="B3301" s="246"/>
      <c r="C3301" s="247"/>
      <c r="D3301" s="231" t="s">
        <v>268</v>
      </c>
      <c r="E3301" s="248" t="s">
        <v>19</v>
      </c>
      <c r="F3301" s="249" t="s">
        <v>3226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268</v>
      </c>
      <c r="AU3301" s="255" t="s">
        <v>93</v>
      </c>
      <c r="AV3301" s="14" t="s">
        <v>82</v>
      </c>
      <c r="AW3301" s="14" t="s">
        <v>34</v>
      </c>
      <c r="AX3301" s="14" t="s">
        <v>74</v>
      </c>
      <c r="AY3301" s="255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3238</v>
      </c>
      <c r="G3302" s="230"/>
      <c r="H3302" s="234">
        <v>9.2989999999999995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5" customFormat="1">
      <c r="A3303" s="15"/>
      <c r="B3303" s="256"/>
      <c r="C3303" s="257"/>
      <c r="D3303" s="231" t="s">
        <v>268</v>
      </c>
      <c r="E3303" s="258" t="s">
        <v>19</v>
      </c>
      <c r="F3303" s="259" t="s">
        <v>300</v>
      </c>
      <c r="G3303" s="257"/>
      <c r="H3303" s="260">
        <v>615.09900000000005</v>
      </c>
      <c r="I3303" s="261"/>
      <c r="J3303" s="257"/>
      <c r="K3303" s="257"/>
      <c r="L3303" s="262"/>
      <c r="M3303" s="263"/>
      <c r="N3303" s="264"/>
      <c r="O3303" s="264"/>
      <c r="P3303" s="264"/>
      <c r="Q3303" s="264"/>
      <c r="R3303" s="264"/>
      <c r="S3303" s="264"/>
      <c r="T3303" s="26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66" t="s">
        <v>268</v>
      </c>
      <c r="AU3303" s="266" t="s">
        <v>93</v>
      </c>
      <c r="AV3303" s="15" t="s">
        <v>108</v>
      </c>
      <c r="AW3303" s="15" t="s">
        <v>34</v>
      </c>
      <c r="AX3303" s="15" t="s">
        <v>74</v>
      </c>
      <c r="AY3303" s="266" t="s">
        <v>224</v>
      </c>
    </row>
    <row r="3304" s="14" customFormat="1">
      <c r="A3304" s="14"/>
      <c r="B3304" s="246"/>
      <c r="C3304" s="247"/>
      <c r="D3304" s="231" t="s">
        <v>268</v>
      </c>
      <c r="E3304" s="248" t="s">
        <v>19</v>
      </c>
      <c r="F3304" s="249" t="s">
        <v>667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268</v>
      </c>
      <c r="AU3304" s="255" t="s">
        <v>93</v>
      </c>
      <c r="AV3304" s="14" t="s">
        <v>82</v>
      </c>
      <c r="AW3304" s="14" t="s">
        <v>34</v>
      </c>
      <c r="AX3304" s="14" t="s">
        <v>74</v>
      </c>
      <c r="AY3304" s="255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3239</v>
      </c>
      <c r="G3305" s="230"/>
      <c r="H3305" s="234">
        <v>222.69999999999999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3226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3240</v>
      </c>
      <c r="G3307" s="230"/>
      <c r="H3307" s="234">
        <v>3.1619999999999999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5" customFormat="1">
      <c r="A3308" s="15"/>
      <c r="B3308" s="256"/>
      <c r="C3308" s="257"/>
      <c r="D3308" s="231" t="s">
        <v>268</v>
      </c>
      <c r="E3308" s="258" t="s">
        <v>19</v>
      </c>
      <c r="F3308" s="259" t="s">
        <v>300</v>
      </c>
      <c r="G3308" s="257"/>
      <c r="H3308" s="260">
        <v>225.862</v>
      </c>
      <c r="I3308" s="261"/>
      <c r="J3308" s="257"/>
      <c r="K3308" s="257"/>
      <c r="L3308" s="262"/>
      <c r="M3308" s="263"/>
      <c r="N3308" s="264"/>
      <c r="O3308" s="264"/>
      <c r="P3308" s="264"/>
      <c r="Q3308" s="264"/>
      <c r="R3308" s="264"/>
      <c r="S3308" s="264"/>
      <c r="T3308" s="26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66" t="s">
        <v>268</v>
      </c>
      <c r="AU3308" s="266" t="s">
        <v>93</v>
      </c>
      <c r="AV3308" s="15" t="s">
        <v>108</v>
      </c>
      <c r="AW3308" s="15" t="s">
        <v>34</v>
      </c>
      <c r="AX3308" s="15" t="s">
        <v>74</v>
      </c>
      <c r="AY3308" s="266" t="s">
        <v>224</v>
      </c>
    </row>
    <row r="3309" s="16" customFormat="1">
      <c r="A3309" s="16"/>
      <c r="B3309" s="272"/>
      <c r="C3309" s="273"/>
      <c r="D3309" s="231" t="s">
        <v>268</v>
      </c>
      <c r="E3309" s="274" t="s">
        <v>19</v>
      </c>
      <c r="F3309" s="275" t="s">
        <v>351</v>
      </c>
      <c r="G3309" s="273"/>
      <c r="H3309" s="276">
        <v>3065.1489999999999</v>
      </c>
      <c r="I3309" s="277"/>
      <c r="J3309" s="273"/>
      <c r="K3309" s="273"/>
      <c r="L3309" s="278"/>
      <c r="M3309" s="279"/>
      <c r="N3309" s="280"/>
      <c r="O3309" s="280"/>
      <c r="P3309" s="280"/>
      <c r="Q3309" s="280"/>
      <c r="R3309" s="280"/>
      <c r="S3309" s="280"/>
      <c r="T3309" s="281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82" t="s">
        <v>268</v>
      </c>
      <c r="AU3309" s="282" t="s">
        <v>93</v>
      </c>
      <c r="AV3309" s="16" t="s">
        <v>231</v>
      </c>
      <c r="AW3309" s="16" t="s">
        <v>34</v>
      </c>
      <c r="AX3309" s="16" t="s">
        <v>82</v>
      </c>
      <c r="AY3309" s="282" t="s">
        <v>224</v>
      </c>
    </row>
    <row r="3310" s="2" customFormat="1" ht="49.05" customHeight="1">
      <c r="A3310" s="41"/>
      <c r="B3310" s="42"/>
      <c r="C3310" s="216" t="s">
        <v>3241</v>
      </c>
      <c r="D3310" s="216" t="s">
        <v>227</v>
      </c>
      <c r="E3310" s="217" t="s">
        <v>3242</v>
      </c>
      <c r="F3310" s="218" t="s">
        <v>3243</v>
      </c>
      <c r="G3310" s="219" t="s">
        <v>266</v>
      </c>
      <c r="H3310" s="220">
        <v>552.39400000000001</v>
      </c>
      <c r="I3310" s="221"/>
      <c r="J3310" s="222">
        <f>ROUND(I3310*H3310,2)</f>
        <v>0</v>
      </c>
      <c r="K3310" s="218" t="s">
        <v>312</v>
      </c>
      <c r="L3310" s="47"/>
      <c r="M3310" s="223" t="s">
        <v>19</v>
      </c>
      <c r="N3310" s="224" t="s">
        <v>46</v>
      </c>
      <c r="O3310" s="87"/>
      <c r="P3310" s="225">
        <f>O3310*H3310</f>
        <v>0</v>
      </c>
      <c r="Q3310" s="225">
        <v>0.01694</v>
      </c>
      <c r="R3310" s="225">
        <f>Q3310*H3310</f>
        <v>9.35755436</v>
      </c>
      <c r="S3310" s="225">
        <v>0</v>
      </c>
      <c r="T3310" s="226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7" t="s">
        <v>544</v>
      </c>
      <c r="AT3310" s="227" t="s">
        <v>227</v>
      </c>
      <c r="AU3310" s="227" t="s">
        <v>93</v>
      </c>
      <c r="AY3310" s="20" t="s">
        <v>224</v>
      </c>
      <c r="BE3310" s="228">
        <f>IF(N3310="základní",J3310,0)</f>
        <v>0</v>
      </c>
      <c r="BF3310" s="228">
        <f>IF(N3310="snížená",J3310,0)</f>
        <v>0</v>
      </c>
      <c r="BG3310" s="228">
        <f>IF(N3310="zákl. přenesená",J3310,0)</f>
        <v>0</v>
      </c>
      <c r="BH3310" s="228">
        <f>IF(N3310="sníž. přenesená",J3310,0)</f>
        <v>0</v>
      </c>
      <c r="BI3310" s="228">
        <f>IF(N3310="nulová",J3310,0)</f>
        <v>0</v>
      </c>
      <c r="BJ3310" s="20" t="s">
        <v>93</v>
      </c>
      <c r="BK3310" s="228">
        <f>ROUND(I3310*H3310,2)</f>
        <v>0</v>
      </c>
      <c r="BL3310" s="20" t="s">
        <v>544</v>
      </c>
      <c r="BM3310" s="227" t="s">
        <v>3244</v>
      </c>
    </row>
    <row r="3311" s="2" customFormat="1">
      <c r="A3311" s="41"/>
      <c r="B3311" s="42"/>
      <c r="C3311" s="43"/>
      <c r="D3311" s="267" t="s">
        <v>314</v>
      </c>
      <c r="E3311" s="43"/>
      <c r="F3311" s="268" t="s">
        <v>3245</v>
      </c>
      <c r="G3311" s="43"/>
      <c r="H3311" s="43"/>
      <c r="I3311" s="269"/>
      <c r="J3311" s="43"/>
      <c r="K3311" s="43"/>
      <c r="L3311" s="47"/>
      <c r="M3311" s="270"/>
      <c r="N3311" s="271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314</v>
      </c>
      <c r="AU3311" s="20" t="s">
        <v>93</v>
      </c>
    </row>
    <row r="3312" s="14" customFormat="1">
      <c r="A3312" s="14"/>
      <c r="B3312" s="246"/>
      <c r="C3312" s="247"/>
      <c r="D3312" s="231" t="s">
        <v>268</v>
      </c>
      <c r="E3312" s="248" t="s">
        <v>19</v>
      </c>
      <c r="F3312" s="249" t="s">
        <v>662</v>
      </c>
      <c r="G3312" s="247"/>
      <c r="H3312" s="248" t="s">
        <v>19</v>
      </c>
      <c r="I3312" s="250"/>
      <c r="J3312" s="247"/>
      <c r="K3312" s="247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268</v>
      </c>
      <c r="AU3312" s="255" t="s">
        <v>93</v>
      </c>
      <c r="AV3312" s="14" t="s">
        <v>82</v>
      </c>
      <c r="AW3312" s="14" t="s">
        <v>34</v>
      </c>
      <c r="AX3312" s="14" t="s">
        <v>74</v>
      </c>
      <c r="AY3312" s="255" t="s">
        <v>224</v>
      </c>
    </row>
    <row r="3313" s="14" customFormat="1">
      <c r="A3313" s="14"/>
      <c r="B3313" s="246"/>
      <c r="C3313" s="247"/>
      <c r="D3313" s="231" t="s">
        <v>268</v>
      </c>
      <c r="E3313" s="248" t="s">
        <v>19</v>
      </c>
      <c r="F3313" s="249" t="s">
        <v>3246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268</v>
      </c>
      <c r="AU3313" s="255" t="s">
        <v>93</v>
      </c>
      <c r="AV3313" s="14" t="s">
        <v>82</v>
      </c>
      <c r="AW3313" s="14" t="s">
        <v>34</v>
      </c>
      <c r="AX3313" s="14" t="s">
        <v>74</v>
      </c>
      <c r="AY3313" s="255" t="s">
        <v>224</v>
      </c>
    </row>
    <row r="3314" s="13" customFormat="1">
      <c r="A3314" s="13"/>
      <c r="B3314" s="229"/>
      <c r="C3314" s="230"/>
      <c r="D3314" s="231" t="s">
        <v>268</v>
      </c>
      <c r="E3314" s="232" t="s">
        <v>19</v>
      </c>
      <c r="F3314" s="233" t="s">
        <v>3247</v>
      </c>
      <c r="G3314" s="230"/>
      <c r="H3314" s="234">
        <v>44.247</v>
      </c>
      <c r="I3314" s="235"/>
      <c r="J3314" s="230"/>
      <c r="K3314" s="230"/>
      <c r="L3314" s="236"/>
      <c r="M3314" s="237"/>
      <c r="N3314" s="238"/>
      <c r="O3314" s="238"/>
      <c r="P3314" s="238"/>
      <c r="Q3314" s="238"/>
      <c r="R3314" s="238"/>
      <c r="S3314" s="238"/>
      <c r="T3314" s="23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0" t="s">
        <v>268</v>
      </c>
      <c r="AU3314" s="240" t="s">
        <v>93</v>
      </c>
      <c r="AV3314" s="13" t="s">
        <v>93</v>
      </c>
      <c r="AW3314" s="13" t="s">
        <v>34</v>
      </c>
      <c r="AX3314" s="13" t="s">
        <v>74</v>
      </c>
      <c r="AY3314" s="240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3248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3249</v>
      </c>
      <c r="G3316" s="230"/>
      <c r="H3316" s="234">
        <v>59.399999999999999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3250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3251</v>
      </c>
      <c r="G3318" s="230"/>
      <c r="H3318" s="234">
        <v>38.799999999999997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5" customFormat="1">
      <c r="A3319" s="15"/>
      <c r="B3319" s="256"/>
      <c r="C3319" s="257"/>
      <c r="D3319" s="231" t="s">
        <v>268</v>
      </c>
      <c r="E3319" s="258" t="s">
        <v>19</v>
      </c>
      <c r="F3319" s="259" t="s">
        <v>300</v>
      </c>
      <c r="G3319" s="257"/>
      <c r="H3319" s="260">
        <v>142.447</v>
      </c>
      <c r="I3319" s="261"/>
      <c r="J3319" s="257"/>
      <c r="K3319" s="257"/>
      <c r="L3319" s="262"/>
      <c r="M3319" s="263"/>
      <c r="N3319" s="264"/>
      <c r="O3319" s="264"/>
      <c r="P3319" s="264"/>
      <c r="Q3319" s="264"/>
      <c r="R3319" s="264"/>
      <c r="S3319" s="264"/>
      <c r="T3319" s="26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66" t="s">
        <v>268</v>
      </c>
      <c r="AU3319" s="266" t="s">
        <v>93</v>
      </c>
      <c r="AV3319" s="15" t="s">
        <v>108</v>
      </c>
      <c r="AW3319" s="15" t="s">
        <v>34</v>
      </c>
      <c r="AX3319" s="15" t="s">
        <v>74</v>
      </c>
      <c r="AY3319" s="266" t="s">
        <v>224</v>
      </c>
    </row>
    <row r="3320" s="14" customFormat="1">
      <c r="A3320" s="14"/>
      <c r="B3320" s="246"/>
      <c r="C3320" s="247"/>
      <c r="D3320" s="231" t="s">
        <v>268</v>
      </c>
      <c r="E3320" s="248" t="s">
        <v>19</v>
      </c>
      <c r="F3320" s="249" t="s">
        <v>664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268</v>
      </c>
      <c r="AU3320" s="255" t="s">
        <v>93</v>
      </c>
      <c r="AV3320" s="14" t="s">
        <v>82</v>
      </c>
      <c r="AW3320" s="14" t="s">
        <v>34</v>
      </c>
      <c r="AX3320" s="14" t="s">
        <v>74</v>
      </c>
      <c r="AY3320" s="255" t="s">
        <v>224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3252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3247</v>
      </c>
      <c r="G3322" s="230"/>
      <c r="H3322" s="234">
        <v>44.247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3253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3249</v>
      </c>
      <c r="G3324" s="230"/>
      <c r="H3324" s="234">
        <v>59.399999999999999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3251</v>
      </c>
      <c r="G3326" s="230"/>
      <c r="H3326" s="234">
        <v>38.799999999999997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5" customFormat="1">
      <c r="A3327" s="15"/>
      <c r="B3327" s="256"/>
      <c r="C3327" s="257"/>
      <c r="D3327" s="231" t="s">
        <v>268</v>
      </c>
      <c r="E3327" s="258" t="s">
        <v>19</v>
      </c>
      <c r="F3327" s="259" t="s">
        <v>300</v>
      </c>
      <c r="G3327" s="257"/>
      <c r="H3327" s="260">
        <v>142.447</v>
      </c>
      <c r="I3327" s="261"/>
      <c r="J3327" s="257"/>
      <c r="K3327" s="257"/>
      <c r="L3327" s="262"/>
      <c r="M3327" s="263"/>
      <c r="N3327" s="264"/>
      <c r="O3327" s="264"/>
      <c r="P3327" s="264"/>
      <c r="Q3327" s="264"/>
      <c r="R3327" s="264"/>
      <c r="S3327" s="264"/>
      <c r="T3327" s="26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6" t="s">
        <v>268</v>
      </c>
      <c r="AU3327" s="266" t="s">
        <v>93</v>
      </c>
      <c r="AV3327" s="15" t="s">
        <v>108</v>
      </c>
      <c r="AW3327" s="15" t="s">
        <v>34</v>
      </c>
      <c r="AX3327" s="15" t="s">
        <v>74</v>
      </c>
      <c r="AY3327" s="266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665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1474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3255</v>
      </c>
      <c r="G3330" s="230"/>
      <c r="H3330" s="234">
        <v>45.600000000000001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3256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3257</v>
      </c>
      <c r="G3332" s="230"/>
      <c r="H3332" s="234">
        <v>59.600000000000001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3258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3259</v>
      </c>
      <c r="G3334" s="230"/>
      <c r="H3334" s="234">
        <v>38.600000000000001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5" customFormat="1">
      <c r="A3335" s="15"/>
      <c r="B3335" s="256"/>
      <c r="C3335" s="257"/>
      <c r="D3335" s="231" t="s">
        <v>268</v>
      </c>
      <c r="E3335" s="258" t="s">
        <v>19</v>
      </c>
      <c r="F3335" s="259" t="s">
        <v>300</v>
      </c>
      <c r="G3335" s="257"/>
      <c r="H3335" s="260">
        <v>143.80000000000001</v>
      </c>
      <c r="I3335" s="261"/>
      <c r="J3335" s="257"/>
      <c r="K3335" s="257"/>
      <c r="L3335" s="262"/>
      <c r="M3335" s="263"/>
      <c r="N3335" s="264"/>
      <c r="O3335" s="264"/>
      <c r="P3335" s="264"/>
      <c r="Q3335" s="264"/>
      <c r="R3335" s="264"/>
      <c r="S3335" s="264"/>
      <c r="T3335" s="26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66" t="s">
        <v>268</v>
      </c>
      <c r="AU3335" s="266" t="s">
        <v>93</v>
      </c>
      <c r="AV3335" s="15" t="s">
        <v>108</v>
      </c>
      <c r="AW3335" s="15" t="s">
        <v>34</v>
      </c>
      <c r="AX3335" s="15" t="s">
        <v>74</v>
      </c>
      <c r="AY3335" s="266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667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4" customFormat="1">
      <c r="A3337" s="14"/>
      <c r="B3337" s="246"/>
      <c r="C3337" s="247"/>
      <c r="D3337" s="231" t="s">
        <v>268</v>
      </c>
      <c r="E3337" s="248" t="s">
        <v>19</v>
      </c>
      <c r="F3337" s="249" t="s">
        <v>3260</v>
      </c>
      <c r="G3337" s="247"/>
      <c r="H3337" s="248" t="s">
        <v>19</v>
      </c>
      <c r="I3337" s="250"/>
      <c r="J3337" s="247"/>
      <c r="K3337" s="247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268</v>
      </c>
      <c r="AU3337" s="255" t="s">
        <v>93</v>
      </c>
      <c r="AV3337" s="14" t="s">
        <v>82</v>
      </c>
      <c r="AW3337" s="14" t="s">
        <v>34</v>
      </c>
      <c r="AX3337" s="14" t="s">
        <v>74</v>
      </c>
      <c r="AY3337" s="255" t="s">
        <v>224</v>
      </c>
    </row>
    <row r="3338" s="13" customFormat="1">
      <c r="A3338" s="13"/>
      <c r="B3338" s="229"/>
      <c r="C3338" s="230"/>
      <c r="D3338" s="231" t="s">
        <v>268</v>
      </c>
      <c r="E3338" s="232" t="s">
        <v>19</v>
      </c>
      <c r="F3338" s="233" t="s">
        <v>827</v>
      </c>
      <c r="G3338" s="230"/>
      <c r="H3338" s="234">
        <v>44</v>
      </c>
      <c r="I3338" s="235"/>
      <c r="J3338" s="230"/>
      <c r="K3338" s="230"/>
      <c r="L3338" s="236"/>
      <c r="M3338" s="237"/>
      <c r="N3338" s="238"/>
      <c r="O3338" s="238"/>
      <c r="P3338" s="238"/>
      <c r="Q3338" s="238"/>
      <c r="R3338" s="238"/>
      <c r="S3338" s="238"/>
      <c r="T3338" s="23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0" t="s">
        <v>268</v>
      </c>
      <c r="AU3338" s="240" t="s">
        <v>93</v>
      </c>
      <c r="AV3338" s="13" t="s">
        <v>93</v>
      </c>
      <c r="AW3338" s="13" t="s">
        <v>34</v>
      </c>
      <c r="AX3338" s="13" t="s">
        <v>74</v>
      </c>
      <c r="AY3338" s="240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1173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3261</v>
      </c>
      <c r="G3340" s="230"/>
      <c r="H3340" s="234">
        <v>29.5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3262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3263</v>
      </c>
      <c r="G3342" s="230"/>
      <c r="H3342" s="234">
        <v>50.200000000000003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5" customFormat="1">
      <c r="A3343" s="15"/>
      <c r="B3343" s="256"/>
      <c r="C3343" s="257"/>
      <c r="D3343" s="231" t="s">
        <v>268</v>
      </c>
      <c r="E3343" s="258" t="s">
        <v>19</v>
      </c>
      <c r="F3343" s="259" t="s">
        <v>300</v>
      </c>
      <c r="G3343" s="257"/>
      <c r="H3343" s="260">
        <v>123.7</v>
      </c>
      <c r="I3343" s="261"/>
      <c r="J3343" s="257"/>
      <c r="K3343" s="257"/>
      <c r="L3343" s="262"/>
      <c r="M3343" s="263"/>
      <c r="N3343" s="264"/>
      <c r="O3343" s="264"/>
      <c r="P3343" s="264"/>
      <c r="Q3343" s="264"/>
      <c r="R3343" s="264"/>
      <c r="S3343" s="264"/>
      <c r="T3343" s="26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6" t="s">
        <v>268</v>
      </c>
      <c r="AU3343" s="266" t="s">
        <v>93</v>
      </c>
      <c r="AV3343" s="15" t="s">
        <v>108</v>
      </c>
      <c r="AW3343" s="15" t="s">
        <v>34</v>
      </c>
      <c r="AX3343" s="15" t="s">
        <v>74</v>
      </c>
      <c r="AY3343" s="266" t="s">
        <v>224</v>
      </c>
    </row>
    <row r="3344" s="16" customFormat="1">
      <c r="A3344" s="16"/>
      <c r="B3344" s="272"/>
      <c r="C3344" s="273"/>
      <c r="D3344" s="231" t="s">
        <v>268</v>
      </c>
      <c r="E3344" s="274" t="s">
        <v>19</v>
      </c>
      <c r="F3344" s="275" t="s">
        <v>351</v>
      </c>
      <c r="G3344" s="273"/>
      <c r="H3344" s="276">
        <v>552.39400000000001</v>
      </c>
      <c r="I3344" s="277"/>
      <c r="J3344" s="273"/>
      <c r="K3344" s="273"/>
      <c r="L3344" s="278"/>
      <c r="M3344" s="279"/>
      <c r="N3344" s="280"/>
      <c r="O3344" s="280"/>
      <c r="P3344" s="280"/>
      <c r="Q3344" s="280"/>
      <c r="R3344" s="280"/>
      <c r="S3344" s="280"/>
      <c r="T3344" s="281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T3344" s="282" t="s">
        <v>268</v>
      </c>
      <c r="AU3344" s="282" t="s">
        <v>93</v>
      </c>
      <c r="AV3344" s="16" t="s">
        <v>231</v>
      </c>
      <c r="AW3344" s="16" t="s">
        <v>34</v>
      </c>
      <c r="AX3344" s="16" t="s">
        <v>82</v>
      </c>
      <c r="AY3344" s="282" t="s">
        <v>224</v>
      </c>
    </row>
    <row r="3345" s="2" customFormat="1" ht="49.05" customHeight="1">
      <c r="A3345" s="41"/>
      <c r="B3345" s="42"/>
      <c r="C3345" s="216" t="s">
        <v>3264</v>
      </c>
      <c r="D3345" s="216" t="s">
        <v>227</v>
      </c>
      <c r="E3345" s="217" t="s">
        <v>3265</v>
      </c>
      <c r="F3345" s="218" t="s">
        <v>3266</v>
      </c>
      <c r="G3345" s="219" t="s">
        <v>266</v>
      </c>
      <c r="H3345" s="220">
        <v>202.64500000000001</v>
      </c>
      <c r="I3345" s="221"/>
      <c r="J3345" s="222">
        <f>ROUND(I3345*H3345,2)</f>
        <v>0</v>
      </c>
      <c r="K3345" s="218" t="s">
        <v>312</v>
      </c>
      <c r="L3345" s="47"/>
      <c r="M3345" s="223" t="s">
        <v>19</v>
      </c>
      <c r="N3345" s="224" t="s">
        <v>46</v>
      </c>
      <c r="O3345" s="87"/>
      <c r="P3345" s="225">
        <f>O3345*H3345</f>
        <v>0</v>
      </c>
      <c r="Q3345" s="225">
        <v>0.025049999999999999</v>
      </c>
      <c r="R3345" s="225">
        <f>Q3345*H3345</f>
        <v>5.0762572500000003</v>
      </c>
      <c r="S3345" s="225">
        <v>0</v>
      </c>
      <c r="T3345" s="226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7" t="s">
        <v>544</v>
      </c>
      <c r="AT3345" s="227" t="s">
        <v>227</v>
      </c>
      <c r="AU3345" s="227" t="s">
        <v>93</v>
      </c>
      <c r="AY3345" s="20" t="s">
        <v>224</v>
      </c>
      <c r="BE3345" s="228">
        <f>IF(N3345="základní",J3345,0)</f>
        <v>0</v>
      </c>
      <c r="BF3345" s="228">
        <f>IF(N3345="snížená",J3345,0)</f>
        <v>0</v>
      </c>
      <c r="BG3345" s="228">
        <f>IF(N3345="zákl. přenesená",J3345,0)</f>
        <v>0</v>
      </c>
      <c r="BH3345" s="228">
        <f>IF(N3345="sníž. přenesená",J3345,0)</f>
        <v>0</v>
      </c>
      <c r="BI3345" s="228">
        <f>IF(N3345="nulová",J3345,0)</f>
        <v>0</v>
      </c>
      <c r="BJ3345" s="20" t="s">
        <v>93</v>
      </c>
      <c r="BK3345" s="228">
        <f>ROUND(I3345*H3345,2)</f>
        <v>0</v>
      </c>
      <c r="BL3345" s="20" t="s">
        <v>544</v>
      </c>
      <c r="BM3345" s="227" t="s">
        <v>3267</v>
      </c>
    </row>
    <row r="3346" s="2" customFormat="1">
      <c r="A3346" s="41"/>
      <c r="B3346" s="42"/>
      <c r="C3346" s="43"/>
      <c r="D3346" s="267" t="s">
        <v>314</v>
      </c>
      <c r="E3346" s="43"/>
      <c r="F3346" s="268" t="s">
        <v>3268</v>
      </c>
      <c r="G3346" s="43"/>
      <c r="H3346" s="43"/>
      <c r="I3346" s="269"/>
      <c r="J3346" s="43"/>
      <c r="K3346" s="43"/>
      <c r="L3346" s="47"/>
      <c r="M3346" s="270"/>
      <c r="N3346" s="271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314</v>
      </c>
      <c r="AU3346" s="20" t="s">
        <v>93</v>
      </c>
    </row>
    <row r="3347" s="14" customFormat="1">
      <c r="A3347" s="14"/>
      <c r="B3347" s="246"/>
      <c r="C3347" s="247"/>
      <c r="D3347" s="231" t="s">
        <v>268</v>
      </c>
      <c r="E3347" s="248" t="s">
        <v>19</v>
      </c>
      <c r="F3347" s="249" t="s">
        <v>648</v>
      </c>
      <c r="G3347" s="247"/>
      <c r="H3347" s="248" t="s">
        <v>19</v>
      </c>
      <c r="I3347" s="250"/>
      <c r="J3347" s="247"/>
      <c r="K3347" s="247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268</v>
      </c>
      <c r="AU3347" s="255" t="s">
        <v>93</v>
      </c>
      <c r="AV3347" s="14" t="s">
        <v>82</v>
      </c>
      <c r="AW3347" s="14" t="s">
        <v>34</v>
      </c>
      <c r="AX3347" s="14" t="s">
        <v>74</v>
      </c>
      <c r="AY3347" s="255" t="s">
        <v>224</v>
      </c>
    </row>
    <row r="3348" s="14" customFormat="1">
      <c r="A3348" s="14"/>
      <c r="B3348" s="246"/>
      <c r="C3348" s="247"/>
      <c r="D3348" s="231" t="s">
        <v>268</v>
      </c>
      <c r="E3348" s="248" t="s">
        <v>19</v>
      </c>
      <c r="F3348" s="249" t="s">
        <v>3198</v>
      </c>
      <c r="G3348" s="247"/>
      <c r="H3348" s="248" t="s">
        <v>19</v>
      </c>
      <c r="I3348" s="250"/>
      <c r="J3348" s="247"/>
      <c r="K3348" s="247"/>
      <c r="L3348" s="251"/>
      <c r="M3348" s="252"/>
      <c r="N3348" s="253"/>
      <c r="O3348" s="253"/>
      <c r="P3348" s="253"/>
      <c r="Q3348" s="253"/>
      <c r="R3348" s="253"/>
      <c r="S3348" s="253"/>
      <c r="T3348" s="25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5" t="s">
        <v>268</v>
      </c>
      <c r="AU3348" s="255" t="s">
        <v>93</v>
      </c>
      <c r="AV3348" s="14" t="s">
        <v>82</v>
      </c>
      <c r="AW3348" s="14" t="s">
        <v>34</v>
      </c>
      <c r="AX3348" s="14" t="s">
        <v>74</v>
      </c>
      <c r="AY3348" s="255" t="s">
        <v>224</v>
      </c>
    </row>
    <row r="3349" s="13" customFormat="1">
      <c r="A3349" s="13"/>
      <c r="B3349" s="229"/>
      <c r="C3349" s="230"/>
      <c r="D3349" s="231" t="s">
        <v>268</v>
      </c>
      <c r="E3349" s="232" t="s">
        <v>19</v>
      </c>
      <c r="F3349" s="233" t="s">
        <v>1850</v>
      </c>
      <c r="G3349" s="230"/>
      <c r="H3349" s="234">
        <v>3.7000000000000002</v>
      </c>
      <c r="I3349" s="235"/>
      <c r="J3349" s="230"/>
      <c r="K3349" s="230"/>
      <c r="L3349" s="236"/>
      <c r="M3349" s="237"/>
      <c r="N3349" s="238"/>
      <c r="O3349" s="238"/>
      <c r="P3349" s="238"/>
      <c r="Q3349" s="238"/>
      <c r="R3349" s="238"/>
      <c r="S3349" s="238"/>
      <c r="T3349" s="23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0" t="s">
        <v>268</v>
      </c>
      <c r="AU3349" s="240" t="s">
        <v>93</v>
      </c>
      <c r="AV3349" s="13" t="s">
        <v>93</v>
      </c>
      <c r="AW3349" s="13" t="s">
        <v>34</v>
      </c>
      <c r="AX3349" s="13" t="s">
        <v>74</v>
      </c>
      <c r="AY3349" s="240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3269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3270</v>
      </c>
      <c r="G3351" s="230"/>
      <c r="H3351" s="234">
        <v>44.700000000000003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3271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3272</v>
      </c>
      <c r="G3353" s="230"/>
      <c r="H3353" s="234">
        <v>7.7000000000000002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3273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3274</v>
      </c>
      <c r="G3355" s="230"/>
      <c r="H3355" s="234">
        <v>4.5999999999999996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3275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1840</v>
      </c>
      <c r="G3357" s="230"/>
      <c r="H3357" s="234">
        <v>138.69999999999999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3226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3276</v>
      </c>
      <c r="G3359" s="230"/>
      <c r="H3359" s="234">
        <v>3.2450000000000001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6" customFormat="1">
      <c r="A3360" s="16"/>
      <c r="B3360" s="272"/>
      <c r="C3360" s="273"/>
      <c r="D3360" s="231" t="s">
        <v>268</v>
      </c>
      <c r="E3360" s="274" t="s">
        <v>19</v>
      </c>
      <c r="F3360" s="275" t="s">
        <v>351</v>
      </c>
      <c r="G3360" s="273"/>
      <c r="H3360" s="276">
        <v>202.64500000000001</v>
      </c>
      <c r="I3360" s="277"/>
      <c r="J3360" s="273"/>
      <c r="K3360" s="273"/>
      <c r="L3360" s="278"/>
      <c r="M3360" s="279"/>
      <c r="N3360" s="280"/>
      <c r="O3360" s="280"/>
      <c r="P3360" s="280"/>
      <c r="Q3360" s="280"/>
      <c r="R3360" s="280"/>
      <c r="S3360" s="280"/>
      <c r="T3360" s="281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T3360" s="282" t="s">
        <v>268</v>
      </c>
      <c r="AU3360" s="282" t="s">
        <v>93</v>
      </c>
      <c r="AV3360" s="16" t="s">
        <v>231</v>
      </c>
      <c r="AW3360" s="16" t="s">
        <v>34</v>
      </c>
      <c r="AX3360" s="16" t="s">
        <v>82</v>
      </c>
      <c r="AY3360" s="282" t="s">
        <v>224</v>
      </c>
    </row>
    <row r="3361" s="2" customFormat="1" ht="49.05" customHeight="1">
      <c r="A3361" s="41"/>
      <c r="B3361" s="42"/>
      <c r="C3361" s="216" t="s">
        <v>3277</v>
      </c>
      <c r="D3361" s="216" t="s">
        <v>227</v>
      </c>
      <c r="E3361" s="217" t="s">
        <v>3278</v>
      </c>
      <c r="F3361" s="218" t="s">
        <v>3279</v>
      </c>
      <c r="G3361" s="219" t="s">
        <v>266</v>
      </c>
      <c r="H3361" s="220">
        <v>401.80000000000001</v>
      </c>
      <c r="I3361" s="221"/>
      <c r="J3361" s="222">
        <f>ROUND(I3361*H3361,2)</f>
        <v>0</v>
      </c>
      <c r="K3361" s="218" t="s">
        <v>312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0.0118</v>
      </c>
      <c r="R3361" s="225">
        <f>Q3361*H3361</f>
        <v>4.7412400000000003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3280</v>
      </c>
    </row>
    <row r="3362" s="2" customFormat="1">
      <c r="A3362" s="41"/>
      <c r="B3362" s="42"/>
      <c r="C3362" s="43"/>
      <c r="D3362" s="267" t="s">
        <v>314</v>
      </c>
      <c r="E3362" s="43"/>
      <c r="F3362" s="268" t="s">
        <v>3281</v>
      </c>
      <c r="G3362" s="43"/>
      <c r="H3362" s="43"/>
      <c r="I3362" s="269"/>
      <c r="J3362" s="43"/>
      <c r="K3362" s="43"/>
      <c r="L3362" s="47"/>
      <c r="M3362" s="270"/>
      <c r="N3362" s="271"/>
      <c r="O3362" s="87"/>
      <c r="P3362" s="87"/>
      <c r="Q3362" s="87"/>
      <c r="R3362" s="87"/>
      <c r="S3362" s="87"/>
      <c r="T3362" s="88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20" t="s">
        <v>314</v>
      </c>
      <c r="AU3362" s="20" t="s">
        <v>93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648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3282</v>
      </c>
      <c r="G3364" s="230"/>
      <c r="H3364" s="234">
        <v>82.799999999999997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5" customFormat="1">
      <c r="A3365" s="15"/>
      <c r="B3365" s="256"/>
      <c r="C3365" s="257"/>
      <c r="D3365" s="231" t="s">
        <v>268</v>
      </c>
      <c r="E3365" s="258" t="s">
        <v>19</v>
      </c>
      <c r="F3365" s="259" t="s">
        <v>300</v>
      </c>
      <c r="G3365" s="257"/>
      <c r="H3365" s="260">
        <v>82.799999999999997</v>
      </c>
      <c r="I3365" s="261"/>
      <c r="J3365" s="257"/>
      <c r="K3365" s="257"/>
      <c r="L3365" s="262"/>
      <c r="M3365" s="263"/>
      <c r="N3365" s="264"/>
      <c r="O3365" s="264"/>
      <c r="P3365" s="264"/>
      <c r="Q3365" s="264"/>
      <c r="R3365" s="264"/>
      <c r="S3365" s="264"/>
      <c r="T3365" s="26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6" t="s">
        <v>268</v>
      </c>
      <c r="AU3365" s="266" t="s">
        <v>93</v>
      </c>
      <c r="AV3365" s="15" t="s">
        <v>108</v>
      </c>
      <c r="AW3365" s="15" t="s">
        <v>34</v>
      </c>
      <c r="AX3365" s="15" t="s">
        <v>74</v>
      </c>
      <c r="AY3365" s="266" t="s">
        <v>224</v>
      </c>
    </row>
    <row r="3366" s="14" customFormat="1">
      <c r="A3366" s="14"/>
      <c r="B3366" s="246"/>
      <c r="C3366" s="247"/>
      <c r="D3366" s="231" t="s">
        <v>268</v>
      </c>
      <c r="E3366" s="248" t="s">
        <v>19</v>
      </c>
      <c r="F3366" s="249" t="s">
        <v>662</v>
      </c>
      <c r="G3366" s="247"/>
      <c r="H3366" s="248" t="s">
        <v>19</v>
      </c>
      <c r="I3366" s="250"/>
      <c r="J3366" s="247"/>
      <c r="K3366" s="247"/>
      <c r="L3366" s="251"/>
      <c r="M3366" s="252"/>
      <c r="N3366" s="253"/>
      <c r="O3366" s="253"/>
      <c r="P3366" s="253"/>
      <c r="Q3366" s="253"/>
      <c r="R3366" s="253"/>
      <c r="S3366" s="253"/>
      <c r="T3366" s="25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5" t="s">
        <v>268</v>
      </c>
      <c r="AU3366" s="255" t="s">
        <v>93</v>
      </c>
      <c r="AV3366" s="14" t="s">
        <v>82</v>
      </c>
      <c r="AW3366" s="14" t="s">
        <v>34</v>
      </c>
      <c r="AX3366" s="14" t="s">
        <v>74</v>
      </c>
      <c r="AY3366" s="255" t="s">
        <v>224</v>
      </c>
    </row>
    <row r="3367" s="13" customFormat="1">
      <c r="A3367" s="13"/>
      <c r="B3367" s="229"/>
      <c r="C3367" s="230"/>
      <c r="D3367" s="231" t="s">
        <v>268</v>
      </c>
      <c r="E3367" s="232" t="s">
        <v>19</v>
      </c>
      <c r="F3367" s="233" t="s">
        <v>3283</v>
      </c>
      <c r="G3367" s="230"/>
      <c r="H3367" s="234">
        <v>72.799999999999997</v>
      </c>
      <c r="I3367" s="235"/>
      <c r="J3367" s="230"/>
      <c r="K3367" s="230"/>
      <c r="L3367" s="236"/>
      <c r="M3367" s="237"/>
      <c r="N3367" s="238"/>
      <c r="O3367" s="238"/>
      <c r="P3367" s="238"/>
      <c r="Q3367" s="238"/>
      <c r="R3367" s="238"/>
      <c r="S3367" s="238"/>
      <c r="T3367" s="23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0" t="s">
        <v>268</v>
      </c>
      <c r="AU3367" s="240" t="s">
        <v>93</v>
      </c>
      <c r="AV3367" s="13" t="s">
        <v>93</v>
      </c>
      <c r="AW3367" s="13" t="s">
        <v>34</v>
      </c>
      <c r="AX3367" s="13" t="s">
        <v>74</v>
      </c>
      <c r="AY3367" s="240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27.399999999999999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5" customFormat="1">
      <c r="A3369" s="15"/>
      <c r="B3369" s="256"/>
      <c r="C3369" s="257"/>
      <c r="D3369" s="231" t="s">
        <v>268</v>
      </c>
      <c r="E3369" s="258" t="s">
        <v>19</v>
      </c>
      <c r="F3369" s="259" t="s">
        <v>300</v>
      </c>
      <c r="G3369" s="257"/>
      <c r="H3369" s="260">
        <v>100.2</v>
      </c>
      <c r="I3369" s="261"/>
      <c r="J3369" s="257"/>
      <c r="K3369" s="257"/>
      <c r="L3369" s="262"/>
      <c r="M3369" s="263"/>
      <c r="N3369" s="264"/>
      <c r="O3369" s="264"/>
      <c r="P3369" s="264"/>
      <c r="Q3369" s="264"/>
      <c r="R3369" s="264"/>
      <c r="S3369" s="264"/>
      <c r="T3369" s="26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6" t="s">
        <v>268</v>
      </c>
      <c r="AU3369" s="266" t="s">
        <v>93</v>
      </c>
      <c r="AV3369" s="15" t="s">
        <v>108</v>
      </c>
      <c r="AW3369" s="15" t="s">
        <v>34</v>
      </c>
      <c r="AX3369" s="15" t="s">
        <v>74</v>
      </c>
      <c r="AY3369" s="266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664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3285</v>
      </c>
      <c r="G3371" s="230"/>
      <c r="H3371" s="234">
        <v>100.59999999999999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5" customFormat="1">
      <c r="A3372" s="15"/>
      <c r="B3372" s="256"/>
      <c r="C3372" s="257"/>
      <c r="D3372" s="231" t="s">
        <v>268</v>
      </c>
      <c r="E3372" s="258" t="s">
        <v>19</v>
      </c>
      <c r="F3372" s="259" t="s">
        <v>300</v>
      </c>
      <c r="G3372" s="257"/>
      <c r="H3372" s="260">
        <v>100.59999999999999</v>
      </c>
      <c r="I3372" s="261"/>
      <c r="J3372" s="257"/>
      <c r="K3372" s="257"/>
      <c r="L3372" s="262"/>
      <c r="M3372" s="263"/>
      <c r="N3372" s="264"/>
      <c r="O3372" s="264"/>
      <c r="P3372" s="264"/>
      <c r="Q3372" s="264"/>
      <c r="R3372" s="264"/>
      <c r="S3372" s="264"/>
      <c r="T3372" s="26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6" t="s">
        <v>268</v>
      </c>
      <c r="AU3372" s="266" t="s">
        <v>93</v>
      </c>
      <c r="AV3372" s="15" t="s">
        <v>108</v>
      </c>
      <c r="AW3372" s="15" t="s">
        <v>34</v>
      </c>
      <c r="AX3372" s="15" t="s">
        <v>74</v>
      </c>
      <c r="AY3372" s="266" t="s">
        <v>224</v>
      </c>
    </row>
    <row r="3373" s="14" customFormat="1">
      <c r="A3373" s="14"/>
      <c r="B3373" s="246"/>
      <c r="C3373" s="247"/>
      <c r="D3373" s="231" t="s">
        <v>268</v>
      </c>
      <c r="E3373" s="248" t="s">
        <v>19</v>
      </c>
      <c r="F3373" s="249" t="s">
        <v>665</v>
      </c>
      <c r="G3373" s="247"/>
      <c r="H3373" s="248" t="s">
        <v>19</v>
      </c>
      <c r="I3373" s="250"/>
      <c r="J3373" s="247"/>
      <c r="K3373" s="247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268</v>
      </c>
      <c r="AU3373" s="255" t="s">
        <v>93</v>
      </c>
      <c r="AV3373" s="14" t="s">
        <v>82</v>
      </c>
      <c r="AW3373" s="14" t="s">
        <v>34</v>
      </c>
      <c r="AX3373" s="14" t="s">
        <v>74</v>
      </c>
      <c r="AY3373" s="255" t="s">
        <v>224</v>
      </c>
    </row>
    <row r="3374" s="13" customFormat="1">
      <c r="A3374" s="13"/>
      <c r="B3374" s="229"/>
      <c r="C3374" s="230"/>
      <c r="D3374" s="231" t="s">
        <v>268</v>
      </c>
      <c r="E3374" s="232" t="s">
        <v>19</v>
      </c>
      <c r="F3374" s="233" t="s">
        <v>3286</v>
      </c>
      <c r="G3374" s="230"/>
      <c r="H3374" s="234">
        <v>86.200000000000003</v>
      </c>
      <c r="I3374" s="235"/>
      <c r="J3374" s="230"/>
      <c r="K3374" s="230"/>
      <c r="L3374" s="236"/>
      <c r="M3374" s="237"/>
      <c r="N3374" s="238"/>
      <c r="O3374" s="238"/>
      <c r="P3374" s="238"/>
      <c r="Q3374" s="238"/>
      <c r="R3374" s="238"/>
      <c r="S3374" s="238"/>
      <c r="T3374" s="23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0" t="s">
        <v>268</v>
      </c>
      <c r="AU3374" s="240" t="s">
        <v>93</v>
      </c>
      <c r="AV3374" s="13" t="s">
        <v>93</v>
      </c>
      <c r="AW3374" s="13" t="s">
        <v>34</v>
      </c>
      <c r="AX3374" s="13" t="s">
        <v>74</v>
      </c>
      <c r="AY3374" s="240" t="s">
        <v>224</v>
      </c>
    </row>
    <row r="3375" s="15" customFormat="1">
      <c r="A3375" s="15"/>
      <c r="B3375" s="256"/>
      <c r="C3375" s="257"/>
      <c r="D3375" s="231" t="s">
        <v>268</v>
      </c>
      <c r="E3375" s="258" t="s">
        <v>19</v>
      </c>
      <c r="F3375" s="259" t="s">
        <v>300</v>
      </c>
      <c r="G3375" s="257"/>
      <c r="H3375" s="260">
        <v>86.200000000000003</v>
      </c>
      <c r="I3375" s="261"/>
      <c r="J3375" s="257"/>
      <c r="K3375" s="257"/>
      <c r="L3375" s="262"/>
      <c r="M3375" s="263"/>
      <c r="N3375" s="264"/>
      <c r="O3375" s="264"/>
      <c r="P3375" s="264"/>
      <c r="Q3375" s="264"/>
      <c r="R3375" s="264"/>
      <c r="S3375" s="264"/>
      <c r="T3375" s="26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6" t="s">
        <v>268</v>
      </c>
      <c r="AU3375" s="266" t="s">
        <v>93</v>
      </c>
      <c r="AV3375" s="15" t="s">
        <v>108</v>
      </c>
      <c r="AW3375" s="15" t="s">
        <v>34</v>
      </c>
      <c r="AX3375" s="15" t="s">
        <v>74</v>
      </c>
      <c r="AY3375" s="266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667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3287</v>
      </c>
      <c r="G3377" s="230"/>
      <c r="H3377" s="234">
        <v>32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32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6" customFormat="1">
      <c r="A3379" s="16"/>
      <c r="B3379" s="272"/>
      <c r="C3379" s="273"/>
      <c r="D3379" s="231" t="s">
        <v>268</v>
      </c>
      <c r="E3379" s="274" t="s">
        <v>19</v>
      </c>
      <c r="F3379" s="275" t="s">
        <v>351</v>
      </c>
      <c r="G3379" s="273"/>
      <c r="H3379" s="276">
        <v>401.80000000000001</v>
      </c>
      <c r="I3379" s="277"/>
      <c r="J3379" s="273"/>
      <c r="K3379" s="273"/>
      <c r="L3379" s="278"/>
      <c r="M3379" s="279"/>
      <c r="N3379" s="280"/>
      <c r="O3379" s="280"/>
      <c r="P3379" s="280"/>
      <c r="Q3379" s="280"/>
      <c r="R3379" s="280"/>
      <c r="S3379" s="280"/>
      <c r="T3379" s="281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T3379" s="282" t="s">
        <v>268</v>
      </c>
      <c r="AU3379" s="282" t="s">
        <v>93</v>
      </c>
      <c r="AV3379" s="16" t="s">
        <v>231</v>
      </c>
      <c r="AW3379" s="16" t="s">
        <v>34</v>
      </c>
      <c r="AX3379" s="16" t="s">
        <v>82</v>
      </c>
      <c r="AY3379" s="282" t="s">
        <v>224</v>
      </c>
    </row>
    <row r="3380" s="2" customFormat="1" ht="55.5" customHeight="1">
      <c r="A3380" s="41"/>
      <c r="B3380" s="42"/>
      <c r="C3380" s="216" t="s">
        <v>3288</v>
      </c>
      <c r="D3380" s="216" t="s">
        <v>227</v>
      </c>
      <c r="E3380" s="217" t="s">
        <v>3289</v>
      </c>
      <c r="F3380" s="218" t="s">
        <v>3290</v>
      </c>
      <c r="G3380" s="219" t="s">
        <v>471</v>
      </c>
      <c r="H3380" s="220">
        <v>251.113</v>
      </c>
      <c r="I3380" s="221"/>
      <c r="J3380" s="222">
        <f>ROUND(I3380*H3380,2)</f>
        <v>0</v>
      </c>
      <c r="K3380" s="218" t="s">
        <v>312</v>
      </c>
      <c r="L3380" s="47"/>
      <c r="M3380" s="223" t="s">
        <v>19</v>
      </c>
      <c r="N3380" s="224" t="s">
        <v>46</v>
      </c>
      <c r="O3380" s="87"/>
      <c r="P3380" s="225">
        <f>O3380*H3380</f>
        <v>0</v>
      </c>
      <c r="Q3380" s="225">
        <v>0.01874</v>
      </c>
      <c r="R3380" s="225">
        <f>Q3380*H3380</f>
        <v>4.7058576199999997</v>
      </c>
      <c r="S3380" s="225">
        <v>0</v>
      </c>
      <c r="T3380" s="226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27" t="s">
        <v>544</v>
      </c>
      <c r="AT3380" s="227" t="s">
        <v>227</v>
      </c>
      <c r="AU3380" s="227" t="s">
        <v>93</v>
      </c>
      <c r="AY3380" s="20" t="s">
        <v>224</v>
      </c>
      <c r="BE3380" s="228">
        <f>IF(N3380="základní",J3380,0)</f>
        <v>0</v>
      </c>
      <c r="BF3380" s="228">
        <f>IF(N3380="snížená",J3380,0)</f>
        <v>0</v>
      </c>
      <c r="BG3380" s="228">
        <f>IF(N3380="zákl. přenesená",J3380,0)</f>
        <v>0</v>
      </c>
      <c r="BH3380" s="228">
        <f>IF(N3380="sníž. přenesená",J3380,0)</f>
        <v>0</v>
      </c>
      <c r="BI3380" s="228">
        <f>IF(N3380="nulová",J3380,0)</f>
        <v>0</v>
      </c>
      <c r="BJ3380" s="20" t="s">
        <v>93</v>
      </c>
      <c r="BK3380" s="228">
        <f>ROUND(I3380*H3380,2)</f>
        <v>0</v>
      </c>
      <c r="BL3380" s="20" t="s">
        <v>544</v>
      </c>
      <c r="BM3380" s="227" t="s">
        <v>3291</v>
      </c>
    </row>
    <row r="3381" s="2" customFormat="1">
      <c r="A3381" s="41"/>
      <c r="B3381" s="42"/>
      <c r="C3381" s="43"/>
      <c r="D3381" s="267" t="s">
        <v>314</v>
      </c>
      <c r="E3381" s="43"/>
      <c r="F3381" s="268" t="s">
        <v>3292</v>
      </c>
      <c r="G3381" s="43"/>
      <c r="H3381" s="43"/>
      <c r="I3381" s="269"/>
      <c r="J3381" s="43"/>
      <c r="K3381" s="43"/>
      <c r="L3381" s="47"/>
      <c r="M3381" s="270"/>
      <c r="N3381" s="271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314</v>
      </c>
      <c r="AU3381" s="20" t="s">
        <v>93</v>
      </c>
    </row>
    <row r="3382" s="14" customFormat="1">
      <c r="A3382" s="14"/>
      <c r="B3382" s="246"/>
      <c r="C3382" s="247"/>
      <c r="D3382" s="231" t="s">
        <v>268</v>
      </c>
      <c r="E3382" s="248" t="s">
        <v>19</v>
      </c>
      <c r="F3382" s="249" t="s">
        <v>3293</v>
      </c>
      <c r="G3382" s="247"/>
      <c r="H3382" s="248" t="s">
        <v>19</v>
      </c>
      <c r="I3382" s="250"/>
      <c r="J3382" s="247"/>
      <c r="K3382" s="247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268</v>
      </c>
      <c r="AU3382" s="255" t="s">
        <v>93</v>
      </c>
      <c r="AV3382" s="14" t="s">
        <v>82</v>
      </c>
      <c r="AW3382" s="14" t="s">
        <v>34</v>
      </c>
      <c r="AX3382" s="14" t="s">
        <v>74</v>
      </c>
      <c r="AY3382" s="255" t="s">
        <v>224</v>
      </c>
    </row>
    <row r="3383" s="13" customFormat="1">
      <c r="A3383" s="13"/>
      <c r="B3383" s="229"/>
      <c r="C3383" s="230"/>
      <c r="D3383" s="231" t="s">
        <v>268</v>
      </c>
      <c r="E3383" s="232" t="s">
        <v>19</v>
      </c>
      <c r="F3383" s="233" t="s">
        <v>3294</v>
      </c>
      <c r="G3383" s="230"/>
      <c r="H3383" s="234">
        <v>3.1499999999999999</v>
      </c>
      <c r="I3383" s="235"/>
      <c r="J3383" s="230"/>
      <c r="K3383" s="230"/>
      <c r="L3383" s="236"/>
      <c r="M3383" s="237"/>
      <c r="N3383" s="238"/>
      <c r="O3383" s="238"/>
      <c r="P3383" s="238"/>
      <c r="Q3383" s="238"/>
      <c r="R3383" s="238"/>
      <c r="S3383" s="238"/>
      <c r="T3383" s="23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0" t="s">
        <v>268</v>
      </c>
      <c r="AU3383" s="240" t="s">
        <v>93</v>
      </c>
      <c r="AV3383" s="13" t="s">
        <v>93</v>
      </c>
      <c r="AW3383" s="13" t="s">
        <v>34</v>
      </c>
      <c r="AX3383" s="13" t="s">
        <v>74</v>
      </c>
      <c r="AY3383" s="240" t="s">
        <v>224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662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3295</v>
      </c>
      <c r="G3385" s="230"/>
      <c r="H3385" s="234">
        <v>1.2629999999999999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3296</v>
      </c>
      <c r="G3386" s="230"/>
      <c r="H3386" s="234">
        <v>52.200000000000003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664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3296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665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43.5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667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3298</v>
      </c>
      <c r="G3392" s="230"/>
      <c r="H3392" s="234">
        <v>20.300000000000001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5" customFormat="1">
      <c r="A3393" s="15"/>
      <c r="B3393" s="256"/>
      <c r="C3393" s="257"/>
      <c r="D3393" s="231" t="s">
        <v>268</v>
      </c>
      <c r="E3393" s="258" t="s">
        <v>19</v>
      </c>
      <c r="F3393" s="259" t="s">
        <v>300</v>
      </c>
      <c r="G3393" s="257"/>
      <c r="H3393" s="260">
        <v>172.613</v>
      </c>
      <c r="I3393" s="261"/>
      <c r="J3393" s="257"/>
      <c r="K3393" s="257"/>
      <c r="L3393" s="262"/>
      <c r="M3393" s="263"/>
      <c r="N3393" s="264"/>
      <c r="O3393" s="264"/>
      <c r="P3393" s="264"/>
      <c r="Q3393" s="264"/>
      <c r="R3393" s="264"/>
      <c r="S3393" s="264"/>
      <c r="T3393" s="26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6" t="s">
        <v>268</v>
      </c>
      <c r="AU3393" s="266" t="s">
        <v>93</v>
      </c>
      <c r="AV3393" s="15" t="s">
        <v>108</v>
      </c>
      <c r="AW3393" s="15" t="s">
        <v>34</v>
      </c>
      <c r="AX3393" s="15" t="s">
        <v>74</v>
      </c>
      <c r="AY3393" s="266" t="s">
        <v>224</v>
      </c>
    </row>
    <row r="3394" s="14" customFormat="1">
      <c r="A3394" s="14"/>
      <c r="B3394" s="246"/>
      <c r="C3394" s="247"/>
      <c r="D3394" s="231" t="s">
        <v>268</v>
      </c>
      <c r="E3394" s="248" t="s">
        <v>19</v>
      </c>
      <c r="F3394" s="249" t="s">
        <v>3299</v>
      </c>
      <c r="G3394" s="247"/>
      <c r="H3394" s="248" t="s">
        <v>19</v>
      </c>
      <c r="I3394" s="250"/>
      <c r="J3394" s="247"/>
      <c r="K3394" s="247"/>
      <c r="L3394" s="251"/>
      <c r="M3394" s="252"/>
      <c r="N3394" s="253"/>
      <c r="O3394" s="253"/>
      <c r="P3394" s="253"/>
      <c r="Q3394" s="253"/>
      <c r="R3394" s="253"/>
      <c r="S3394" s="253"/>
      <c r="T3394" s="25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5" t="s">
        <v>268</v>
      </c>
      <c r="AU3394" s="255" t="s">
        <v>93</v>
      </c>
      <c r="AV3394" s="14" t="s">
        <v>82</v>
      </c>
      <c r="AW3394" s="14" t="s">
        <v>34</v>
      </c>
      <c r="AX3394" s="14" t="s">
        <v>74</v>
      </c>
      <c r="AY3394" s="255" t="s">
        <v>224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648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3300</v>
      </c>
      <c r="G3396" s="230"/>
      <c r="H3396" s="234">
        <v>6.2999999999999998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3298</v>
      </c>
      <c r="G3398" s="230"/>
      <c r="H3398" s="234">
        <v>20.300000000000001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664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3298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665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3301</v>
      </c>
      <c r="G3402" s="230"/>
      <c r="H3402" s="234">
        <v>14.5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5" customFormat="1">
      <c r="A3403" s="15"/>
      <c r="B3403" s="256"/>
      <c r="C3403" s="257"/>
      <c r="D3403" s="231" t="s">
        <v>268</v>
      </c>
      <c r="E3403" s="258" t="s">
        <v>19</v>
      </c>
      <c r="F3403" s="259" t="s">
        <v>300</v>
      </c>
      <c r="G3403" s="257"/>
      <c r="H3403" s="260">
        <v>61.399999999999999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268</v>
      </c>
      <c r="AU3403" s="266" t="s">
        <v>93</v>
      </c>
      <c r="AV3403" s="15" t="s">
        <v>108</v>
      </c>
      <c r="AW3403" s="15" t="s">
        <v>34</v>
      </c>
      <c r="AX3403" s="15" t="s">
        <v>74</v>
      </c>
      <c r="AY3403" s="266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3302</v>
      </c>
      <c r="G3404" s="230"/>
      <c r="H3404" s="234">
        <v>0.51200000000000001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4" customFormat="1">
      <c r="A3405" s="14"/>
      <c r="B3405" s="246"/>
      <c r="C3405" s="247"/>
      <c r="D3405" s="231" t="s">
        <v>268</v>
      </c>
      <c r="E3405" s="248" t="s">
        <v>19</v>
      </c>
      <c r="F3405" s="249" t="s">
        <v>662</v>
      </c>
      <c r="G3405" s="247"/>
      <c r="H3405" s="248" t="s">
        <v>19</v>
      </c>
      <c r="I3405" s="250"/>
      <c r="J3405" s="247"/>
      <c r="K3405" s="247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268</v>
      </c>
      <c r="AU3405" s="255" t="s">
        <v>93</v>
      </c>
      <c r="AV3405" s="14" t="s">
        <v>82</v>
      </c>
      <c r="AW3405" s="14" t="s">
        <v>34</v>
      </c>
      <c r="AX3405" s="14" t="s">
        <v>74</v>
      </c>
      <c r="AY3405" s="255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3303</v>
      </c>
      <c r="G3406" s="230"/>
      <c r="H3406" s="234">
        <v>2.8999999999999999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664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3303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665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3303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5" customFormat="1">
      <c r="A3411" s="15"/>
      <c r="B3411" s="256"/>
      <c r="C3411" s="257"/>
      <c r="D3411" s="231" t="s">
        <v>268</v>
      </c>
      <c r="E3411" s="258" t="s">
        <v>19</v>
      </c>
      <c r="F3411" s="259" t="s">
        <v>300</v>
      </c>
      <c r="G3411" s="257"/>
      <c r="H3411" s="260">
        <v>9.2119999999999997</v>
      </c>
      <c r="I3411" s="261"/>
      <c r="J3411" s="257"/>
      <c r="K3411" s="257"/>
      <c r="L3411" s="262"/>
      <c r="M3411" s="263"/>
      <c r="N3411" s="264"/>
      <c r="O3411" s="264"/>
      <c r="P3411" s="264"/>
      <c r="Q3411" s="264"/>
      <c r="R3411" s="264"/>
      <c r="S3411" s="264"/>
      <c r="T3411" s="26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6" t="s">
        <v>268</v>
      </c>
      <c r="AU3411" s="266" t="s">
        <v>93</v>
      </c>
      <c r="AV3411" s="15" t="s">
        <v>108</v>
      </c>
      <c r="AW3411" s="15" t="s">
        <v>34</v>
      </c>
      <c r="AX3411" s="15" t="s">
        <v>74</v>
      </c>
      <c r="AY3411" s="266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3304</v>
      </c>
      <c r="G3412" s="230"/>
      <c r="H3412" s="234">
        <v>1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648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3294</v>
      </c>
      <c r="G3414" s="230"/>
      <c r="H3414" s="234">
        <v>3.1499999999999999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3305</v>
      </c>
      <c r="G3415" s="230"/>
      <c r="H3415" s="234">
        <v>0.83799999999999997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4" customFormat="1">
      <c r="A3416" s="14"/>
      <c r="B3416" s="246"/>
      <c r="C3416" s="247"/>
      <c r="D3416" s="231" t="s">
        <v>268</v>
      </c>
      <c r="E3416" s="248" t="s">
        <v>19</v>
      </c>
      <c r="F3416" s="249" t="s">
        <v>665</v>
      </c>
      <c r="G3416" s="247"/>
      <c r="H3416" s="248" t="s">
        <v>19</v>
      </c>
      <c r="I3416" s="250"/>
      <c r="J3416" s="247"/>
      <c r="K3416" s="247"/>
      <c r="L3416" s="251"/>
      <c r="M3416" s="252"/>
      <c r="N3416" s="253"/>
      <c r="O3416" s="253"/>
      <c r="P3416" s="253"/>
      <c r="Q3416" s="253"/>
      <c r="R3416" s="253"/>
      <c r="S3416" s="253"/>
      <c r="T3416" s="25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5" t="s">
        <v>268</v>
      </c>
      <c r="AU3416" s="255" t="s">
        <v>93</v>
      </c>
      <c r="AV3416" s="14" t="s">
        <v>82</v>
      </c>
      <c r="AW3416" s="14" t="s">
        <v>34</v>
      </c>
      <c r="AX3416" s="14" t="s">
        <v>74</v>
      </c>
      <c r="AY3416" s="255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3303</v>
      </c>
      <c r="G3417" s="230"/>
      <c r="H3417" s="234">
        <v>2.8999999999999999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5" customFormat="1">
      <c r="A3418" s="15"/>
      <c r="B3418" s="256"/>
      <c r="C3418" s="257"/>
      <c r="D3418" s="231" t="s">
        <v>268</v>
      </c>
      <c r="E3418" s="258" t="s">
        <v>19</v>
      </c>
      <c r="F3418" s="259" t="s">
        <v>300</v>
      </c>
      <c r="G3418" s="257"/>
      <c r="H3418" s="260">
        <v>7.8879999999999999</v>
      </c>
      <c r="I3418" s="261"/>
      <c r="J3418" s="257"/>
      <c r="K3418" s="257"/>
      <c r="L3418" s="262"/>
      <c r="M3418" s="263"/>
      <c r="N3418" s="264"/>
      <c r="O3418" s="264"/>
      <c r="P3418" s="264"/>
      <c r="Q3418" s="264"/>
      <c r="R3418" s="264"/>
      <c r="S3418" s="264"/>
      <c r="T3418" s="26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6" t="s">
        <v>268</v>
      </c>
      <c r="AU3418" s="266" t="s">
        <v>93</v>
      </c>
      <c r="AV3418" s="15" t="s">
        <v>108</v>
      </c>
      <c r="AW3418" s="15" t="s">
        <v>34</v>
      </c>
      <c r="AX3418" s="15" t="s">
        <v>74</v>
      </c>
      <c r="AY3418" s="266" t="s">
        <v>224</v>
      </c>
    </row>
    <row r="3419" s="16" customFormat="1">
      <c r="A3419" s="16"/>
      <c r="B3419" s="272"/>
      <c r="C3419" s="273"/>
      <c r="D3419" s="231" t="s">
        <v>268</v>
      </c>
      <c r="E3419" s="274" t="s">
        <v>19</v>
      </c>
      <c r="F3419" s="275" t="s">
        <v>351</v>
      </c>
      <c r="G3419" s="273"/>
      <c r="H3419" s="276">
        <v>251.113</v>
      </c>
      <c r="I3419" s="277"/>
      <c r="J3419" s="273"/>
      <c r="K3419" s="273"/>
      <c r="L3419" s="278"/>
      <c r="M3419" s="279"/>
      <c r="N3419" s="280"/>
      <c r="O3419" s="280"/>
      <c r="P3419" s="280"/>
      <c r="Q3419" s="280"/>
      <c r="R3419" s="280"/>
      <c r="S3419" s="280"/>
      <c r="T3419" s="281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82" t="s">
        <v>268</v>
      </c>
      <c r="AU3419" s="282" t="s">
        <v>93</v>
      </c>
      <c r="AV3419" s="16" t="s">
        <v>231</v>
      </c>
      <c r="AW3419" s="16" t="s">
        <v>34</v>
      </c>
      <c r="AX3419" s="16" t="s">
        <v>82</v>
      </c>
      <c r="AY3419" s="282" t="s">
        <v>224</v>
      </c>
    </row>
    <row r="3420" s="2" customFormat="1" ht="49.05" customHeight="1">
      <c r="A3420" s="41"/>
      <c r="B3420" s="42"/>
      <c r="C3420" s="216" t="s">
        <v>3306</v>
      </c>
      <c r="D3420" s="216" t="s">
        <v>227</v>
      </c>
      <c r="E3420" s="217" t="s">
        <v>3307</v>
      </c>
      <c r="F3420" s="218" t="s">
        <v>3308</v>
      </c>
      <c r="G3420" s="219" t="s">
        <v>266</v>
      </c>
      <c r="H3420" s="220">
        <v>3.3079999999999998</v>
      </c>
      <c r="I3420" s="221"/>
      <c r="J3420" s="222">
        <f>ROUND(I3420*H3420,2)</f>
        <v>0</v>
      </c>
      <c r="K3420" s="218" t="s">
        <v>312</v>
      </c>
      <c r="L3420" s="47"/>
      <c r="M3420" s="223" t="s">
        <v>19</v>
      </c>
      <c r="N3420" s="224" t="s">
        <v>46</v>
      </c>
      <c r="O3420" s="87"/>
      <c r="P3420" s="225">
        <f>O3420*H3420</f>
        <v>0</v>
      </c>
      <c r="Q3420" s="225">
        <v>0.026530000000000001</v>
      </c>
      <c r="R3420" s="225">
        <f>Q3420*H3420</f>
        <v>0.087761240000000004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544</v>
      </c>
      <c r="AT3420" s="227" t="s">
        <v>227</v>
      </c>
      <c r="AU3420" s="227" t="s">
        <v>93</v>
      </c>
      <c r="AY3420" s="20" t="s">
        <v>224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93</v>
      </c>
      <c r="BK3420" s="228">
        <f>ROUND(I3420*H3420,2)</f>
        <v>0</v>
      </c>
      <c r="BL3420" s="20" t="s">
        <v>544</v>
      </c>
      <c r="BM3420" s="227" t="s">
        <v>3309</v>
      </c>
    </row>
    <row r="3421" s="2" customFormat="1">
      <c r="A3421" s="41"/>
      <c r="B3421" s="42"/>
      <c r="C3421" s="43"/>
      <c r="D3421" s="267" t="s">
        <v>314</v>
      </c>
      <c r="E3421" s="43"/>
      <c r="F3421" s="268" t="s">
        <v>3310</v>
      </c>
      <c r="G3421" s="43"/>
      <c r="H3421" s="43"/>
      <c r="I3421" s="269"/>
      <c r="J3421" s="43"/>
      <c r="K3421" s="43"/>
      <c r="L3421" s="47"/>
      <c r="M3421" s="270"/>
      <c r="N3421" s="271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314</v>
      </c>
      <c r="AU3421" s="20" t="s">
        <v>93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3311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3312</v>
      </c>
      <c r="G3423" s="230"/>
      <c r="H3423" s="234">
        <v>3.3079999999999998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82</v>
      </c>
      <c r="AY3423" s="240" t="s">
        <v>224</v>
      </c>
    </row>
    <row r="3424" s="2" customFormat="1" ht="55.5" customHeight="1">
      <c r="A3424" s="41"/>
      <c r="B3424" s="42"/>
      <c r="C3424" s="216" t="s">
        <v>3313</v>
      </c>
      <c r="D3424" s="216" t="s">
        <v>227</v>
      </c>
      <c r="E3424" s="217" t="s">
        <v>3314</v>
      </c>
      <c r="F3424" s="218" t="s">
        <v>3315</v>
      </c>
      <c r="G3424" s="219" t="s">
        <v>471</v>
      </c>
      <c r="H3424" s="220">
        <v>3.1499999999999999</v>
      </c>
      <c r="I3424" s="221"/>
      <c r="J3424" s="222">
        <f>ROUND(I3424*H3424,2)</f>
        <v>0</v>
      </c>
      <c r="K3424" s="218" t="s">
        <v>312</v>
      </c>
      <c r="L3424" s="47"/>
      <c r="M3424" s="223" t="s">
        <v>19</v>
      </c>
      <c r="N3424" s="224" t="s">
        <v>46</v>
      </c>
      <c r="O3424" s="87"/>
      <c r="P3424" s="225">
        <f>O3424*H3424</f>
        <v>0</v>
      </c>
      <c r="Q3424" s="225">
        <v>0.02793</v>
      </c>
      <c r="R3424" s="225">
        <f>Q3424*H3424</f>
        <v>0.087979500000000002</v>
      </c>
      <c r="S3424" s="225">
        <v>0</v>
      </c>
      <c r="T3424" s="226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27" t="s">
        <v>544</v>
      </c>
      <c r="AT3424" s="227" t="s">
        <v>227</v>
      </c>
      <c r="AU3424" s="227" t="s">
        <v>93</v>
      </c>
      <c r="AY3424" s="20" t="s">
        <v>224</v>
      </c>
      <c r="BE3424" s="228">
        <f>IF(N3424="základní",J3424,0)</f>
        <v>0</v>
      </c>
      <c r="BF3424" s="228">
        <f>IF(N3424="snížená",J3424,0)</f>
        <v>0</v>
      </c>
      <c r="BG3424" s="228">
        <f>IF(N3424="zákl. přenesená",J3424,0)</f>
        <v>0</v>
      </c>
      <c r="BH3424" s="228">
        <f>IF(N3424="sníž. přenesená",J3424,0)</f>
        <v>0</v>
      </c>
      <c r="BI3424" s="228">
        <f>IF(N3424="nulová",J3424,0)</f>
        <v>0</v>
      </c>
      <c r="BJ3424" s="20" t="s">
        <v>93</v>
      </c>
      <c r="BK3424" s="228">
        <f>ROUND(I3424*H3424,2)</f>
        <v>0</v>
      </c>
      <c r="BL3424" s="20" t="s">
        <v>544</v>
      </c>
      <c r="BM3424" s="227" t="s">
        <v>3316</v>
      </c>
    </row>
    <row r="3425" s="2" customFormat="1">
      <c r="A3425" s="41"/>
      <c r="B3425" s="42"/>
      <c r="C3425" s="43"/>
      <c r="D3425" s="267" t="s">
        <v>314</v>
      </c>
      <c r="E3425" s="43"/>
      <c r="F3425" s="268" t="s">
        <v>3317</v>
      </c>
      <c r="G3425" s="43"/>
      <c r="H3425" s="43"/>
      <c r="I3425" s="269"/>
      <c r="J3425" s="43"/>
      <c r="K3425" s="43"/>
      <c r="L3425" s="47"/>
      <c r="M3425" s="270"/>
      <c r="N3425" s="271"/>
      <c r="O3425" s="87"/>
      <c r="P3425" s="87"/>
      <c r="Q3425" s="87"/>
      <c r="R3425" s="87"/>
      <c r="S3425" s="87"/>
      <c r="T3425" s="88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T3425" s="20" t="s">
        <v>314</v>
      </c>
      <c r="AU3425" s="20" t="s">
        <v>93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3318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3294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82</v>
      </c>
      <c r="AY3427" s="240" t="s">
        <v>224</v>
      </c>
    </row>
    <row r="3428" s="2" customFormat="1" ht="44.25" customHeight="1">
      <c r="A3428" s="41"/>
      <c r="B3428" s="42"/>
      <c r="C3428" s="216" t="s">
        <v>3319</v>
      </c>
      <c r="D3428" s="216" t="s">
        <v>227</v>
      </c>
      <c r="E3428" s="217" t="s">
        <v>3320</v>
      </c>
      <c r="F3428" s="218" t="s">
        <v>3321</v>
      </c>
      <c r="G3428" s="219" t="s">
        <v>266</v>
      </c>
      <c r="H3428" s="220">
        <v>3.7799999999999998</v>
      </c>
      <c r="I3428" s="221"/>
      <c r="J3428" s="222">
        <f>ROUND(I3428*H3428,2)</f>
        <v>0</v>
      </c>
      <c r="K3428" s="218" t="s">
        <v>312</v>
      </c>
      <c r="L3428" s="47"/>
      <c r="M3428" s="223" t="s">
        <v>19</v>
      </c>
      <c r="N3428" s="224" t="s">
        <v>46</v>
      </c>
      <c r="O3428" s="87"/>
      <c r="P3428" s="225">
        <f>O3428*H3428</f>
        <v>0</v>
      </c>
      <c r="Q3428" s="225">
        <v>0.026429999999999999</v>
      </c>
      <c r="R3428" s="225">
        <f>Q3428*H3428</f>
        <v>0.099905399999999991</v>
      </c>
      <c r="S3428" s="225">
        <v>0</v>
      </c>
      <c r="T3428" s="226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27" t="s">
        <v>544</v>
      </c>
      <c r="AT3428" s="227" t="s">
        <v>227</v>
      </c>
      <c r="AU3428" s="227" t="s">
        <v>93</v>
      </c>
      <c r="AY3428" s="20" t="s">
        <v>224</v>
      </c>
      <c r="BE3428" s="228">
        <f>IF(N3428="základní",J3428,0)</f>
        <v>0</v>
      </c>
      <c r="BF3428" s="228">
        <f>IF(N3428="snížená",J3428,0)</f>
        <v>0</v>
      </c>
      <c r="BG3428" s="228">
        <f>IF(N3428="zákl. přenesená",J3428,0)</f>
        <v>0</v>
      </c>
      <c r="BH3428" s="228">
        <f>IF(N3428="sníž. přenesená",J3428,0)</f>
        <v>0</v>
      </c>
      <c r="BI3428" s="228">
        <f>IF(N3428="nulová",J3428,0)</f>
        <v>0</v>
      </c>
      <c r="BJ3428" s="20" t="s">
        <v>93</v>
      </c>
      <c r="BK3428" s="228">
        <f>ROUND(I3428*H3428,2)</f>
        <v>0</v>
      </c>
      <c r="BL3428" s="20" t="s">
        <v>544</v>
      </c>
      <c r="BM3428" s="227" t="s">
        <v>3322</v>
      </c>
    </row>
    <row r="3429" s="2" customFormat="1">
      <c r="A3429" s="41"/>
      <c r="B3429" s="42"/>
      <c r="C3429" s="43"/>
      <c r="D3429" s="267" t="s">
        <v>314</v>
      </c>
      <c r="E3429" s="43"/>
      <c r="F3429" s="268" t="s">
        <v>3323</v>
      </c>
      <c r="G3429" s="43"/>
      <c r="H3429" s="43"/>
      <c r="I3429" s="269"/>
      <c r="J3429" s="43"/>
      <c r="K3429" s="43"/>
      <c r="L3429" s="47"/>
      <c r="M3429" s="270"/>
      <c r="N3429" s="271"/>
      <c r="O3429" s="87"/>
      <c r="P3429" s="87"/>
      <c r="Q3429" s="87"/>
      <c r="R3429" s="87"/>
      <c r="S3429" s="87"/>
      <c r="T3429" s="88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T3429" s="20" t="s">
        <v>314</v>
      </c>
      <c r="AU3429" s="20" t="s">
        <v>93</v>
      </c>
    </row>
    <row r="3430" s="14" customFormat="1">
      <c r="A3430" s="14"/>
      <c r="B3430" s="246"/>
      <c r="C3430" s="247"/>
      <c r="D3430" s="231" t="s">
        <v>268</v>
      </c>
      <c r="E3430" s="248" t="s">
        <v>19</v>
      </c>
      <c r="F3430" s="249" t="s">
        <v>3324</v>
      </c>
      <c r="G3430" s="247"/>
      <c r="H3430" s="248" t="s">
        <v>19</v>
      </c>
      <c r="I3430" s="250"/>
      <c r="J3430" s="247"/>
      <c r="K3430" s="247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268</v>
      </c>
      <c r="AU3430" s="255" t="s">
        <v>93</v>
      </c>
      <c r="AV3430" s="14" t="s">
        <v>82</v>
      </c>
      <c r="AW3430" s="14" t="s">
        <v>34</v>
      </c>
      <c r="AX3430" s="14" t="s">
        <v>74</v>
      </c>
      <c r="AY3430" s="255" t="s">
        <v>224</v>
      </c>
    </row>
    <row r="3431" s="13" customFormat="1">
      <c r="A3431" s="13"/>
      <c r="B3431" s="229"/>
      <c r="C3431" s="230"/>
      <c r="D3431" s="231" t="s">
        <v>268</v>
      </c>
      <c r="E3431" s="232" t="s">
        <v>19</v>
      </c>
      <c r="F3431" s="233" t="s">
        <v>3325</v>
      </c>
      <c r="G3431" s="230"/>
      <c r="H3431" s="234">
        <v>3.7799999999999998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268</v>
      </c>
      <c r="AU3431" s="240" t="s">
        <v>93</v>
      </c>
      <c r="AV3431" s="13" t="s">
        <v>93</v>
      </c>
      <c r="AW3431" s="13" t="s">
        <v>34</v>
      </c>
      <c r="AX3431" s="13" t="s">
        <v>82</v>
      </c>
      <c r="AY3431" s="240" t="s">
        <v>224</v>
      </c>
    </row>
    <row r="3432" s="2" customFormat="1" ht="76.35" customHeight="1">
      <c r="A3432" s="41"/>
      <c r="B3432" s="42"/>
      <c r="C3432" s="216" t="s">
        <v>3326</v>
      </c>
      <c r="D3432" s="216" t="s">
        <v>227</v>
      </c>
      <c r="E3432" s="217" t="s">
        <v>3327</v>
      </c>
      <c r="F3432" s="218" t="s">
        <v>3328</v>
      </c>
      <c r="G3432" s="219" t="s">
        <v>371</v>
      </c>
      <c r="H3432" s="220">
        <v>74.628</v>
      </c>
      <c r="I3432" s="221"/>
      <c r="J3432" s="222">
        <f>ROUND(I3432*H3432,2)</f>
        <v>0</v>
      </c>
      <c r="K3432" s="218" t="s">
        <v>312</v>
      </c>
      <c r="L3432" s="47"/>
      <c r="M3432" s="223" t="s">
        <v>19</v>
      </c>
      <c r="N3432" s="224" t="s">
        <v>46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</v>
      </c>
      <c r="T3432" s="226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544</v>
      </c>
      <c r="AT3432" s="227" t="s">
        <v>227</v>
      </c>
      <c r="AU3432" s="227" t="s">
        <v>93</v>
      </c>
      <c r="AY3432" s="20" t="s">
        <v>224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93</v>
      </c>
      <c r="BK3432" s="228">
        <f>ROUND(I3432*H3432,2)</f>
        <v>0</v>
      </c>
      <c r="BL3432" s="20" t="s">
        <v>544</v>
      </c>
      <c r="BM3432" s="227" t="s">
        <v>3329</v>
      </c>
    </row>
    <row r="3433" s="2" customFormat="1">
      <c r="A3433" s="41"/>
      <c r="B3433" s="42"/>
      <c r="C3433" s="43"/>
      <c r="D3433" s="267" t="s">
        <v>314</v>
      </c>
      <c r="E3433" s="43"/>
      <c r="F3433" s="268" t="s">
        <v>3330</v>
      </c>
      <c r="G3433" s="43"/>
      <c r="H3433" s="43"/>
      <c r="I3433" s="269"/>
      <c r="J3433" s="43"/>
      <c r="K3433" s="43"/>
      <c r="L3433" s="47"/>
      <c r="M3433" s="270"/>
      <c r="N3433" s="271"/>
      <c r="O3433" s="87"/>
      <c r="P3433" s="87"/>
      <c r="Q3433" s="87"/>
      <c r="R3433" s="87"/>
      <c r="S3433" s="87"/>
      <c r="T3433" s="88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20" t="s">
        <v>314</v>
      </c>
      <c r="AU3433" s="20" t="s">
        <v>93</v>
      </c>
    </row>
    <row r="3434" s="12" customFormat="1" ht="22.8" customHeight="1">
      <c r="A3434" s="12"/>
      <c r="B3434" s="200"/>
      <c r="C3434" s="201"/>
      <c r="D3434" s="202" t="s">
        <v>73</v>
      </c>
      <c r="E3434" s="214" t="s">
        <v>3331</v>
      </c>
      <c r="F3434" s="214" t="s">
        <v>3332</v>
      </c>
      <c r="G3434" s="201"/>
      <c r="H3434" s="201"/>
      <c r="I3434" s="204"/>
      <c r="J3434" s="215">
        <f>BK3434</f>
        <v>0</v>
      </c>
      <c r="K3434" s="201"/>
      <c r="L3434" s="206"/>
      <c r="M3434" s="207"/>
      <c r="N3434" s="208"/>
      <c r="O3434" s="208"/>
      <c r="P3434" s="209">
        <f>SUM(P3435:P3520)</f>
        <v>0</v>
      </c>
      <c r="Q3434" s="208"/>
      <c r="R3434" s="209">
        <f>SUM(R3435:R3520)</f>
        <v>3.6013506</v>
      </c>
      <c r="S3434" s="208"/>
      <c r="T3434" s="210">
        <f>SUM(T3435:T3520)</f>
        <v>0</v>
      </c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R3434" s="211" t="s">
        <v>93</v>
      </c>
      <c r="AT3434" s="212" t="s">
        <v>73</v>
      </c>
      <c r="AU3434" s="212" t="s">
        <v>82</v>
      </c>
      <c r="AY3434" s="211" t="s">
        <v>224</v>
      </c>
      <c r="BK3434" s="213">
        <f>SUM(BK3435:BK3520)</f>
        <v>0</v>
      </c>
    </row>
    <row r="3435" s="2" customFormat="1" ht="37.8" customHeight="1">
      <c r="A3435" s="41"/>
      <c r="B3435" s="42"/>
      <c r="C3435" s="216" t="s">
        <v>3333</v>
      </c>
      <c r="D3435" s="216" t="s">
        <v>227</v>
      </c>
      <c r="E3435" s="217" t="s">
        <v>3334</v>
      </c>
      <c r="F3435" s="218" t="s">
        <v>3335</v>
      </c>
      <c r="G3435" s="219" t="s">
        <v>471</v>
      </c>
      <c r="H3435" s="220">
        <v>263.80000000000001</v>
      </c>
      <c r="I3435" s="221"/>
      <c r="J3435" s="222">
        <f>ROUND(I3435*H3435,2)</f>
        <v>0</v>
      </c>
      <c r="K3435" s="218" t="s">
        <v>19</v>
      </c>
      <c r="L3435" s="47"/>
      <c r="M3435" s="223" t="s">
        <v>19</v>
      </c>
      <c r="N3435" s="224" t="s">
        <v>46</v>
      </c>
      <c r="O3435" s="87"/>
      <c r="P3435" s="225">
        <f>O3435*H3435</f>
        <v>0</v>
      </c>
      <c r="Q3435" s="225">
        <v>0</v>
      </c>
      <c r="R3435" s="225">
        <f>Q3435*H3435</f>
        <v>0</v>
      </c>
      <c r="S3435" s="225">
        <v>0</v>
      </c>
      <c r="T3435" s="226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7" t="s">
        <v>544</v>
      </c>
      <c r="AT3435" s="227" t="s">
        <v>227</v>
      </c>
      <c r="AU3435" s="227" t="s">
        <v>93</v>
      </c>
      <c r="AY3435" s="20" t="s">
        <v>224</v>
      </c>
      <c r="BE3435" s="228">
        <f>IF(N3435="základní",J3435,0)</f>
        <v>0</v>
      </c>
      <c r="BF3435" s="228">
        <f>IF(N3435="snížená",J3435,0)</f>
        <v>0</v>
      </c>
      <c r="BG3435" s="228">
        <f>IF(N3435="zákl. přenesená",J3435,0)</f>
        <v>0</v>
      </c>
      <c r="BH3435" s="228">
        <f>IF(N3435="sníž. přenesená",J3435,0)</f>
        <v>0</v>
      </c>
      <c r="BI3435" s="228">
        <f>IF(N3435="nulová",J3435,0)</f>
        <v>0</v>
      </c>
      <c r="BJ3435" s="20" t="s">
        <v>93</v>
      </c>
      <c r="BK3435" s="228">
        <f>ROUND(I3435*H3435,2)</f>
        <v>0</v>
      </c>
      <c r="BL3435" s="20" t="s">
        <v>544</v>
      </c>
      <c r="BM3435" s="227" t="s">
        <v>3336</v>
      </c>
    </row>
    <row r="3436" s="2" customFormat="1" ht="37.8" customHeight="1">
      <c r="A3436" s="41"/>
      <c r="B3436" s="42"/>
      <c r="C3436" s="216" t="s">
        <v>3337</v>
      </c>
      <c r="D3436" s="216" t="s">
        <v>227</v>
      </c>
      <c r="E3436" s="217" t="s">
        <v>3338</v>
      </c>
      <c r="F3436" s="218" t="s">
        <v>3339</v>
      </c>
      <c r="G3436" s="219" t="s">
        <v>471</v>
      </c>
      <c r="H3436" s="220">
        <v>845</v>
      </c>
      <c r="I3436" s="221"/>
      <c r="J3436" s="222">
        <f>ROUND(I3436*H3436,2)</f>
        <v>0</v>
      </c>
      <c r="K3436" s="218" t="s">
        <v>19</v>
      </c>
      <c r="L3436" s="47"/>
      <c r="M3436" s="223" t="s">
        <v>19</v>
      </c>
      <c r="N3436" s="224" t="s">
        <v>46</v>
      </c>
      <c r="O3436" s="87"/>
      <c r="P3436" s="225">
        <f>O3436*H3436</f>
        <v>0</v>
      </c>
      <c r="Q3436" s="225">
        <v>0</v>
      </c>
      <c r="R3436" s="225">
        <f>Q3436*H3436</f>
        <v>0</v>
      </c>
      <c r="S3436" s="225">
        <v>0</v>
      </c>
      <c r="T3436" s="226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7" t="s">
        <v>544</v>
      </c>
      <c r="AT3436" s="227" t="s">
        <v>227</v>
      </c>
      <c r="AU3436" s="227" t="s">
        <v>93</v>
      </c>
      <c r="AY3436" s="20" t="s">
        <v>224</v>
      </c>
      <c r="BE3436" s="228">
        <f>IF(N3436="základní",J3436,0)</f>
        <v>0</v>
      </c>
      <c r="BF3436" s="228">
        <f>IF(N3436="snížená",J3436,0)</f>
        <v>0</v>
      </c>
      <c r="BG3436" s="228">
        <f>IF(N3436="zákl. přenesená",J3436,0)</f>
        <v>0</v>
      </c>
      <c r="BH3436" s="228">
        <f>IF(N3436="sníž. přenesená",J3436,0)</f>
        <v>0</v>
      </c>
      <c r="BI3436" s="228">
        <f>IF(N3436="nulová",J3436,0)</f>
        <v>0</v>
      </c>
      <c r="BJ3436" s="20" t="s">
        <v>93</v>
      </c>
      <c r="BK3436" s="228">
        <f>ROUND(I3436*H3436,2)</f>
        <v>0</v>
      </c>
      <c r="BL3436" s="20" t="s">
        <v>544</v>
      </c>
      <c r="BM3436" s="227" t="s">
        <v>3340</v>
      </c>
    </row>
    <row r="3437" s="2" customFormat="1" ht="37.8" customHeight="1">
      <c r="A3437" s="41"/>
      <c r="B3437" s="42"/>
      <c r="C3437" s="216" t="s">
        <v>3341</v>
      </c>
      <c r="D3437" s="216" t="s">
        <v>227</v>
      </c>
      <c r="E3437" s="217" t="s">
        <v>3342</v>
      </c>
      <c r="F3437" s="218" t="s">
        <v>3343</v>
      </c>
      <c r="G3437" s="219" t="s">
        <v>471</v>
      </c>
      <c r="H3437" s="220">
        <v>64.5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3344</v>
      </c>
    </row>
    <row r="3438" s="2" customFormat="1" ht="33" customHeight="1">
      <c r="A3438" s="41"/>
      <c r="B3438" s="42"/>
      <c r="C3438" s="216" t="s">
        <v>3345</v>
      </c>
      <c r="D3438" s="216" t="s">
        <v>227</v>
      </c>
      <c r="E3438" s="217" t="s">
        <v>3346</v>
      </c>
      <c r="F3438" s="218" t="s">
        <v>3347</v>
      </c>
      <c r="G3438" s="219" t="s">
        <v>471</v>
      </c>
      <c r="H3438" s="220">
        <v>160.09999999999999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3348</v>
      </c>
    </row>
    <row r="3439" s="2" customFormat="1" ht="37.8" customHeight="1">
      <c r="A3439" s="41"/>
      <c r="B3439" s="42"/>
      <c r="C3439" s="216" t="s">
        <v>3349</v>
      </c>
      <c r="D3439" s="216" t="s">
        <v>227</v>
      </c>
      <c r="E3439" s="217" t="s">
        <v>3350</v>
      </c>
      <c r="F3439" s="218" t="s">
        <v>3351</v>
      </c>
      <c r="G3439" s="219" t="s">
        <v>471</v>
      </c>
      <c r="H3439" s="220">
        <v>185.59999999999999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3352</v>
      </c>
    </row>
    <row r="3440" s="2" customFormat="1" ht="37.8" customHeight="1">
      <c r="A3440" s="41"/>
      <c r="B3440" s="42"/>
      <c r="C3440" s="216" t="s">
        <v>3353</v>
      </c>
      <c r="D3440" s="216" t="s">
        <v>227</v>
      </c>
      <c r="E3440" s="217" t="s">
        <v>3354</v>
      </c>
      <c r="F3440" s="218" t="s">
        <v>3355</v>
      </c>
      <c r="G3440" s="219" t="s">
        <v>471</v>
      </c>
      <c r="H3440" s="220">
        <v>190.69999999999999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3356</v>
      </c>
    </row>
    <row r="3441" s="2" customFormat="1" ht="49.05" customHeight="1">
      <c r="A3441" s="41"/>
      <c r="B3441" s="42"/>
      <c r="C3441" s="216" t="s">
        <v>3357</v>
      </c>
      <c r="D3441" s="216" t="s">
        <v>227</v>
      </c>
      <c r="E3441" s="217" t="s">
        <v>3358</v>
      </c>
      <c r="F3441" s="218" t="s">
        <v>3359</v>
      </c>
      <c r="G3441" s="219" t="s">
        <v>266</v>
      </c>
      <c r="H3441" s="220">
        <v>2.8599999999999999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0.0066</v>
      </c>
      <c r="R3441" s="225">
        <f>Q3441*H3441</f>
        <v>0.018876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3360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3361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3362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3363</v>
      </c>
      <c r="G3444" s="230"/>
      <c r="H3444" s="234">
        <v>2.8599999999999999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33" customHeight="1">
      <c r="A3445" s="41"/>
      <c r="B3445" s="42"/>
      <c r="C3445" s="216" t="s">
        <v>3364</v>
      </c>
      <c r="D3445" s="216" t="s">
        <v>227</v>
      </c>
      <c r="E3445" s="217" t="s">
        <v>3365</v>
      </c>
      <c r="F3445" s="218" t="s">
        <v>3366</v>
      </c>
      <c r="G3445" s="219" t="s">
        <v>471</v>
      </c>
      <c r="H3445" s="220">
        <v>163.19999999999999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0.00197</v>
      </c>
      <c r="R3445" s="225">
        <f>Q3445*H3445</f>
        <v>0.32150399999999996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3367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3368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4" customFormat="1">
      <c r="A3447" s="14"/>
      <c r="B3447" s="246"/>
      <c r="C3447" s="247"/>
      <c r="D3447" s="231" t="s">
        <v>268</v>
      </c>
      <c r="E3447" s="248" t="s">
        <v>19</v>
      </c>
      <c r="F3447" s="249" t="s">
        <v>3369</v>
      </c>
      <c r="G3447" s="247"/>
      <c r="H3447" s="248" t="s">
        <v>19</v>
      </c>
      <c r="I3447" s="250"/>
      <c r="J3447" s="247"/>
      <c r="K3447" s="247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268</v>
      </c>
      <c r="AU3447" s="255" t="s">
        <v>93</v>
      </c>
      <c r="AV3447" s="14" t="s">
        <v>82</v>
      </c>
      <c r="AW3447" s="14" t="s">
        <v>34</v>
      </c>
      <c r="AX3447" s="14" t="s">
        <v>74</v>
      </c>
      <c r="AY3447" s="255" t="s">
        <v>224</v>
      </c>
    </row>
    <row r="3448" s="13" customFormat="1">
      <c r="A3448" s="13"/>
      <c r="B3448" s="229"/>
      <c r="C3448" s="230"/>
      <c r="D3448" s="231" t="s">
        <v>268</v>
      </c>
      <c r="E3448" s="232" t="s">
        <v>19</v>
      </c>
      <c r="F3448" s="233" t="s">
        <v>3370</v>
      </c>
      <c r="G3448" s="230"/>
      <c r="H3448" s="234">
        <v>163.19999999999999</v>
      </c>
      <c r="I3448" s="235"/>
      <c r="J3448" s="230"/>
      <c r="K3448" s="230"/>
      <c r="L3448" s="236"/>
      <c r="M3448" s="237"/>
      <c r="N3448" s="238"/>
      <c r="O3448" s="238"/>
      <c r="P3448" s="238"/>
      <c r="Q3448" s="238"/>
      <c r="R3448" s="238"/>
      <c r="S3448" s="238"/>
      <c r="T3448" s="23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0" t="s">
        <v>268</v>
      </c>
      <c r="AU3448" s="240" t="s">
        <v>93</v>
      </c>
      <c r="AV3448" s="13" t="s">
        <v>93</v>
      </c>
      <c r="AW3448" s="13" t="s">
        <v>34</v>
      </c>
      <c r="AX3448" s="13" t="s">
        <v>82</v>
      </c>
      <c r="AY3448" s="240" t="s">
        <v>224</v>
      </c>
    </row>
    <row r="3449" s="2" customFormat="1" ht="33" customHeight="1">
      <c r="A3449" s="41"/>
      <c r="B3449" s="42"/>
      <c r="C3449" s="216" t="s">
        <v>3371</v>
      </c>
      <c r="D3449" s="216" t="s">
        <v>227</v>
      </c>
      <c r="E3449" s="217" t="s">
        <v>3372</v>
      </c>
      <c r="F3449" s="218" t="s">
        <v>3373</v>
      </c>
      <c r="G3449" s="219" t="s">
        <v>471</v>
      </c>
      <c r="H3449" s="220">
        <v>158.30000000000001</v>
      </c>
      <c r="I3449" s="221"/>
      <c r="J3449" s="222">
        <f>ROUND(I3449*H3449,2)</f>
        <v>0</v>
      </c>
      <c r="K3449" s="218" t="s">
        <v>312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0.0028700000000000002</v>
      </c>
      <c r="R3449" s="225">
        <f>Q3449*H3449</f>
        <v>0.45432100000000003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3374</v>
      </c>
    </row>
    <row r="3450" s="2" customFormat="1">
      <c r="A3450" s="41"/>
      <c r="B3450" s="42"/>
      <c r="C3450" s="43"/>
      <c r="D3450" s="267" t="s">
        <v>314</v>
      </c>
      <c r="E3450" s="43"/>
      <c r="F3450" s="268" t="s">
        <v>3375</v>
      </c>
      <c r="G3450" s="43"/>
      <c r="H3450" s="43"/>
      <c r="I3450" s="269"/>
      <c r="J3450" s="43"/>
      <c r="K3450" s="43"/>
      <c r="L3450" s="47"/>
      <c r="M3450" s="270"/>
      <c r="N3450" s="271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314</v>
      </c>
      <c r="AU3450" s="20" t="s">
        <v>93</v>
      </c>
    </row>
    <row r="3451" s="14" customFormat="1">
      <c r="A3451" s="14"/>
      <c r="B3451" s="246"/>
      <c r="C3451" s="247"/>
      <c r="D3451" s="231" t="s">
        <v>268</v>
      </c>
      <c r="E3451" s="248" t="s">
        <v>19</v>
      </c>
      <c r="F3451" s="249" t="s">
        <v>3376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268</v>
      </c>
      <c r="AU3451" s="255" t="s">
        <v>93</v>
      </c>
      <c r="AV3451" s="14" t="s">
        <v>82</v>
      </c>
      <c r="AW3451" s="14" t="s">
        <v>34</v>
      </c>
      <c r="AX3451" s="14" t="s">
        <v>74</v>
      </c>
      <c r="AY3451" s="255" t="s">
        <v>224</v>
      </c>
    </row>
    <row r="3452" s="13" customFormat="1">
      <c r="A3452" s="13"/>
      <c r="B3452" s="229"/>
      <c r="C3452" s="230"/>
      <c r="D3452" s="231" t="s">
        <v>268</v>
      </c>
      <c r="E3452" s="232" t="s">
        <v>19</v>
      </c>
      <c r="F3452" s="233" t="s">
        <v>3377</v>
      </c>
      <c r="G3452" s="230"/>
      <c r="H3452" s="234">
        <v>158.30000000000001</v>
      </c>
      <c r="I3452" s="235"/>
      <c r="J3452" s="230"/>
      <c r="K3452" s="230"/>
      <c r="L3452" s="236"/>
      <c r="M3452" s="237"/>
      <c r="N3452" s="238"/>
      <c r="O3452" s="238"/>
      <c r="P3452" s="238"/>
      <c r="Q3452" s="238"/>
      <c r="R3452" s="238"/>
      <c r="S3452" s="238"/>
      <c r="T3452" s="23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0" t="s">
        <v>268</v>
      </c>
      <c r="AU3452" s="240" t="s">
        <v>93</v>
      </c>
      <c r="AV3452" s="13" t="s">
        <v>93</v>
      </c>
      <c r="AW3452" s="13" t="s">
        <v>34</v>
      </c>
      <c r="AX3452" s="13" t="s">
        <v>82</v>
      </c>
      <c r="AY3452" s="240" t="s">
        <v>224</v>
      </c>
    </row>
    <row r="3453" s="2" customFormat="1" ht="33" customHeight="1">
      <c r="A3453" s="41"/>
      <c r="B3453" s="42"/>
      <c r="C3453" s="216" t="s">
        <v>3378</v>
      </c>
      <c r="D3453" s="216" t="s">
        <v>227</v>
      </c>
      <c r="E3453" s="217" t="s">
        <v>3379</v>
      </c>
      <c r="F3453" s="218" t="s">
        <v>3380</v>
      </c>
      <c r="G3453" s="219" t="s">
        <v>471</v>
      </c>
      <c r="H3453" s="220">
        <v>29</v>
      </c>
      <c r="I3453" s="221"/>
      <c r="J3453" s="222">
        <f>ROUND(I3453*H3453,2)</f>
        <v>0</v>
      </c>
      <c r="K3453" s="218" t="s">
        <v>312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0.00347</v>
      </c>
      <c r="R3453" s="225">
        <f>Q3453*H3453</f>
        <v>0.10063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3381</v>
      </c>
    </row>
    <row r="3454" s="2" customFormat="1">
      <c r="A3454" s="41"/>
      <c r="B3454" s="42"/>
      <c r="C3454" s="43"/>
      <c r="D3454" s="267" t="s">
        <v>314</v>
      </c>
      <c r="E3454" s="43"/>
      <c r="F3454" s="268" t="s">
        <v>3382</v>
      </c>
      <c r="G3454" s="43"/>
      <c r="H3454" s="43"/>
      <c r="I3454" s="269"/>
      <c r="J3454" s="43"/>
      <c r="K3454" s="43"/>
      <c r="L3454" s="47"/>
      <c r="M3454" s="270"/>
      <c r="N3454" s="271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314</v>
      </c>
      <c r="AU3454" s="20" t="s">
        <v>93</v>
      </c>
    </row>
    <row r="3455" s="14" customFormat="1">
      <c r="A3455" s="14"/>
      <c r="B3455" s="246"/>
      <c r="C3455" s="247"/>
      <c r="D3455" s="231" t="s">
        <v>268</v>
      </c>
      <c r="E3455" s="248" t="s">
        <v>19</v>
      </c>
      <c r="F3455" s="249" t="s">
        <v>3383</v>
      </c>
      <c r="G3455" s="247"/>
      <c r="H3455" s="248" t="s">
        <v>19</v>
      </c>
      <c r="I3455" s="250"/>
      <c r="J3455" s="247"/>
      <c r="K3455" s="247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268</v>
      </c>
      <c r="AU3455" s="255" t="s">
        <v>93</v>
      </c>
      <c r="AV3455" s="14" t="s">
        <v>82</v>
      </c>
      <c r="AW3455" s="14" t="s">
        <v>34</v>
      </c>
      <c r="AX3455" s="14" t="s">
        <v>74</v>
      </c>
      <c r="AY3455" s="255" t="s">
        <v>224</v>
      </c>
    </row>
    <row r="3456" s="13" customFormat="1">
      <c r="A3456" s="13"/>
      <c r="B3456" s="229"/>
      <c r="C3456" s="230"/>
      <c r="D3456" s="231" t="s">
        <v>268</v>
      </c>
      <c r="E3456" s="232" t="s">
        <v>19</v>
      </c>
      <c r="F3456" s="233" t="s">
        <v>623</v>
      </c>
      <c r="G3456" s="230"/>
      <c r="H3456" s="234">
        <v>29</v>
      </c>
      <c r="I3456" s="235"/>
      <c r="J3456" s="230"/>
      <c r="K3456" s="230"/>
      <c r="L3456" s="236"/>
      <c r="M3456" s="237"/>
      <c r="N3456" s="238"/>
      <c r="O3456" s="238"/>
      <c r="P3456" s="238"/>
      <c r="Q3456" s="238"/>
      <c r="R3456" s="238"/>
      <c r="S3456" s="238"/>
      <c r="T3456" s="23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0" t="s">
        <v>268</v>
      </c>
      <c r="AU3456" s="240" t="s">
        <v>93</v>
      </c>
      <c r="AV3456" s="13" t="s">
        <v>93</v>
      </c>
      <c r="AW3456" s="13" t="s">
        <v>34</v>
      </c>
      <c r="AX3456" s="13" t="s">
        <v>82</v>
      </c>
      <c r="AY3456" s="240" t="s">
        <v>224</v>
      </c>
    </row>
    <row r="3457" s="2" customFormat="1" ht="37.8" customHeight="1">
      <c r="A3457" s="41"/>
      <c r="B3457" s="42"/>
      <c r="C3457" s="216" t="s">
        <v>3384</v>
      </c>
      <c r="D3457" s="216" t="s">
        <v>227</v>
      </c>
      <c r="E3457" s="217" t="s">
        <v>3385</v>
      </c>
      <c r="F3457" s="218" t="s">
        <v>3386</v>
      </c>
      <c r="G3457" s="219" t="s">
        <v>471</v>
      </c>
      <c r="H3457" s="220">
        <v>78</v>
      </c>
      <c r="I3457" s="221"/>
      <c r="J3457" s="222">
        <f>ROUND(I3457*H3457,2)</f>
        <v>0</v>
      </c>
      <c r="K3457" s="218" t="s">
        <v>312</v>
      </c>
      <c r="L3457" s="47"/>
      <c r="M3457" s="223" t="s">
        <v>19</v>
      </c>
      <c r="N3457" s="224" t="s">
        <v>46</v>
      </c>
      <c r="O3457" s="87"/>
      <c r="P3457" s="225">
        <f>O3457*H3457</f>
        <v>0</v>
      </c>
      <c r="Q3457" s="225">
        <v>0.00297</v>
      </c>
      <c r="R3457" s="225">
        <f>Q3457*H3457</f>
        <v>0.23166000000000001</v>
      </c>
      <c r="S3457" s="225">
        <v>0</v>
      </c>
      <c r="T3457" s="226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7" t="s">
        <v>544</v>
      </c>
      <c r="AT3457" s="227" t="s">
        <v>227</v>
      </c>
      <c r="AU3457" s="227" t="s">
        <v>93</v>
      </c>
      <c r="AY3457" s="20" t="s">
        <v>224</v>
      </c>
      <c r="BE3457" s="228">
        <f>IF(N3457="základní",J3457,0)</f>
        <v>0</v>
      </c>
      <c r="BF3457" s="228">
        <f>IF(N3457="snížená",J3457,0)</f>
        <v>0</v>
      </c>
      <c r="BG3457" s="228">
        <f>IF(N3457="zákl. přenesená",J3457,0)</f>
        <v>0</v>
      </c>
      <c r="BH3457" s="228">
        <f>IF(N3457="sníž. přenesená",J3457,0)</f>
        <v>0</v>
      </c>
      <c r="BI3457" s="228">
        <f>IF(N3457="nulová",J3457,0)</f>
        <v>0</v>
      </c>
      <c r="BJ3457" s="20" t="s">
        <v>93</v>
      </c>
      <c r="BK3457" s="228">
        <f>ROUND(I3457*H3457,2)</f>
        <v>0</v>
      </c>
      <c r="BL3457" s="20" t="s">
        <v>544</v>
      </c>
      <c r="BM3457" s="227" t="s">
        <v>3387</v>
      </c>
    </row>
    <row r="3458" s="2" customFormat="1">
      <c r="A3458" s="41"/>
      <c r="B3458" s="42"/>
      <c r="C3458" s="43"/>
      <c r="D3458" s="267" t="s">
        <v>314</v>
      </c>
      <c r="E3458" s="43"/>
      <c r="F3458" s="268" t="s">
        <v>3388</v>
      </c>
      <c r="G3458" s="43"/>
      <c r="H3458" s="43"/>
      <c r="I3458" s="269"/>
      <c r="J3458" s="43"/>
      <c r="K3458" s="43"/>
      <c r="L3458" s="47"/>
      <c r="M3458" s="270"/>
      <c r="N3458" s="271"/>
      <c r="O3458" s="87"/>
      <c r="P3458" s="87"/>
      <c r="Q3458" s="87"/>
      <c r="R3458" s="87"/>
      <c r="S3458" s="87"/>
      <c r="T3458" s="88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20" t="s">
        <v>314</v>
      </c>
      <c r="AU3458" s="20" t="s">
        <v>93</v>
      </c>
    </row>
    <row r="3459" s="14" customFormat="1">
      <c r="A3459" s="14"/>
      <c r="B3459" s="246"/>
      <c r="C3459" s="247"/>
      <c r="D3459" s="231" t="s">
        <v>268</v>
      </c>
      <c r="E3459" s="248" t="s">
        <v>19</v>
      </c>
      <c r="F3459" s="249" t="s">
        <v>3389</v>
      </c>
      <c r="G3459" s="247"/>
      <c r="H3459" s="248" t="s">
        <v>19</v>
      </c>
      <c r="I3459" s="250"/>
      <c r="J3459" s="247"/>
      <c r="K3459" s="247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268</v>
      </c>
      <c r="AU3459" s="255" t="s">
        <v>93</v>
      </c>
      <c r="AV3459" s="14" t="s">
        <v>82</v>
      </c>
      <c r="AW3459" s="14" t="s">
        <v>34</v>
      </c>
      <c r="AX3459" s="14" t="s">
        <v>74</v>
      </c>
      <c r="AY3459" s="255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3390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1186</v>
      </c>
      <c r="G3461" s="230"/>
      <c r="H3461" s="234">
        <v>78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7.8" customHeight="1">
      <c r="A3462" s="41"/>
      <c r="B3462" s="42"/>
      <c r="C3462" s="216" t="s">
        <v>3391</v>
      </c>
      <c r="D3462" s="216" t="s">
        <v>227</v>
      </c>
      <c r="E3462" s="217" t="s">
        <v>3392</v>
      </c>
      <c r="F3462" s="218" t="s">
        <v>3393</v>
      </c>
      <c r="G3462" s="219" t="s">
        <v>266</v>
      </c>
      <c r="H3462" s="220">
        <v>115.33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0.0078300000000000002</v>
      </c>
      <c r="R3462" s="225">
        <f>Q3462*H3462</f>
        <v>0.90303390000000006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3394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3395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3396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3397</v>
      </c>
      <c r="G3465" s="230"/>
      <c r="H3465" s="234">
        <v>115.33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7.8" customHeight="1">
      <c r="A3466" s="41"/>
      <c r="B3466" s="42"/>
      <c r="C3466" s="216" t="s">
        <v>3398</v>
      </c>
      <c r="D3466" s="216" t="s">
        <v>227</v>
      </c>
      <c r="E3466" s="217" t="s">
        <v>3399</v>
      </c>
      <c r="F3466" s="218" t="s">
        <v>3400</v>
      </c>
      <c r="G3466" s="219" t="s">
        <v>471</v>
      </c>
      <c r="H3466" s="220">
        <v>16.280000000000001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0.0029099999999999998</v>
      </c>
      <c r="R3466" s="225">
        <f>Q3466*H3466</f>
        <v>0.047374800000000002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3401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3402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3403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4" customFormat="1">
      <c r="A3469" s="14"/>
      <c r="B3469" s="246"/>
      <c r="C3469" s="247"/>
      <c r="D3469" s="231" t="s">
        <v>268</v>
      </c>
      <c r="E3469" s="248" t="s">
        <v>19</v>
      </c>
      <c r="F3469" s="249" t="s">
        <v>3404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268</v>
      </c>
      <c r="AU3469" s="255" t="s">
        <v>93</v>
      </c>
      <c r="AV3469" s="14" t="s">
        <v>82</v>
      </c>
      <c r="AW3469" s="14" t="s">
        <v>34</v>
      </c>
      <c r="AX3469" s="14" t="s">
        <v>74</v>
      </c>
      <c r="AY3469" s="255" t="s">
        <v>224</v>
      </c>
    </row>
    <row r="3470" s="13" customFormat="1">
      <c r="A3470" s="13"/>
      <c r="B3470" s="229"/>
      <c r="C3470" s="230"/>
      <c r="D3470" s="231" t="s">
        <v>268</v>
      </c>
      <c r="E3470" s="232" t="s">
        <v>19</v>
      </c>
      <c r="F3470" s="233" t="s">
        <v>3405</v>
      </c>
      <c r="G3470" s="230"/>
      <c r="H3470" s="234">
        <v>1.95</v>
      </c>
      <c r="I3470" s="235"/>
      <c r="J3470" s="230"/>
      <c r="K3470" s="230"/>
      <c r="L3470" s="236"/>
      <c r="M3470" s="237"/>
      <c r="N3470" s="238"/>
      <c r="O3470" s="238"/>
      <c r="P3470" s="238"/>
      <c r="Q3470" s="238"/>
      <c r="R3470" s="238"/>
      <c r="S3470" s="238"/>
      <c r="T3470" s="23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0" t="s">
        <v>268</v>
      </c>
      <c r="AU3470" s="240" t="s">
        <v>93</v>
      </c>
      <c r="AV3470" s="13" t="s">
        <v>93</v>
      </c>
      <c r="AW3470" s="13" t="s">
        <v>34</v>
      </c>
      <c r="AX3470" s="13" t="s">
        <v>74</v>
      </c>
      <c r="AY3470" s="240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3406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3407</v>
      </c>
      <c r="G3472" s="230"/>
      <c r="H3472" s="234">
        <v>1.7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3408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3409</v>
      </c>
      <c r="G3474" s="230"/>
      <c r="H3474" s="234">
        <v>1.8500000000000001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3410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3411</v>
      </c>
      <c r="G3476" s="230"/>
      <c r="H3476" s="234">
        <v>4.4000000000000004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3412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3413</v>
      </c>
      <c r="G3478" s="230"/>
      <c r="H3478" s="234">
        <v>2.73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5" customFormat="1">
      <c r="A3479" s="15"/>
      <c r="B3479" s="256"/>
      <c r="C3479" s="257"/>
      <c r="D3479" s="231" t="s">
        <v>268</v>
      </c>
      <c r="E3479" s="258" t="s">
        <v>19</v>
      </c>
      <c r="F3479" s="259" t="s">
        <v>300</v>
      </c>
      <c r="G3479" s="257"/>
      <c r="H3479" s="260">
        <v>12.630000000000001</v>
      </c>
      <c r="I3479" s="261"/>
      <c r="J3479" s="257"/>
      <c r="K3479" s="257"/>
      <c r="L3479" s="262"/>
      <c r="M3479" s="263"/>
      <c r="N3479" s="264"/>
      <c r="O3479" s="264"/>
      <c r="P3479" s="264"/>
      <c r="Q3479" s="264"/>
      <c r="R3479" s="264"/>
      <c r="S3479" s="264"/>
      <c r="T3479" s="26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6" t="s">
        <v>268</v>
      </c>
      <c r="AU3479" s="266" t="s">
        <v>93</v>
      </c>
      <c r="AV3479" s="15" t="s">
        <v>108</v>
      </c>
      <c r="AW3479" s="15" t="s">
        <v>34</v>
      </c>
      <c r="AX3479" s="15" t="s">
        <v>74</v>
      </c>
      <c r="AY3479" s="266" t="s">
        <v>224</v>
      </c>
    </row>
    <row r="3480" s="14" customFormat="1">
      <c r="A3480" s="14"/>
      <c r="B3480" s="246"/>
      <c r="C3480" s="247"/>
      <c r="D3480" s="231" t="s">
        <v>268</v>
      </c>
      <c r="E3480" s="248" t="s">
        <v>19</v>
      </c>
      <c r="F3480" s="249" t="s">
        <v>3414</v>
      </c>
      <c r="G3480" s="247"/>
      <c r="H3480" s="248" t="s">
        <v>19</v>
      </c>
      <c r="I3480" s="250"/>
      <c r="J3480" s="247"/>
      <c r="K3480" s="247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268</v>
      </c>
      <c r="AU3480" s="255" t="s">
        <v>93</v>
      </c>
      <c r="AV3480" s="14" t="s">
        <v>82</v>
      </c>
      <c r="AW3480" s="14" t="s">
        <v>34</v>
      </c>
      <c r="AX3480" s="14" t="s">
        <v>74</v>
      </c>
      <c r="AY3480" s="255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3415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3416</v>
      </c>
      <c r="G3482" s="230"/>
      <c r="H3482" s="234">
        <v>3.6499999999999999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5" customFormat="1">
      <c r="A3483" s="15"/>
      <c r="B3483" s="256"/>
      <c r="C3483" s="257"/>
      <c r="D3483" s="231" t="s">
        <v>268</v>
      </c>
      <c r="E3483" s="258" t="s">
        <v>19</v>
      </c>
      <c r="F3483" s="259" t="s">
        <v>300</v>
      </c>
      <c r="G3483" s="257"/>
      <c r="H3483" s="260">
        <v>3.6499999999999999</v>
      </c>
      <c r="I3483" s="261"/>
      <c r="J3483" s="257"/>
      <c r="K3483" s="257"/>
      <c r="L3483" s="262"/>
      <c r="M3483" s="263"/>
      <c r="N3483" s="264"/>
      <c r="O3483" s="264"/>
      <c r="P3483" s="264"/>
      <c r="Q3483" s="264"/>
      <c r="R3483" s="264"/>
      <c r="S3483" s="264"/>
      <c r="T3483" s="26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6" t="s">
        <v>268</v>
      </c>
      <c r="AU3483" s="266" t="s">
        <v>93</v>
      </c>
      <c r="AV3483" s="15" t="s">
        <v>108</v>
      </c>
      <c r="AW3483" s="15" t="s">
        <v>34</v>
      </c>
      <c r="AX3483" s="15" t="s">
        <v>74</v>
      </c>
      <c r="AY3483" s="266" t="s">
        <v>224</v>
      </c>
    </row>
    <row r="3484" s="16" customFormat="1">
      <c r="A3484" s="16"/>
      <c r="B3484" s="272"/>
      <c r="C3484" s="273"/>
      <c r="D3484" s="231" t="s">
        <v>268</v>
      </c>
      <c r="E3484" s="274" t="s">
        <v>19</v>
      </c>
      <c r="F3484" s="275" t="s">
        <v>351</v>
      </c>
      <c r="G3484" s="273"/>
      <c r="H3484" s="276">
        <v>16.280000000000001</v>
      </c>
      <c r="I3484" s="277"/>
      <c r="J3484" s="273"/>
      <c r="K3484" s="273"/>
      <c r="L3484" s="278"/>
      <c r="M3484" s="279"/>
      <c r="N3484" s="280"/>
      <c r="O3484" s="280"/>
      <c r="P3484" s="280"/>
      <c r="Q3484" s="280"/>
      <c r="R3484" s="280"/>
      <c r="S3484" s="280"/>
      <c r="T3484" s="281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T3484" s="282" t="s">
        <v>268</v>
      </c>
      <c r="AU3484" s="282" t="s">
        <v>93</v>
      </c>
      <c r="AV3484" s="16" t="s">
        <v>231</v>
      </c>
      <c r="AW3484" s="16" t="s">
        <v>34</v>
      </c>
      <c r="AX3484" s="16" t="s">
        <v>82</v>
      </c>
      <c r="AY3484" s="282" t="s">
        <v>224</v>
      </c>
    </row>
    <row r="3485" s="2" customFormat="1" ht="37.8" customHeight="1">
      <c r="A3485" s="41"/>
      <c r="B3485" s="42"/>
      <c r="C3485" s="216" t="s">
        <v>3417</v>
      </c>
      <c r="D3485" s="216" t="s">
        <v>227</v>
      </c>
      <c r="E3485" s="217" t="s">
        <v>3418</v>
      </c>
      <c r="F3485" s="218" t="s">
        <v>3419</v>
      </c>
      <c r="G3485" s="219" t="s">
        <v>471</v>
      </c>
      <c r="H3485" s="220">
        <v>128.15000000000001</v>
      </c>
      <c r="I3485" s="221"/>
      <c r="J3485" s="222">
        <f>ROUND(I3485*H3485,2)</f>
        <v>0</v>
      </c>
      <c r="K3485" s="218" t="s">
        <v>312</v>
      </c>
      <c r="L3485" s="47"/>
      <c r="M3485" s="223" t="s">
        <v>19</v>
      </c>
      <c r="N3485" s="224" t="s">
        <v>46</v>
      </c>
      <c r="O3485" s="87"/>
      <c r="P3485" s="225">
        <f>O3485*H3485</f>
        <v>0</v>
      </c>
      <c r="Q3485" s="225">
        <v>0.0035200000000000001</v>
      </c>
      <c r="R3485" s="225">
        <f>Q3485*H3485</f>
        <v>0.45108800000000004</v>
      </c>
      <c r="S3485" s="225">
        <v>0</v>
      </c>
      <c r="T3485" s="226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27" t="s">
        <v>544</v>
      </c>
      <c r="AT3485" s="227" t="s">
        <v>227</v>
      </c>
      <c r="AU3485" s="227" t="s">
        <v>93</v>
      </c>
      <c r="AY3485" s="20" t="s">
        <v>224</v>
      </c>
      <c r="BE3485" s="228">
        <f>IF(N3485="základní",J3485,0)</f>
        <v>0</v>
      </c>
      <c r="BF3485" s="228">
        <f>IF(N3485="snížená",J3485,0)</f>
        <v>0</v>
      </c>
      <c r="BG3485" s="228">
        <f>IF(N3485="zákl. přenesená",J3485,0)</f>
        <v>0</v>
      </c>
      <c r="BH3485" s="228">
        <f>IF(N3485="sníž. přenesená",J3485,0)</f>
        <v>0</v>
      </c>
      <c r="BI3485" s="228">
        <f>IF(N3485="nulová",J3485,0)</f>
        <v>0</v>
      </c>
      <c r="BJ3485" s="20" t="s">
        <v>93</v>
      </c>
      <c r="BK3485" s="228">
        <f>ROUND(I3485*H3485,2)</f>
        <v>0</v>
      </c>
      <c r="BL3485" s="20" t="s">
        <v>544</v>
      </c>
      <c r="BM3485" s="227" t="s">
        <v>3420</v>
      </c>
    </row>
    <row r="3486" s="2" customFormat="1">
      <c r="A3486" s="41"/>
      <c r="B3486" s="42"/>
      <c r="C3486" s="43"/>
      <c r="D3486" s="267" t="s">
        <v>314</v>
      </c>
      <c r="E3486" s="43"/>
      <c r="F3486" s="268" t="s">
        <v>3421</v>
      </c>
      <c r="G3486" s="43"/>
      <c r="H3486" s="43"/>
      <c r="I3486" s="269"/>
      <c r="J3486" s="43"/>
      <c r="K3486" s="43"/>
      <c r="L3486" s="47"/>
      <c r="M3486" s="270"/>
      <c r="N3486" s="271"/>
      <c r="O3486" s="87"/>
      <c r="P3486" s="87"/>
      <c r="Q3486" s="87"/>
      <c r="R3486" s="87"/>
      <c r="S3486" s="87"/>
      <c r="T3486" s="88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20" t="s">
        <v>314</v>
      </c>
      <c r="AU3486" s="20" t="s">
        <v>93</v>
      </c>
    </row>
    <row r="3487" s="14" customFormat="1">
      <c r="A3487" s="14"/>
      <c r="B3487" s="246"/>
      <c r="C3487" s="247"/>
      <c r="D3487" s="231" t="s">
        <v>268</v>
      </c>
      <c r="E3487" s="248" t="s">
        <v>19</v>
      </c>
      <c r="F3487" s="249" t="s">
        <v>3422</v>
      </c>
      <c r="G3487" s="247"/>
      <c r="H3487" s="248" t="s">
        <v>19</v>
      </c>
      <c r="I3487" s="250"/>
      <c r="J3487" s="247"/>
      <c r="K3487" s="247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268</v>
      </c>
      <c r="AU3487" s="255" t="s">
        <v>93</v>
      </c>
      <c r="AV3487" s="14" t="s">
        <v>82</v>
      </c>
      <c r="AW3487" s="14" t="s">
        <v>34</v>
      </c>
      <c r="AX3487" s="14" t="s">
        <v>74</v>
      </c>
      <c r="AY3487" s="255" t="s">
        <v>224</v>
      </c>
    </row>
    <row r="3488" s="13" customFormat="1">
      <c r="A3488" s="13"/>
      <c r="B3488" s="229"/>
      <c r="C3488" s="230"/>
      <c r="D3488" s="231" t="s">
        <v>268</v>
      </c>
      <c r="E3488" s="232" t="s">
        <v>19</v>
      </c>
      <c r="F3488" s="233" t="s">
        <v>3423</v>
      </c>
      <c r="G3488" s="230"/>
      <c r="H3488" s="234">
        <v>3.6000000000000001</v>
      </c>
      <c r="I3488" s="235"/>
      <c r="J3488" s="230"/>
      <c r="K3488" s="230"/>
      <c r="L3488" s="236"/>
      <c r="M3488" s="237"/>
      <c r="N3488" s="238"/>
      <c r="O3488" s="238"/>
      <c r="P3488" s="238"/>
      <c r="Q3488" s="238"/>
      <c r="R3488" s="238"/>
      <c r="S3488" s="238"/>
      <c r="T3488" s="23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0" t="s">
        <v>268</v>
      </c>
      <c r="AU3488" s="240" t="s">
        <v>93</v>
      </c>
      <c r="AV3488" s="13" t="s">
        <v>93</v>
      </c>
      <c r="AW3488" s="13" t="s">
        <v>34</v>
      </c>
      <c r="AX3488" s="13" t="s">
        <v>74</v>
      </c>
      <c r="AY3488" s="240" t="s">
        <v>224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3424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3425</v>
      </c>
      <c r="G3490" s="230"/>
      <c r="H3490" s="234">
        <v>8.5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3426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3427</v>
      </c>
      <c r="G3492" s="230"/>
      <c r="H3492" s="234">
        <v>5.25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3428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688</v>
      </c>
      <c r="G3494" s="230"/>
      <c r="H3494" s="234">
        <v>37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3429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650</v>
      </c>
      <c r="G3496" s="230"/>
      <c r="H3496" s="234">
        <v>33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3430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3431</v>
      </c>
      <c r="G3498" s="230"/>
      <c r="H3498" s="234">
        <v>37.049999999999997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3432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3433</v>
      </c>
      <c r="G3500" s="230"/>
      <c r="H3500" s="234">
        <v>3.75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6" customFormat="1">
      <c r="A3501" s="16"/>
      <c r="B3501" s="272"/>
      <c r="C3501" s="273"/>
      <c r="D3501" s="231" t="s">
        <v>268</v>
      </c>
      <c r="E3501" s="274" t="s">
        <v>19</v>
      </c>
      <c r="F3501" s="275" t="s">
        <v>351</v>
      </c>
      <c r="G3501" s="273"/>
      <c r="H3501" s="276">
        <v>128.15000000000001</v>
      </c>
      <c r="I3501" s="277"/>
      <c r="J3501" s="273"/>
      <c r="K3501" s="273"/>
      <c r="L3501" s="278"/>
      <c r="M3501" s="279"/>
      <c r="N3501" s="280"/>
      <c r="O3501" s="280"/>
      <c r="P3501" s="280"/>
      <c r="Q3501" s="280"/>
      <c r="R3501" s="280"/>
      <c r="S3501" s="280"/>
      <c r="T3501" s="281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T3501" s="282" t="s">
        <v>268</v>
      </c>
      <c r="AU3501" s="282" t="s">
        <v>93</v>
      </c>
      <c r="AV3501" s="16" t="s">
        <v>231</v>
      </c>
      <c r="AW3501" s="16" t="s">
        <v>34</v>
      </c>
      <c r="AX3501" s="16" t="s">
        <v>82</v>
      </c>
      <c r="AY3501" s="282" t="s">
        <v>224</v>
      </c>
    </row>
    <row r="3502" s="2" customFormat="1" ht="37.8" customHeight="1">
      <c r="A3502" s="41"/>
      <c r="B3502" s="42"/>
      <c r="C3502" s="216" t="s">
        <v>3434</v>
      </c>
      <c r="D3502" s="216" t="s">
        <v>227</v>
      </c>
      <c r="E3502" s="217" t="s">
        <v>3435</v>
      </c>
      <c r="F3502" s="218" t="s">
        <v>3436</v>
      </c>
      <c r="G3502" s="219" t="s">
        <v>471</v>
      </c>
      <c r="H3502" s="220">
        <v>8.3000000000000007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0.017000000000000001</v>
      </c>
      <c r="R3502" s="225">
        <f>Q3502*H3502</f>
        <v>0.14110000000000003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3437</v>
      </c>
    </row>
    <row r="3503" s="14" customFormat="1">
      <c r="A3503" s="14"/>
      <c r="B3503" s="246"/>
      <c r="C3503" s="247"/>
      <c r="D3503" s="231" t="s">
        <v>268</v>
      </c>
      <c r="E3503" s="248" t="s">
        <v>19</v>
      </c>
      <c r="F3503" s="249" t="s">
        <v>3438</v>
      </c>
      <c r="G3503" s="247"/>
      <c r="H3503" s="248" t="s">
        <v>19</v>
      </c>
      <c r="I3503" s="250"/>
      <c r="J3503" s="247"/>
      <c r="K3503" s="247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268</v>
      </c>
      <c r="AU3503" s="255" t="s">
        <v>93</v>
      </c>
      <c r="AV3503" s="14" t="s">
        <v>82</v>
      </c>
      <c r="AW3503" s="14" t="s">
        <v>34</v>
      </c>
      <c r="AX3503" s="14" t="s">
        <v>74</v>
      </c>
      <c r="AY3503" s="255" t="s">
        <v>224</v>
      </c>
    </row>
    <row r="3504" s="13" customFormat="1">
      <c r="A3504" s="13"/>
      <c r="B3504" s="229"/>
      <c r="C3504" s="230"/>
      <c r="D3504" s="231" t="s">
        <v>268</v>
      </c>
      <c r="E3504" s="232" t="s">
        <v>19</v>
      </c>
      <c r="F3504" s="233" t="s">
        <v>3439</v>
      </c>
      <c r="G3504" s="230"/>
      <c r="H3504" s="234">
        <v>8.3000000000000007</v>
      </c>
      <c r="I3504" s="235"/>
      <c r="J3504" s="230"/>
      <c r="K3504" s="230"/>
      <c r="L3504" s="236"/>
      <c r="M3504" s="237"/>
      <c r="N3504" s="238"/>
      <c r="O3504" s="238"/>
      <c r="P3504" s="238"/>
      <c r="Q3504" s="238"/>
      <c r="R3504" s="238"/>
      <c r="S3504" s="238"/>
      <c r="T3504" s="23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0" t="s">
        <v>268</v>
      </c>
      <c r="AU3504" s="240" t="s">
        <v>93</v>
      </c>
      <c r="AV3504" s="13" t="s">
        <v>93</v>
      </c>
      <c r="AW3504" s="13" t="s">
        <v>34</v>
      </c>
      <c r="AX3504" s="13" t="s">
        <v>82</v>
      </c>
      <c r="AY3504" s="240" t="s">
        <v>224</v>
      </c>
    </row>
    <row r="3505" s="2" customFormat="1" ht="16.5" customHeight="1">
      <c r="A3505" s="41"/>
      <c r="B3505" s="42"/>
      <c r="C3505" s="216" t="s">
        <v>3440</v>
      </c>
      <c r="D3505" s="216" t="s">
        <v>227</v>
      </c>
      <c r="E3505" s="217" t="s">
        <v>3441</v>
      </c>
      <c r="F3505" s="218" t="s">
        <v>3442</v>
      </c>
      <c r="G3505" s="219" t="s">
        <v>471</v>
      </c>
      <c r="H3505" s="220">
        <v>352.30000000000001</v>
      </c>
      <c r="I3505" s="221"/>
      <c r="J3505" s="222">
        <f>ROUND(I3505*H3505,2)</f>
        <v>0</v>
      </c>
      <c r="K3505" s="218" t="s">
        <v>312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3443</v>
      </c>
    </row>
    <row r="3506" s="2" customFormat="1">
      <c r="A3506" s="41"/>
      <c r="B3506" s="42"/>
      <c r="C3506" s="43"/>
      <c r="D3506" s="267" t="s">
        <v>314</v>
      </c>
      <c r="E3506" s="43"/>
      <c r="F3506" s="268" t="s">
        <v>3444</v>
      </c>
      <c r="G3506" s="43"/>
      <c r="H3506" s="43"/>
      <c r="I3506" s="269"/>
      <c r="J3506" s="43"/>
      <c r="K3506" s="43"/>
      <c r="L3506" s="47"/>
      <c r="M3506" s="270"/>
      <c r="N3506" s="271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314</v>
      </c>
      <c r="AU3506" s="20" t="s">
        <v>93</v>
      </c>
    </row>
    <row r="3507" s="14" customFormat="1">
      <c r="A3507" s="14"/>
      <c r="B3507" s="246"/>
      <c r="C3507" s="247"/>
      <c r="D3507" s="231" t="s">
        <v>268</v>
      </c>
      <c r="E3507" s="248" t="s">
        <v>19</v>
      </c>
      <c r="F3507" s="249" t="s">
        <v>3445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268</v>
      </c>
      <c r="AU3507" s="255" t="s">
        <v>93</v>
      </c>
      <c r="AV3507" s="14" t="s">
        <v>82</v>
      </c>
      <c r="AW3507" s="14" t="s">
        <v>34</v>
      </c>
      <c r="AX3507" s="14" t="s">
        <v>74</v>
      </c>
      <c r="AY3507" s="255" t="s">
        <v>224</v>
      </c>
    </row>
    <row r="3508" s="13" customFormat="1">
      <c r="A3508" s="13"/>
      <c r="B3508" s="229"/>
      <c r="C3508" s="230"/>
      <c r="D3508" s="231" t="s">
        <v>268</v>
      </c>
      <c r="E3508" s="232" t="s">
        <v>19</v>
      </c>
      <c r="F3508" s="233" t="s">
        <v>623</v>
      </c>
      <c r="G3508" s="230"/>
      <c r="H3508" s="234">
        <v>29</v>
      </c>
      <c r="I3508" s="235"/>
      <c r="J3508" s="230"/>
      <c r="K3508" s="230"/>
      <c r="L3508" s="236"/>
      <c r="M3508" s="237"/>
      <c r="N3508" s="238"/>
      <c r="O3508" s="238"/>
      <c r="P3508" s="238"/>
      <c r="Q3508" s="238"/>
      <c r="R3508" s="238"/>
      <c r="S3508" s="238"/>
      <c r="T3508" s="23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0" t="s">
        <v>268</v>
      </c>
      <c r="AU3508" s="240" t="s">
        <v>93</v>
      </c>
      <c r="AV3508" s="13" t="s">
        <v>93</v>
      </c>
      <c r="AW3508" s="13" t="s">
        <v>34</v>
      </c>
      <c r="AX3508" s="13" t="s">
        <v>74</v>
      </c>
      <c r="AY3508" s="240" t="s">
        <v>224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3446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3447</v>
      </c>
      <c r="G3510" s="230"/>
      <c r="H3510" s="234">
        <v>323.30000000000001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6" customFormat="1">
      <c r="A3511" s="16"/>
      <c r="B3511" s="272"/>
      <c r="C3511" s="273"/>
      <c r="D3511" s="231" t="s">
        <v>268</v>
      </c>
      <c r="E3511" s="274" t="s">
        <v>19</v>
      </c>
      <c r="F3511" s="275" t="s">
        <v>351</v>
      </c>
      <c r="G3511" s="273"/>
      <c r="H3511" s="276">
        <v>352.30000000000001</v>
      </c>
      <c r="I3511" s="277"/>
      <c r="J3511" s="273"/>
      <c r="K3511" s="273"/>
      <c r="L3511" s="278"/>
      <c r="M3511" s="279"/>
      <c r="N3511" s="280"/>
      <c r="O3511" s="280"/>
      <c r="P3511" s="280"/>
      <c r="Q3511" s="280"/>
      <c r="R3511" s="280"/>
      <c r="S3511" s="280"/>
      <c r="T3511" s="281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T3511" s="282" t="s">
        <v>268</v>
      </c>
      <c r="AU3511" s="282" t="s">
        <v>93</v>
      </c>
      <c r="AV3511" s="16" t="s">
        <v>231</v>
      </c>
      <c r="AW3511" s="16" t="s">
        <v>34</v>
      </c>
      <c r="AX3511" s="16" t="s">
        <v>82</v>
      </c>
      <c r="AY3511" s="282" t="s">
        <v>224</v>
      </c>
    </row>
    <row r="3512" s="2" customFormat="1" ht="24.15" customHeight="1">
      <c r="A3512" s="41"/>
      <c r="B3512" s="42"/>
      <c r="C3512" s="286" t="s">
        <v>3448</v>
      </c>
      <c r="D3512" s="286" t="s">
        <v>572</v>
      </c>
      <c r="E3512" s="287" t="s">
        <v>3449</v>
      </c>
      <c r="F3512" s="288" t="s">
        <v>3450</v>
      </c>
      <c r="G3512" s="289" t="s">
        <v>371</v>
      </c>
      <c r="H3512" s="290">
        <v>0.77000000000000002</v>
      </c>
      <c r="I3512" s="291"/>
      <c r="J3512" s="292">
        <f>ROUND(I3512*H3512,2)</f>
        <v>0</v>
      </c>
      <c r="K3512" s="288" t="s">
        <v>312</v>
      </c>
      <c r="L3512" s="293"/>
      <c r="M3512" s="294" t="s">
        <v>19</v>
      </c>
      <c r="N3512" s="295" t="s">
        <v>46</v>
      </c>
      <c r="O3512" s="87"/>
      <c r="P3512" s="225">
        <f>O3512*H3512</f>
        <v>0</v>
      </c>
      <c r="Q3512" s="225">
        <v>1</v>
      </c>
      <c r="R3512" s="225">
        <f>Q3512*H3512</f>
        <v>0.77000000000000002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643</v>
      </c>
      <c r="AT3512" s="227" t="s">
        <v>572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3451</v>
      </c>
    </row>
    <row r="3513" s="14" customFormat="1">
      <c r="A3513" s="14"/>
      <c r="B3513" s="246"/>
      <c r="C3513" s="247"/>
      <c r="D3513" s="231" t="s">
        <v>268</v>
      </c>
      <c r="E3513" s="248" t="s">
        <v>19</v>
      </c>
      <c r="F3513" s="249" t="s">
        <v>3445</v>
      </c>
      <c r="G3513" s="247"/>
      <c r="H3513" s="248" t="s">
        <v>19</v>
      </c>
      <c r="I3513" s="250"/>
      <c r="J3513" s="247"/>
      <c r="K3513" s="247"/>
      <c r="L3513" s="251"/>
      <c r="M3513" s="252"/>
      <c r="N3513" s="253"/>
      <c r="O3513" s="253"/>
      <c r="P3513" s="253"/>
      <c r="Q3513" s="253"/>
      <c r="R3513" s="253"/>
      <c r="S3513" s="253"/>
      <c r="T3513" s="25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5" t="s">
        <v>268</v>
      </c>
      <c r="AU3513" s="255" t="s">
        <v>93</v>
      </c>
      <c r="AV3513" s="14" t="s">
        <v>82</v>
      </c>
      <c r="AW3513" s="14" t="s">
        <v>34</v>
      </c>
      <c r="AX3513" s="14" t="s">
        <v>74</v>
      </c>
      <c r="AY3513" s="255" t="s">
        <v>224</v>
      </c>
    </row>
    <row r="3514" s="13" customFormat="1">
      <c r="A3514" s="13"/>
      <c r="B3514" s="229"/>
      <c r="C3514" s="230"/>
      <c r="D3514" s="231" t="s">
        <v>268</v>
      </c>
      <c r="E3514" s="232" t="s">
        <v>19</v>
      </c>
      <c r="F3514" s="233" t="s">
        <v>3452</v>
      </c>
      <c r="G3514" s="230"/>
      <c r="H3514" s="234">
        <v>0.77000000000000002</v>
      </c>
      <c r="I3514" s="235"/>
      <c r="J3514" s="230"/>
      <c r="K3514" s="230"/>
      <c r="L3514" s="236"/>
      <c r="M3514" s="237"/>
      <c r="N3514" s="238"/>
      <c r="O3514" s="238"/>
      <c r="P3514" s="238"/>
      <c r="Q3514" s="238"/>
      <c r="R3514" s="238"/>
      <c r="S3514" s="238"/>
      <c r="T3514" s="23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0" t="s">
        <v>268</v>
      </c>
      <c r="AU3514" s="240" t="s">
        <v>93</v>
      </c>
      <c r="AV3514" s="13" t="s">
        <v>93</v>
      </c>
      <c r="AW3514" s="13" t="s">
        <v>34</v>
      </c>
      <c r="AX3514" s="13" t="s">
        <v>82</v>
      </c>
      <c r="AY3514" s="240" t="s">
        <v>224</v>
      </c>
    </row>
    <row r="3515" s="2" customFormat="1" ht="24.15" customHeight="1">
      <c r="A3515" s="41"/>
      <c r="B3515" s="42"/>
      <c r="C3515" s="286" t="s">
        <v>3453</v>
      </c>
      <c r="D3515" s="286" t="s">
        <v>572</v>
      </c>
      <c r="E3515" s="287" t="s">
        <v>3454</v>
      </c>
      <c r="F3515" s="288" t="s">
        <v>3455</v>
      </c>
      <c r="G3515" s="289" t="s">
        <v>471</v>
      </c>
      <c r="H3515" s="290">
        <v>163.19999999999999</v>
      </c>
      <c r="I3515" s="291"/>
      <c r="J3515" s="292">
        <f>ROUND(I3515*H3515,2)</f>
        <v>0</v>
      </c>
      <c r="K3515" s="288" t="s">
        <v>312</v>
      </c>
      <c r="L3515" s="293"/>
      <c r="M3515" s="294" t="s">
        <v>19</v>
      </c>
      <c r="N3515" s="295" t="s">
        <v>46</v>
      </c>
      <c r="O3515" s="87"/>
      <c r="P3515" s="225">
        <f>O3515*H3515</f>
        <v>0</v>
      </c>
      <c r="Q3515" s="225">
        <v>0.00048999999999999998</v>
      </c>
      <c r="R3515" s="225">
        <f>Q3515*H3515</f>
        <v>0.079967999999999997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643</v>
      </c>
      <c r="AT3515" s="227" t="s">
        <v>572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3456</v>
      </c>
    </row>
    <row r="3516" s="2" customFormat="1" ht="16.5" customHeight="1">
      <c r="A3516" s="41"/>
      <c r="B3516" s="42"/>
      <c r="C3516" s="286" t="s">
        <v>3457</v>
      </c>
      <c r="D3516" s="286" t="s">
        <v>572</v>
      </c>
      <c r="E3516" s="287" t="s">
        <v>3458</v>
      </c>
      <c r="F3516" s="288" t="s">
        <v>3459</v>
      </c>
      <c r="G3516" s="289" t="s">
        <v>471</v>
      </c>
      <c r="H3516" s="290">
        <v>355.63</v>
      </c>
      <c r="I3516" s="291"/>
      <c r="J3516" s="292">
        <f>ROUND(I3516*H3516,2)</f>
        <v>0</v>
      </c>
      <c r="K3516" s="288" t="s">
        <v>19</v>
      </c>
      <c r="L3516" s="293"/>
      <c r="M3516" s="294" t="s">
        <v>19</v>
      </c>
      <c r="N3516" s="295" t="s">
        <v>46</v>
      </c>
      <c r="O3516" s="87"/>
      <c r="P3516" s="225">
        <f>O3516*H3516</f>
        <v>0</v>
      </c>
      <c r="Q3516" s="225">
        <v>0.00023000000000000001</v>
      </c>
      <c r="R3516" s="225">
        <f>Q3516*H3516</f>
        <v>0.081794900000000004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643</v>
      </c>
      <c r="AT3516" s="227" t="s">
        <v>572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3460</v>
      </c>
    </row>
    <row r="3517" s="14" customFormat="1">
      <c r="A3517" s="14"/>
      <c r="B3517" s="246"/>
      <c r="C3517" s="247"/>
      <c r="D3517" s="231" t="s">
        <v>268</v>
      </c>
      <c r="E3517" s="248" t="s">
        <v>19</v>
      </c>
      <c r="F3517" s="249" t="s">
        <v>3446</v>
      </c>
      <c r="G3517" s="247"/>
      <c r="H3517" s="248" t="s">
        <v>19</v>
      </c>
      <c r="I3517" s="250"/>
      <c r="J3517" s="247"/>
      <c r="K3517" s="247"/>
      <c r="L3517" s="251"/>
      <c r="M3517" s="252"/>
      <c r="N3517" s="253"/>
      <c r="O3517" s="253"/>
      <c r="P3517" s="253"/>
      <c r="Q3517" s="253"/>
      <c r="R3517" s="253"/>
      <c r="S3517" s="253"/>
      <c r="T3517" s="25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5" t="s">
        <v>268</v>
      </c>
      <c r="AU3517" s="255" t="s">
        <v>93</v>
      </c>
      <c r="AV3517" s="14" t="s">
        <v>82</v>
      </c>
      <c r="AW3517" s="14" t="s">
        <v>34</v>
      </c>
      <c r="AX3517" s="14" t="s">
        <v>74</v>
      </c>
      <c r="AY3517" s="255" t="s">
        <v>224</v>
      </c>
    </row>
    <row r="3518" s="13" customFormat="1">
      <c r="A3518" s="13"/>
      <c r="B3518" s="229"/>
      <c r="C3518" s="230"/>
      <c r="D3518" s="231" t="s">
        <v>268</v>
      </c>
      <c r="E3518" s="232" t="s">
        <v>19</v>
      </c>
      <c r="F3518" s="233" t="s">
        <v>3461</v>
      </c>
      <c r="G3518" s="230"/>
      <c r="H3518" s="234">
        <v>355.63</v>
      </c>
      <c r="I3518" s="235"/>
      <c r="J3518" s="230"/>
      <c r="K3518" s="230"/>
      <c r="L3518" s="236"/>
      <c r="M3518" s="237"/>
      <c r="N3518" s="238"/>
      <c r="O3518" s="238"/>
      <c r="P3518" s="238"/>
      <c r="Q3518" s="238"/>
      <c r="R3518" s="238"/>
      <c r="S3518" s="238"/>
      <c r="T3518" s="23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0" t="s">
        <v>268</v>
      </c>
      <c r="AU3518" s="240" t="s">
        <v>93</v>
      </c>
      <c r="AV3518" s="13" t="s">
        <v>93</v>
      </c>
      <c r="AW3518" s="13" t="s">
        <v>34</v>
      </c>
      <c r="AX3518" s="13" t="s">
        <v>82</v>
      </c>
      <c r="AY3518" s="240" t="s">
        <v>224</v>
      </c>
    </row>
    <row r="3519" s="2" customFormat="1" ht="49.05" customHeight="1">
      <c r="A3519" s="41"/>
      <c r="B3519" s="42"/>
      <c r="C3519" s="216" t="s">
        <v>3462</v>
      </c>
      <c r="D3519" s="216" t="s">
        <v>227</v>
      </c>
      <c r="E3519" s="217" t="s">
        <v>3463</v>
      </c>
      <c r="F3519" s="218" t="s">
        <v>3464</v>
      </c>
      <c r="G3519" s="219" t="s">
        <v>371</v>
      </c>
      <c r="H3519" s="220">
        <v>3.601</v>
      </c>
      <c r="I3519" s="221"/>
      <c r="J3519" s="222">
        <f>ROUND(I3519*H3519,2)</f>
        <v>0</v>
      </c>
      <c r="K3519" s="218" t="s">
        <v>312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3465</v>
      </c>
    </row>
    <row r="3520" s="2" customFormat="1">
      <c r="A3520" s="41"/>
      <c r="B3520" s="42"/>
      <c r="C3520" s="43"/>
      <c r="D3520" s="267" t="s">
        <v>314</v>
      </c>
      <c r="E3520" s="43"/>
      <c r="F3520" s="268" t="s">
        <v>3466</v>
      </c>
      <c r="G3520" s="43"/>
      <c r="H3520" s="43"/>
      <c r="I3520" s="269"/>
      <c r="J3520" s="43"/>
      <c r="K3520" s="43"/>
      <c r="L3520" s="47"/>
      <c r="M3520" s="270"/>
      <c r="N3520" s="271"/>
      <c r="O3520" s="87"/>
      <c r="P3520" s="87"/>
      <c r="Q3520" s="87"/>
      <c r="R3520" s="87"/>
      <c r="S3520" s="87"/>
      <c r="T3520" s="88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T3520" s="20" t="s">
        <v>314</v>
      </c>
      <c r="AU3520" s="20" t="s">
        <v>93</v>
      </c>
    </row>
    <row r="3521" s="12" customFormat="1" ht="22.8" customHeight="1">
      <c r="A3521" s="12"/>
      <c r="B3521" s="200"/>
      <c r="C3521" s="201"/>
      <c r="D3521" s="202" t="s">
        <v>73</v>
      </c>
      <c r="E3521" s="214" t="s">
        <v>3467</v>
      </c>
      <c r="F3521" s="214" t="s">
        <v>3468</v>
      </c>
      <c r="G3521" s="201"/>
      <c r="H3521" s="201"/>
      <c r="I3521" s="204"/>
      <c r="J3521" s="215">
        <f>BK3521</f>
        <v>0</v>
      </c>
      <c r="K3521" s="201"/>
      <c r="L3521" s="206"/>
      <c r="M3521" s="207"/>
      <c r="N3521" s="208"/>
      <c r="O3521" s="208"/>
      <c r="P3521" s="209">
        <f>SUM(P3522:P3654)</f>
        <v>0</v>
      </c>
      <c r="Q3521" s="208"/>
      <c r="R3521" s="209">
        <f>SUM(R3522:R3654)</f>
        <v>5.2068425200000004</v>
      </c>
      <c r="S3521" s="208"/>
      <c r="T3521" s="210">
        <f>SUM(T3522:T3654)</f>
        <v>0</v>
      </c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R3521" s="211" t="s">
        <v>93</v>
      </c>
      <c r="AT3521" s="212" t="s">
        <v>73</v>
      </c>
      <c r="AU3521" s="212" t="s">
        <v>82</v>
      </c>
      <c r="AY3521" s="211" t="s">
        <v>224</v>
      </c>
      <c r="BK3521" s="213">
        <f>SUM(BK3522:BK3654)</f>
        <v>0</v>
      </c>
    </row>
    <row r="3522" s="2" customFormat="1" ht="16.5" customHeight="1">
      <c r="A3522" s="41"/>
      <c r="B3522" s="42"/>
      <c r="C3522" s="216" t="s">
        <v>3469</v>
      </c>
      <c r="D3522" s="216" t="s">
        <v>227</v>
      </c>
      <c r="E3522" s="217" t="s">
        <v>3470</v>
      </c>
      <c r="F3522" s="218" t="s">
        <v>3471</v>
      </c>
      <c r="G3522" s="219" t="s">
        <v>266</v>
      </c>
      <c r="H3522" s="220">
        <v>7.5469999999999997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3472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3473</v>
      </c>
      <c r="G3523" s="230"/>
      <c r="H3523" s="234">
        <v>7.5469999999999997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82</v>
      </c>
      <c r="AY3523" s="240" t="s">
        <v>224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7.7619999999999996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7.7619999999999996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24.1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595</v>
      </c>
      <c r="H3526" s="220">
        <v>3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2" customFormat="1" ht="24.15" customHeight="1">
      <c r="A3527" s="41"/>
      <c r="B3527" s="42"/>
      <c r="C3527" s="216" t="s">
        <v>3483</v>
      </c>
      <c r="D3527" s="216" t="s">
        <v>227</v>
      </c>
      <c r="E3527" s="217" t="s">
        <v>3484</v>
      </c>
      <c r="F3527" s="218" t="s">
        <v>3485</v>
      </c>
      <c r="G3527" s="219" t="s">
        <v>595</v>
      </c>
      <c r="H3527" s="220">
        <v>3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3486</v>
      </c>
    </row>
    <row r="3528" s="2" customFormat="1" ht="24.15" customHeight="1">
      <c r="A3528" s="41"/>
      <c r="B3528" s="42"/>
      <c r="C3528" s="216" t="s">
        <v>3487</v>
      </c>
      <c r="D3528" s="216" t="s">
        <v>227</v>
      </c>
      <c r="E3528" s="217" t="s">
        <v>3488</v>
      </c>
      <c r="F3528" s="218" t="s">
        <v>3489</v>
      </c>
      <c r="G3528" s="219" t="s">
        <v>595</v>
      </c>
      <c r="H3528" s="220">
        <v>4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3490</v>
      </c>
    </row>
    <row r="3529" s="2" customFormat="1" ht="24.15" customHeight="1">
      <c r="A3529" s="41"/>
      <c r="B3529" s="42"/>
      <c r="C3529" s="216" t="s">
        <v>3491</v>
      </c>
      <c r="D3529" s="216" t="s">
        <v>227</v>
      </c>
      <c r="E3529" s="217" t="s">
        <v>3492</v>
      </c>
      <c r="F3529" s="218" t="s">
        <v>3493</v>
      </c>
      <c r="G3529" s="219" t="s">
        <v>595</v>
      </c>
      <c r="H3529" s="220">
        <v>13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3494</v>
      </c>
    </row>
    <row r="3530" s="2" customFormat="1" ht="24.15" customHeight="1">
      <c r="A3530" s="41"/>
      <c r="B3530" s="42"/>
      <c r="C3530" s="216" t="s">
        <v>3495</v>
      </c>
      <c r="D3530" s="216" t="s">
        <v>227</v>
      </c>
      <c r="E3530" s="217" t="s">
        <v>3496</v>
      </c>
      <c r="F3530" s="218" t="s">
        <v>3497</v>
      </c>
      <c r="G3530" s="219" t="s">
        <v>595</v>
      </c>
      <c r="H3530" s="220">
        <v>12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3498</v>
      </c>
    </row>
    <row r="3531" s="2" customFormat="1" ht="24.15" customHeight="1">
      <c r="A3531" s="41"/>
      <c r="B3531" s="42"/>
      <c r="C3531" s="216" t="s">
        <v>3499</v>
      </c>
      <c r="D3531" s="216" t="s">
        <v>227</v>
      </c>
      <c r="E3531" s="217" t="s">
        <v>3500</v>
      </c>
      <c r="F3531" s="218" t="s">
        <v>3501</v>
      </c>
      <c r="G3531" s="219" t="s">
        <v>595</v>
      </c>
      <c r="H3531" s="220">
        <v>17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3502</v>
      </c>
    </row>
    <row r="3532" s="2" customFormat="1" ht="24.15" customHeight="1">
      <c r="A3532" s="41"/>
      <c r="B3532" s="42"/>
      <c r="C3532" s="216" t="s">
        <v>3503</v>
      </c>
      <c r="D3532" s="216" t="s">
        <v>227</v>
      </c>
      <c r="E3532" s="217" t="s">
        <v>3504</v>
      </c>
      <c r="F3532" s="218" t="s">
        <v>3505</v>
      </c>
      <c r="G3532" s="219" t="s">
        <v>595</v>
      </c>
      <c r="H3532" s="220">
        <v>15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3506</v>
      </c>
    </row>
    <row r="3533" s="2" customFormat="1" ht="33" customHeight="1">
      <c r="A3533" s="41"/>
      <c r="B3533" s="42"/>
      <c r="C3533" s="216" t="s">
        <v>3507</v>
      </c>
      <c r="D3533" s="216" t="s">
        <v>227</v>
      </c>
      <c r="E3533" s="217" t="s">
        <v>3508</v>
      </c>
      <c r="F3533" s="218" t="s">
        <v>3509</v>
      </c>
      <c r="G3533" s="219" t="s">
        <v>266</v>
      </c>
      <c r="H3533" s="220">
        <v>167.01400000000001</v>
      </c>
      <c r="I3533" s="221"/>
      <c r="J3533" s="222">
        <f>ROUND(I3533*H3533,2)</f>
        <v>0</v>
      </c>
      <c r="K3533" s="218" t="s">
        <v>312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3510</v>
      </c>
    </row>
    <row r="3534" s="2" customFormat="1">
      <c r="A3534" s="41"/>
      <c r="B3534" s="42"/>
      <c r="C3534" s="43"/>
      <c r="D3534" s="267" t="s">
        <v>314</v>
      </c>
      <c r="E3534" s="43"/>
      <c r="F3534" s="268" t="s">
        <v>3511</v>
      </c>
      <c r="G3534" s="43"/>
      <c r="H3534" s="43"/>
      <c r="I3534" s="269"/>
      <c r="J3534" s="43"/>
      <c r="K3534" s="43"/>
      <c r="L3534" s="47"/>
      <c r="M3534" s="270"/>
      <c r="N3534" s="271"/>
      <c r="O3534" s="87"/>
      <c r="P3534" s="87"/>
      <c r="Q3534" s="87"/>
      <c r="R3534" s="87"/>
      <c r="S3534" s="87"/>
      <c r="T3534" s="88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T3534" s="20" t="s">
        <v>314</v>
      </c>
      <c r="AU3534" s="20" t="s">
        <v>93</v>
      </c>
    </row>
    <row r="3535" s="14" customFormat="1">
      <c r="A3535" s="14"/>
      <c r="B3535" s="246"/>
      <c r="C3535" s="247"/>
      <c r="D3535" s="231" t="s">
        <v>268</v>
      </c>
      <c r="E3535" s="248" t="s">
        <v>19</v>
      </c>
      <c r="F3535" s="249" t="s">
        <v>1472</v>
      </c>
      <c r="G3535" s="247"/>
      <c r="H3535" s="248" t="s">
        <v>19</v>
      </c>
      <c r="I3535" s="250"/>
      <c r="J3535" s="247"/>
      <c r="K3535" s="247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268</v>
      </c>
      <c r="AU3535" s="255" t="s">
        <v>93</v>
      </c>
      <c r="AV3535" s="14" t="s">
        <v>82</v>
      </c>
      <c r="AW3535" s="14" t="s">
        <v>34</v>
      </c>
      <c r="AX3535" s="14" t="s">
        <v>74</v>
      </c>
      <c r="AY3535" s="255" t="s">
        <v>224</v>
      </c>
    </row>
    <row r="3536" s="14" customFormat="1">
      <c r="A3536" s="14"/>
      <c r="B3536" s="246"/>
      <c r="C3536" s="247"/>
      <c r="D3536" s="231" t="s">
        <v>268</v>
      </c>
      <c r="E3536" s="248" t="s">
        <v>19</v>
      </c>
      <c r="F3536" s="249" t="s">
        <v>704</v>
      </c>
      <c r="G3536" s="247"/>
      <c r="H3536" s="248" t="s">
        <v>19</v>
      </c>
      <c r="I3536" s="250"/>
      <c r="J3536" s="247"/>
      <c r="K3536" s="247"/>
      <c r="L3536" s="251"/>
      <c r="M3536" s="252"/>
      <c r="N3536" s="253"/>
      <c r="O3536" s="253"/>
      <c r="P3536" s="253"/>
      <c r="Q3536" s="253"/>
      <c r="R3536" s="253"/>
      <c r="S3536" s="253"/>
      <c r="T3536" s="25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5" t="s">
        <v>268</v>
      </c>
      <c r="AU3536" s="255" t="s">
        <v>93</v>
      </c>
      <c r="AV3536" s="14" t="s">
        <v>82</v>
      </c>
      <c r="AW3536" s="14" t="s">
        <v>34</v>
      </c>
      <c r="AX3536" s="14" t="s">
        <v>74</v>
      </c>
      <c r="AY3536" s="255" t="s">
        <v>224</v>
      </c>
    </row>
    <row r="3537" s="13" customFormat="1">
      <c r="A3537" s="13"/>
      <c r="B3537" s="229"/>
      <c r="C3537" s="230"/>
      <c r="D3537" s="231" t="s">
        <v>268</v>
      </c>
      <c r="E3537" s="232" t="s">
        <v>19</v>
      </c>
      <c r="F3537" s="233" t="s">
        <v>3512</v>
      </c>
      <c r="G3537" s="230"/>
      <c r="H3537" s="234">
        <v>8.6579999999999995</v>
      </c>
      <c r="I3537" s="235"/>
      <c r="J3537" s="230"/>
      <c r="K3537" s="230"/>
      <c r="L3537" s="236"/>
      <c r="M3537" s="237"/>
      <c r="N3537" s="238"/>
      <c r="O3537" s="238"/>
      <c r="P3537" s="238"/>
      <c r="Q3537" s="238"/>
      <c r="R3537" s="238"/>
      <c r="S3537" s="238"/>
      <c r="T3537" s="23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0" t="s">
        <v>268</v>
      </c>
      <c r="AU3537" s="240" t="s">
        <v>93</v>
      </c>
      <c r="AV3537" s="13" t="s">
        <v>93</v>
      </c>
      <c r="AW3537" s="13" t="s">
        <v>34</v>
      </c>
      <c r="AX3537" s="13" t="s">
        <v>74</v>
      </c>
      <c r="AY3537" s="240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1474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3512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1171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3512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3513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3514</v>
      </c>
      <c r="G3543" s="230"/>
      <c r="H3543" s="234">
        <v>7.7999999999999998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3027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971</v>
      </c>
      <c r="G3545" s="230"/>
      <c r="H3545" s="234">
        <v>60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1617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1618</v>
      </c>
      <c r="G3547" s="230"/>
      <c r="H3547" s="234">
        <v>73.239999999999995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6" customFormat="1">
      <c r="A3548" s="16"/>
      <c r="B3548" s="272"/>
      <c r="C3548" s="273"/>
      <c r="D3548" s="231" t="s">
        <v>268</v>
      </c>
      <c r="E3548" s="274" t="s">
        <v>19</v>
      </c>
      <c r="F3548" s="275" t="s">
        <v>351</v>
      </c>
      <c r="G3548" s="273"/>
      <c r="H3548" s="276">
        <v>167.01400000000001</v>
      </c>
      <c r="I3548" s="277"/>
      <c r="J3548" s="273"/>
      <c r="K3548" s="273"/>
      <c r="L3548" s="278"/>
      <c r="M3548" s="279"/>
      <c r="N3548" s="280"/>
      <c r="O3548" s="280"/>
      <c r="P3548" s="280"/>
      <c r="Q3548" s="280"/>
      <c r="R3548" s="280"/>
      <c r="S3548" s="280"/>
      <c r="T3548" s="281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T3548" s="282" t="s">
        <v>268</v>
      </c>
      <c r="AU3548" s="282" t="s">
        <v>93</v>
      </c>
      <c r="AV3548" s="16" t="s">
        <v>231</v>
      </c>
      <c r="AW3548" s="16" t="s">
        <v>34</v>
      </c>
      <c r="AX3548" s="16" t="s">
        <v>82</v>
      </c>
      <c r="AY3548" s="282" t="s">
        <v>224</v>
      </c>
    </row>
    <row r="3549" s="2" customFormat="1" ht="16.5" customHeight="1">
      <c r="A3549" s="41"/>
      <c r="B3549" s="42"/>
      <c r="C3549" s="286" t="s">
        <v>3515</v>
      </c>
      <c r="D3549" s="286" t="s">
        <v>572</v>
      </c>
      <c r="E3549" s="287" t="s">
        <v>3516</v>
      </c>
      <c r="F3549" s="288" t="s">
        <v>3517</v>
      </c>
      <c r="G3549" s="289" t="s">
        <v>266</v>
      </c>
      <c r="H3549" s="290">
        <v>24.766999999999999</v>
      </c>
      <c r="I3549" s="291"/>
      <c r="J3549" s="292">
        <f>ROUND(I3549*H3549,2)</f>
        <v>0</v>
      </c>
      <c r="K3549" s="288" t="s">
        <v>312</v>
      </c>
      <c r="L3549" s="293"/>
      <c r="M3549" s="294" t="s">
        <v>19</v>
      </c>
      <c r="N3549" s="295" t="s">
        <v>46</v>
      </c>
      <c r="O3549" s="87"/>
      <c r="P3549" s="225">
        <f>O3549*H3549</f>
        <v>0</v>
      </c>
      <c r="Q3549" s="225">
        <v>0.0129</v>
      </c>
      <c r="R3549" s="225">
        <f>Q3549*H3549</f>
        <v>0.31949430000000001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643</v>
      </c>
      <c r="AT3549" s="227" t="s">
        <v>572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3518</v>
      </c>
    </row>
    <row r="3550" s="14" customFormat="1">
      <c r="A3550" s="14"/>
      <c r="B3550" s="246"/>
      <c r="C3550" s="247"/>
      <c r="D3550" s="231" t="s">
        <v>268</v>
      </c>
      <c r="E3550" s="248" t="s">
        <v>19</v>
      </c>
      <c r="F3550" s="249" t="s">
        <v>1472</v>
      </c>
      <c r="G3550" s="247"/>
      <c r="H3550" s="248" t="s">
        <v>19</v>
      </c>
      <c r="I3550" s="250"/>
      <c r="J3550" s="247"/>
      <c r="K3550" s="247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268</v>
      </c>
      <c r="AU3550" s="255" t="s">
        <v>93</v>
      </c>
      <c r="AV3550" s="14" t="s">
        <v>82</v>
      </c>
      <c r="AW3550" s="14" t="s">
        <v>34</v>
      </c>
      <c r="AX3550" s="14" t="s">
        <v>74</v>
      </c>
      <c r="AY3550" s="255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704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3519</v>
      </c>
      <c r="G3552" s="230"/>
      <c r="H3552" s="234">
        <v>6.3490000000000002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1474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3519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1171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3519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3513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3520</v>
      </c>
      <c r="G3558" s="230"/>
      <c r="H3558" s="234">
        <v>5.7199999999999998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6" customFormat="1">
      <c r="A3559" s="16"/>
      <c r="B3559" s="272"/>
      <c r="C3559" s="273"/>
      <c r="D3559" s="231" t="s">
        <v>268</v>
      </c>
      <c r="E3559" s="274" t="s">
        <v>19</v>
      </c>
      <c r="F3559" s="275" t="s">
        <v>351</v>
      </c>
      <c r="G3559" s="273"/>
      <c r="H3559" s="276">
        <v>24.766999999999999</v>
      </c>
      <c r="I3559" s="277"/>
      <c r="J3559" s="273"/>
      <c r="K3559" s="273"/>
      <c r="L3559" s="278"/>
      <c r="M3559" s="279"/>
      <c r="N3559" s="280"/>
      <c r="O3559" s="280"/>
      <c r="P3559" s="280"/>
      <c r="Q3559" s="280"/>
      <c r="R3559" s="280"/>
      <c r="S3559" s="280"/>
      <c r="T3559" s="281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82" t="s">
        <v>268</v>
      </c>
      <c r="AU3559" s="282" t="s">
        <v>93</v>
      </c>
      <c r="AV3559" s="16" t="s">
        <v>231</v>
      </c>
      <c r="AW3559" s="16" t="s">
        <v>34</v>
      </c>
      <c r="AX3559" s="16" t="s">
        <v>82</v>
      </c>
      <c r="AY3559" s="282" t="s">
        <v>224</v>
      </c>
    </row>
    <row r="3560" s="2" customFormat="1" ht="16.5" customHeight="1">
      <c r="A3560" s="41"/>
      <c r="B3560" s="42"/>
      <c r="C3560" s="286" t="s">
        <v>3521</v>
      </c>
      <c r="D3560" s="286" t="s">
        <v>572</v>
      </c>
      <c r="E3560" s="287" t="s">
        <v>3522</v>
      </c>
      <c r="F3560" s="288" t="s">
        <v>3523</v>
      </c>
      <c r="G3560" s="289" t="s">
        <v>266</v>
      </c>
      <c r="H3560" s="290">
        <v>66</v>
      </c>
      <c r="I3560" s="291"/>
      <c r="J3560" s="292">
        <f>ROUND(I3560*H3560,2)</f>
        <v>0</v>
      </c>
      <c r="K3560" s="288" t="s">
        <v>312</v>
      </c>
      <c r="L3560" s="293"/>
      <c r="M3560" s="294" t="s">
        <v>19</v>
      </c>
      <c r="N3560" s="295" t="s">
        <v>46</v>
      </c>
      <c r="O3560" s="87"/>
      <c r="P3560" s="225">
        <f>O3560*H3560</f>
        <v>0</v>
      </c>
      <c r="Q3560" s="225">
        <v>0.0045999999999999999</v>
      </c>
      <c r="R3560" s="225">
        <f>Q3560*H3560</f>
        <v>0.30359999999999998</v>
      </c>
      <c r="S3560" s="225">
        <v>0</v>
      </c>
      <c r="T3560" s="226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27" t="s">
        <v>643</v>
      </c>
      <c r="AT3560" s="227" t="s">
        <v>572</v>
      </c>
      <c r="AU3560" s="227" t="s">
        <v>93</v>
      </c>
      <c r="AY3560" s="20" t="s">
        <v>224</v>
      </c>
      <c r="BE3560" s="228">
        <f>IF(N3560="základní",J3560,0)</f>
        <v>0</v>
      </c>
      <c r="BF3560" s="228">
        <f>IF(N3560="snížená",J3560,0)</f>
        <v>0</v>
      </c>
      <c r="BG3560" s="228">
        <f>IF(N3560="zákl. přenesená",J3560,0)</f>
        <v>0</v>
      </c>
      <c r="BH3560" s="228">
        <f>IF(N3560="sníž. přenesená",J3560,0)</f>
        <v>0</v>
      </c>
      <c r="BI3560" s="228">
        <f>IF(N3560="nulová",J3560,0)</f>
        <v>0</v>
      </c>
      <c r="BJ3560" s="20" t="s">
        <v>93</v>
      </c>
      <c r="BK3560" s="228">
        <f>ROUND(I3560*H3560,2)</f>
        <v>0</v>
      </c>
      <c r="BL3560" s="20" t="s">
        <v>544</v>
      </c>
      <c r="BM3560" s="227" t="s">
        <v>3524</v>
      </c>
    </row>
    <row r="3561" s="14" customFormat="1">
      <c r="A3561" s="14"/>
      <c r="B3561" s="246"/>
      <c r="C3561" s="247"/>
      <c r="D3561" s="231" t="s">
        <v>268</v>
      </c>
      <c r="E3561" s="248" t="s">
        <v>19</v>
      </c>
      <c r="F3561" s="249" t="s">
        <v>3027</v>
      </c>
      <c r="G3561" s="247"/>
      <c r="H3561" s="248" t="s">
        <v>19</v>
      </c>
      <c r="I3561" s="250"/>
      <c r="J3561" s="247"/>
      <c r="K3561" s="247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268</v>
      </c>
      <c r="AU3561" s="255" t="s">
        <v>93</v>
      </c>
      <c r="AV3561" s="14" t="s">
        <v>82</v>
      </c>
      <c r="AW3561" s="14" t="s">
        <v>34</v>
      </c>
      <c r="AX3561" s="14" t="s">
        <v>74</v>
      </c>
      <c r="AY3561" s="255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3525</v>
      </c>
      <c r="G3562" s="230"/>
      <c r="H3562" s="234">
        <v>66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82</v>
      </c>
      <c r="AY3562" s="240" t="s">
        <v>224</v>
      </c>
    </row>
    <row r="3563" s="2" customFormat="1" ht="16.5" customHeight="1">
      <c r="A3563" s="41"/>
      <c r="B3563" s="42"/>
      <c r="C3563" s="286" t="s">
        <v>3526</v>
      </c>
      <c r="D3563" s="286" t="s">
        <v>572</v>
      </c>
      <c r="E3563" s="287" t="s">
        <v>3516</v>
      </c>
      <c r="F3563" s="288" t="s">
        <v>3517</v>
      </c>
      <c r="G3563" s="289" t="s">
        <v>266</v>
      </c>
      <c r="H3563" s="290">
        <v>12.385</v>
      </c>
      <c r="I3563" s="291"/>
      <c r="J3563" s="292">
        <f>ROUND(I3563*H3563,2)</f>
        <v>0</v>
      </c>
      <c r="K3563" s="288" t="s">
        <v>312</v>
      </c>
      <c r="L3563" s="293"/>
      <c r="M3563" s="294" t="s">
        <v>19</v>
      </c>
      <c r="N3563" s="295" t="s">
        <v>46</v>
      </c>
      <c r="O3563" s="87"/>
      <c r="P3563" s="225">
        <f>O3563*H3563</f>
        <v>0</v>
      </c>
      <c r="Q3563" s="225">
        <v>0.0129</v>
      </c>
      <c r="R3563" s="225">
        <f>Q3563*H3563</f>
        <v>0.15976650000000001</v>
      </c>
      <c r="S3563" s="225">
        <v>0</v>
      </c>
      <c r="T3563" s="226">
        <f>S3563*H3563</f>
        <v>0</v>
      </c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R3563" s="227" t="s">
        <v>643</v>
      </c>
      <c r="AT3563" s="227" t="s">
        <v>572</v>
      </c>
      <c r="AU3563" s="227" t="s">
        <v>93</v>
      </c>
      <c r="AY3563" s="20" t="s">
        <v>224</v>
      </c>
      <c r="BE3563" s="228">
        <f>IF(N3563="základní",J3563,0)</f>
        <v>0</v>
      </c>
      <c r="BF3563" s="228">
        <f>IF(N3563="snížená",J3563,0)</f>
        <v>0</v>
      </c>
      <c r="BG3563" s="228">
        <f>IF(N3563="zákl. přenesená",J3563,0)</f>
        <v>0</v>
      </c>
      <c r="BH3563" s="228">
        <f>IF(N3563="sníž. přenesená",J3563,0)</f>
        <v>0</v>
      </c>
      <c r="BI3563" s="228">
        <f>IF(N3563="nulová",J3563,0)</f>
        <v>0</v>
      </c>
      <c r="BJ3563" s="20" t="s">
        <v>93</v>
      </c>
      <c r="BK3563" s="228">
        <f>ROUND(I3563*H3563,2)</f>
        <v>0</v>
      </c>
      <c r="BL3563" s="20" t="s">
        <v>544</v>
      </c>
      <c r="BM3563" s="227" t="s">
        <v>3527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1472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4" customFormat="1">
      <c r="A3565" s="14"/>
      <c r="B3565" s="246"/>
      <c r="C3565" s="247"/>
      <c r="D3565" s="231" t="s">
        <v>268</v>
      </c>
      <c r="E3565" s="248" t="s">
        <v>19</v>
      </c>
      <c r="F3565" s="249" t="s">
        <v>704</v>
      </c>
      <c r="G3565" s="247"/>
      <c r="H3565" s="248" t="s">
        <v>19</v>
      </c>
      <c r="I3565" s="250"/>
      <c r="J3565" s="247"/>
      <c r="K3565" s="247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268</v>
      </c>
      <c r="AU3565" s="255" t="s">
        <v>93</v>
      </c>
      <c r="AV3565" s="14" t="s">
        <v>82</v>
      </c>
      <c r="AW3565" s="14" t="s">
        <v>34</v>
      </c>
      <c r="AX3565" s="14" t="s">
        <v>74</v>
      </c>
      <c r="AY3565" s="255" t="s">
        <v>224</v>
      </c>
    </row>
    <row r="3566" s="13" customFormat="1">
      <c r="A3566" s="13"/>
      <c r="B3566" s="229"/>
      <c r="C3566" s="230"/>
      <c r="D3566" s="231" t="s">
        <v>268</v>
      </c>
      <c r="E3566" s="232" t="s">
        <v>19</v>
      </c>
      <c r="F3566" s="233" t="s">
        <v>3528</v>
      </c>
      <c r="G3566" s="230"/>
      <c r="H3566" s="234">
        <v>3.1749999999999998</v>
      </c>
      <c r="I3566" s="235"/>
      <c r="J3566" s="230"/>
      <c r="K3566" s="230"/>
      <c r="L3566" s="236"/>
      <c r="M3566" s="237"/>
      <c r="N3566" s="238"/>
      <c r="O3566" s="238"/>
      <c r="P3566" s="238"/>
      <c r="Q3566" s="238"/>
      <c r="R3566" s="238"/>
      <c r="S3566" s="238"/>
      <c r="T3566" s="23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0" t="s">
        <v>268</v>
      </c>
      <c r="AU3566" s="240" t="s">
        <v>93</v>
      </c>
      <c r="AV3566" s="13" t="s">
        <v>93</v>
      </c>
      <c r="AW3566" s="13" t="s">
        <v>34</v>
      </c>
      <c r="AX3566" s="13" t="s">
        <v>74</v>
      </c>
      <c r="AY3566" s="240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1474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3528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1171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3528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3513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3529</v>
      </c>
      <c r="G3572" s="230"/>
      <c r="H3572" s="234">
        <v>2.8599999999999999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6" customFormat="1">
      <c r="A3573" s="16"/>
      <c r="B3573" s="272"/>
      <c r="C3573" s="273"/>
      <c r="D3573" s="231" t="s">
        <v>268</v>
      </c>
      <c r="E3573" s="274" t="s">
        <v>19</v>
      </c>
      <c r="F3573" s="275" t="s">
        <v>351</v>
      </c>
      <c r="G3573" s="273"/>
      <c r="H3573" s="276">
        <v>12.385</v>
      </c>
      <c r="I3573" s="277"/>
      <c r="J3573" s="273"/>
      <c r="K3573" s="273"/>
      <c r="L3573" s="278"/>
      <c r="M3573" s="279"/>
      <c r="N3573" s="280"/>
      <c r="O3573" s="280"/>
      <c r="P3573" s="280"/>
      <c r="Q3573" s="280"/>
      <c r="R3573" s="280"/>
      <c r="S3573" s="280"/>
      <c r="T3573" s="281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T3573" s="282" t="s">
        <v>268</v>
      </c>
      <c r="AU3573" s="282" t="s">
        <v>93</v>
      </c>
      <c r="AV3573" s="16" t="s">
        <v>231</v>
      </c>
      <c r="AW3573" s="16" t="s">
        <v>34</v>
      </c>
      <c r="AX3573" s="16" t="s">
        <v>82</v>
      </c>
      <c r="AY3573" s="282" t="s">
        <v>224</v>
      </c>
    </row>
    <row r="3574" s="2" customFormat="1" ht="21.75" customHeight="1">
      <c r="A3574" s="41"/>
      <c r="B3574" s="42"/>
      <c r="C3574" s="286" t="s">
        <v>3530</v>
      </c>
      <c r="D3574" s="286" t="s">
        <v>572</v>
      </c>
      <c r="E3574" s="287" t="s">
        <v>3531</v>
      </c>
      <c r="F3574" s="288" t="s">
        <v>3532</v>
      </c>
      <c r="G3574" s="289" t="s">
        <v>266</v>
      </c>
      <c r="H3574" s="290">
        <v>80.563999999999993</v>
      </c>
      <c r="I3574" s="291"/>
      <c r="J3574" s="292">
        <f>ROUND(I3574*H3574,2)</f>
        <v>0</v>
      </c>
      <c r="K3574" s="288" t="s">
        <v>312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0.014630000000000001</v>
      </c>
      <c r="R3574" s="225">
        <f>Q3574*H3574</f>
        <v>1.17865132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3533</v>
      </c>
    </row>
    <row r="3575" s="14" customFormat="1">
      <c r="A3575" s="14"/>
      <c r="B3575" s="246"/>
      <c r="C3575" s="247"/>
      <c r="D3575" s="231" t="s">
        <v>268</v>
      </c>
      <c r="E3575" s="248" t="s">
        <v>19</v>
      </c>
      <c r="F3575" s="249" t="s">
        <v>1617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268</v>
      </c>
      <c r="AU3575" s="255" t="s">
        <v>93</v>
      </c>
      <c r="AV3575" s="14" t="s">
        <v>82</v>
      </c>
      <c r="AW3575" s="14" t="s">
        <v>34</v>
      </c>
      <c r="AX3575" s="14" t="s">
        <v>74</v>
      </c>
      <c r="AY3575" s="255" t="s">
        <v>224</v>
      </c>
    </row>
    <row r="3576" s="13" customFormat="1">
      <c r="A3576" s="13"/>
      <c r="B3576" s="229"/>
      <c r="C3576" s="230"/>
      <c r="D3576" s="231" t="s">
        <v>268</v>
      </c>
      <c r="E3576" s="232" t="s">
        <v>19</v>
      </c>
      <c r="F3576" s="233" t="s">
        <v>3534</v>
      </c>
      <c r="G3576" s="230"/>
      <c r="H3576" s="234">
        <v>80.563999999999993</v>
      </c>
      <c r="I3576" s="235"/>
      <c r="J3576" s="230"/>
      <c r="K3576" s="230"/>
      <c r="L3576" s="236"/>
      <c r="M3576" s="237"/>
      <c r="N3576" s="238"/>
      <c r="O3576" s="238"/>
      <c r="P3576" s="238"/>
      <c r="Q3576" s="238"/>
      <c r="R3576" s="238"/>
      <c r="S3576" s="238"/>
      <c r="T3576" s="23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0" t="s">
        <v>268</v>
      </c>
      <c r="AU3576" s="240" t="s">
        <v>93</v>
      </c>
      <c r="AV3576" s="13" t="s">
        <v>93</v>
      </c>
      <c r="AW3576" s="13" t="s">
        <v>34</v>
      </c>
      <c r="AX3576" s="13" t="s">
        <v>82</v>
      </c>
      <c r="AY3576" s="240" t="s">
        <v>224</v>
      </c>
    </row>
    <row r="3577" s="2" customFormat="1" ht="37.8" customHeight="1">
      <c r="A3577" s="41"/>
      <c r="B3577" s="42"/>
      <c r="C3577" s="216" t="s">
        <v>3535</v>
      </c>
      <c r="D3577" s="216" t="s">
        <v>227</v>
      </c>
      <c r="E3577" s="217" t="s">
        <v>3536</v>
      </c>
      <c r="F3577" s="218" t="s">
        <v>3537</v>
      </c>
      <c r="G3577" s="219" t="s">
        <v>266</v>
      </c>
      <c r="H3577" s="220">
        <v>200.26300000000001</v>
      </c>
      <c r="I3577" s="221"/>
      <c r="J3577" s="222">
        <f>ROUND(I3577*H3577,2)</f>
        <v>0</v>
      </c>
      <c r="K3577" s="218" t="s">
        <v>312</v>
      </c>
      <c r="L3577" s="47"/>
      <c r="M3577" s="223" t="s">
        <v>19</v>
      </c>
      <c r="N3577" s="224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544</v>
      </c>
      <c r="AT3577" s="227" t="s">
        <v>227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3538</v>
      </c>
    </row>
    <row r="3578" s="2" customFormat="1">
      <c r="A3578" s="41"/>
      <c r="B3578" s="42"/>
      <c r="C3578" s="43"/>
      <c r="D3578" s="267" t="s">
        <v>314</v>
      </c>
      <c r="E3578" s="43"/>
      <c r="F3578" s="268" t="s">
        <v>3539</v>
      </c>
      <c r="G3578" s="43"/>
      <c r="H3578" s="43"/>
      <c r="I3578" s="269"/>
      <c r="J3578" s="43"/>
      <c r="K3578" s="43"/>
      <c r="L3578" s="47"/>
      <c r="M3578" s="270"/>
      <c r="N3578" s="271"/>
      <c r="O3578" s="87"/>
      <c r="P3578" s="87"/>
      <c r="Q3578" s="87"/>
      <c r="R3578" s="87"/>
      <c r="S3578" s="87"/>
      <c r="T3578" s="88"/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T3578" s="20" t="s">
        <v>314</v>
      </c>
      <c r="AU3578" s="20" t="s">
        <v>93</v>
      </c>
    </row>
    <row r="3579" s="14" customFormat="1">
      <c r="A3579" s="14"/>
      <c r="B3579" s="246"/>
      <c r="C3579" s="247"/>
      <c r="D3579" s="231" t="s">
        <v>268</v>
      </c>
      <c r="E3579" s="248" t="s">
        <v>19</v>
      </c>
      <c r="F3579" s="249" t="s">
        <v>3540</v>
      </c>
      <c r="G3579" s="247"/>
      <c r="H3579" s="248" t="s">
        <v>19</v>
      </c>
      <c r="I3579" s="250"/>
      <c r="J3579" s="247"/>
      <c r="K3579" s="247"/>
      <c r="L3579" s="251"/>
      <c r="M3579" s="252"/>
      <c r="N3579" s="253"/>
      <c r="O3579" s="253"/>
      <c r="P3579" s="253"/>
      <c r="Q3579" s="253"/>
      <c r="R3579" s="253"/>
      <c r="S3579" s="253"/>
      <c r="T3579" s="25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5" t="s">
        <v>268</v>
      </c>
      <c r="AU3579" s="255" t="s">
        <v>93</v>
      </c>
      <c r="AV3579" s="14" t="s">
        <v>82</v>
      </c>
      <c r="AW3579" s="14" t="s">
        <v>34</v>
      </c>
      <c r="AX3579" s="14" t="s">
        <v>74</v>
      </c>
      <c r="AY3579" s="255" t="s">
        <v>224</v>
      </c>
    </row>
    <row r="3580" s="13" customFormat="1">
      <c r="A3580" s="13"/>
      <c r="B3580" s="229"/>
      <c r="C3580" s="230"/>
      <c r="D3580" s="231" t="s">
        <v>268</v>
      </c>
      <c r="E3580" s="232" t="s">
        <v>19</v>
      </c>
      <c r="F3580" s="233" t="s">
        <v>3136</v>
      </c>
      <c r="G3580" s="230"/>
      <c r="H3580" s="234">
        <v>177.85300000000001</v>
      </c>
      <c r="I3580" s="235"/>
      <c r="J3580" s="230"/>
      <c r="K3580" s="230"/>
      <c r="L3580" s="236"/>
      <c r="M3580" s="237"/>
      <c r="N3580" s="238"/>
      <c r="O3580" s="238"/>
      <c r="P3580" s="238"/>
      <c r="Q3580" s="238"/>
      <c r="R3580" s="238"/>
      <c r="S3580" s="238"/>
      <c r="T3580" s="23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0" t="s">
        <v>268</v>
      </c>
      <c r="AU3580" s="240" t="s">
        <v>93</v>
      </c>
      <c r="AV3580" s="13" t="s">
        <v>93</v>
      </c>
      <c r="AW3580" s="13" t="s">
        <v>34</v>
      </c>
      <c r="AX3580" s="13" t="s">
        <v>74</v>
      </c>
      <c r="AY3580" s="240" t="s">
        <v>224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1570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3541</v>
      </c>
      <c r="G3582" s="230"/>
      <c r="H3582" s="234">
        <v>22.41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6" customFormat="1">
      <c r="A3583" s="16"/>
      <c r="B3583" s="272"/>
      <c r="C3583" s="273"/>
      <c r="D3583" s="231" t="s">
        <v>268</v>
      </c>
      <c r="E3583" s="274" t="s">
        <v>19</v>
      </c>
      <c r="F3583" s="275" t="s">
        <v>351</v>
      </c>
      <c r="G3583" s="273"/>
      <c r="H3583" s="276">
        <v>200.26300000000001</v>
      </c>
      <c r="I3583" s="277"/>
      <c r="J3583" s="273"/>
      <c r="K3583" s="273"/>
      <c r="L3583" s="278"/>
      <c r="M3583" s="279"/>
      <c r="N3583" s="280"/>
      <c r="O3583" s="280"/>
      <c r="P3583" s="280"/>
      <c r="Q3583" s="280"/>
      <c r="R3583" s="280"/>
      <c r="S3583" s="280"/>
      <c r="T3583" s="281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T3583" s="282" t="s">
        <v>268</v>
      </c>
      <c r="AU3583" s="282" t="s">
        <v>93</v>
      </c>
      <c r="AV3583" s="16" t="s">
        <v>231</v>
      </c>
      <c r="AW3583" s="16" t="s">
        <v>34</v>
      </c>
      <c r="AX3583" s="16" t="s">
        <v>82</v>
      </c>
      <c r="AY3583" s="282" t="s">
        <v>224</v>
      </c>
    </row>
    <row r="3584" s="2" customFormat="1" ht="16.5" customHeight="1">
      <c r="A3584" s="41"/>
      <c r="B3584" s="42"/>
      <c r="C3584" s="286" t="s">
        <v>3542</v>
      </c>
      <c r="D3584" s="286" t="s">
        <v>572</v>
      </c>
      <c r="E3584" s="287" t="s">
        <v>3138</v>
      </c>
      <c r="F3584" s="288" t="s">
        <v>3139</v>
      </c>
      <c r="G3584" s="289" t="s">
        <v>266</v>
      </c>
      <c r="H3584" s="290">
        <v>195.63800000000001</v>
      </c>
      <c r="I3584" s="291"/>
      <c r="J3584" s="292">
        <f>ROUND(I3584*H3584,2)</f>
        <v>0</v>
      </c>
      <c r="K3584" s="288" t="s">
        <v>312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0.012</v>
      </c>
      <c r="R3584" s="225">
        <f>Q3584*H3584</f>
        <v>2.3476560000000002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3543</v>
      </c>
    </row>
    <row r="3585" s="14" customFormat="1">
      <c r="A3585" s="14"/>
      <c r="B3585" s="246"/>
      <c r="C3585" s="247"/>
      <c r="D3585" s="231" t="s">
        <v>268</v>
      </c>
      <c r="E3585" s="248" t="s">
        <v>19</v>
      </c>
      <c r="F3585" s="249" t="s">
        <v>3540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268</v>
      </c>
      <c r="AU3585" s="255" t="s">
        <v>93</v>
      </c>
      <c r="AV3585" s="14" t="s">
        <v>82</v>
      </c>
      <c r="AW3585" s="14" t="s">
        <v>34</v>
      </c>
      <c r="AX3585" s="14" t="s">
        <v>74</v>
      </c>
      <c r="AY3585" s="255" t="s">
        <v>224</v>
      </c>
    </row>
    <row r="3586" s="13" customFormat="1">
      <c r="A3586" s="13"/>
      <c r="B3586" s="229"/>
      <c r="C3586" s="230"/>
      <c r="D3586" s="231" t="s">
        <v>268</v>
      </c>
      <c r="E3586" s="232" t="s">
        <v>19</v>
      </c>
      <c r="F3586" s="233" t="s">
        <v>3141</v>
      </c>
      <c r="G3586" s="230"/>
      <c r="H3586" s="234">
        <v>195.63800000000001</v>
      </c>
      <c r="I3586" s="235"/>
      <c r="J3586" s="230"/>
      <c r="K3586" s="230"/>
      <c r="L3586" s="236"/>
      <c r="M3586" s="237"/>
      <c r="N3586" s="238"/>
      <c r="O3586" s="238"/>
      <c r="P3586" s="238"/>
      <c r="Q3586" s="238"/>
      <c r="R3586" s="238"/>
      <c r="S3586" s="238"/>
      <c r="T3586" s="23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0" t="s">
        <v>268</v>
      </c>
      <c r="AU3586" s="240" t="s">
        <v>93</v>
      </c>
      <c r="AV3586" s="13" t="s">
        <v>93</v>
      </c>
      <c r="AW3586" s="13" t="s">
        <v>34</v>
      </c>
      <c r="AX3586" s="13" t="s">
        <v>74</v>
      </c>
      <c r="AY3586" s="240" t="s">
        <v>224</v>
      </c>
    </row>
    <row r="3587" s="16" customFormat="1">
      <c r="A3587" s="16"/>
      <c r="B3587" s="272"/>
      <c r="C3587" s="273"/>
      <c r="D3587" s="231" t="s">
        <v>268</v>
      </c>
      <c r="E3587" s="274" t="s">
        <v>19</v>
      </c>
      <c r="F3587" s="275" t="s">
        <v>351</v>
      </c>
      <c r="G3587" s="273"/>
      <c r="H3587" s="276">
        <v>195.63800000000001</v>
      </c>
      <c r="I3587" s="277"/>
      <c r="J3587" s="273"/>
      <c r="K3587" s="273"/>
      <c r="L3587" s="278"/>
      <c r="M3587" s="279"/>
      <c r="N3587" s="280"/>
      <c r="O3587" s="280"/>
      <c r="P3587" s="280"/>
      <c r="Q3587" s="280"/>
      <c r="R3587" s="280"/>
      <c r="S3587" s="280"/>
      <c r="T3587" s="281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82" t="s">
        <v>268</v>
      </c>
      <c r="AU3587" s="282" t="s">
        <v>93</v>
      </c>
      <c r="AV3587" s="16" t="s">
        <v>231</v>
      </c>
      <c r="AW3587" s="16" t="s">
        <v>34</v>
      </c>
      <c r="AX3587" s="16" t="s">
        <v>82</v>
      </c>
      <c r="AY3587" s="282" t="s">
        <v>224</v>
      </c>
    </row>
    <row r="3588" s="2" customFormat="1" ht="21.75" customHeight="1">
      <c r="A3588" s="41"/>
      <c r="B3588" s="42"/>
      <c r="C3588" s="286" t="s">
        <v>3544</v>
      </c>
      <c r="D3588" s="286" t="s">
        <v>572</v>
      </c>
      <c r="E3588" s="287" t="s">
        <v>3545</v>
      </c>
      <c r="F3588" s="288" t="s">
        <v>3546</v>
      </c>
      <c r="G3588" s="289" t="s">
        <v>266</v>
      </c>
      <c r="H3588" s="290">
        <v>24.651</v>
      </c>
      <c r="I3588" s="291"/>
      <c r="J3588" s="292">
        <f>ROUND(I3588*H3588,2)</f>
        <v>0</v>
      </c>
      <c r="K3588" s="288" t="s">
        <v>312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0.012800000000000001</v>
      </c>
      <c r="R3588" s="225">
        <f>Q3588*H3588</f>
        <v>0.3155328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3547</v>
      </c>
    </row>
    <row r="3589" s="14" customFormat="1">
      <c r="A3589" s="14"/>
      <c r="B3589" s="246"/>
      <c r="C3589" s="247"/>
      <c r="D3589" s="231" t="s">
        <v>268</v>
      </c>
      <c r="E3589" s="248" t="s">
        <v>19</v>
      </c>
      <c r="F3589" s="249" t="s">
        <v>1570</v>
      </c>
      <c r="G3589" s="247"/>
      <c r="H3589" s="248" t="s">
        <v>19</v>
      </c>
      <c r="I3589" s="250"/>
      <c r="J3589" s="247"/>
      <c r="K3589" s="247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268</v>
      </c>
      <c r="AU3589" s="255" t="s">
        <v>93</v>
      </c>
      <c r="AV3589" s="14" t="s">
        <v>82</v>
      </c>
      <c r="AW3589" s="14" t="s">
        <v>34</v>
      </c>
      <c r="AX3589" s="14" t="s">
        <v>74</v>
      </c>
      <c r="AY3589" s="255" t="s">
        <v>224</v>
      </c>
    </row>
    <row r="3590" s="13" customFormat="1">
      <c r="A3590" s="13"/>
      <c r="B3590" s="229"/>
      <c r="C3590" s="230"/>
      <c r="D3590" s="231" t="s">
        <v>268</v>
      </c>
      <c r="E3590" s="232" t="s">
        <v>19</v>
      </c>
      <c r="F3590" s="233" t="s">
        <v>3548</v>
      </c>
      <c r="G3590" s="230"/>
      <c r="H3590" s="234">
        <v>24.651</v>
      </c>
      <c r="I3590" s="235"/>
      <c r="J3590" s="230"/>
      <c r="K3590" s="230"/>
      <c r="L3590" s="236"/>
      <c r="M3590" s="237"/>
      <c r="N3590" s="238"/>
      <c r="O3590" s="238"/>
      <c r="P3590" s="238"/>
      <c r="Q3590" s="238"/>
      <c r="R3590" s="238"/>
      <c r="S3590" s="238"/>
      <c r="T3590" s="23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0" t="s">
        <v>268</v>
      </c>
      <c r="AU3590" s="240" t="s">
        <v>93</v>
      </c>
      <c r="AV3590" s="13" t="s">
        <v>93</v>
      </c>
      <c r="AW3590" s="13" t="s">
        <v>34</v>
      </c>
      <c r="AX3590" s="13" t="s">
        <v>82</v>
      </c>
      <c r="AY3590" s="240" t="s">
        <v>224</v>
      </c>
    </row>
    <row r="3591" s="2" customFormat="1" ht="16.5" customHeight="1">
      <c r="A3591" s="41"/>
      <c r="B3591" s="42"/>
      <c r="C3591" s="216" t="s">
        <v>3549</v>
      </c>
      <c r="D3591" s="216" t="s">
        <v>227</v>
      </c>
      <c r="E3591" s="217" t="s">
        <v>3550</v>
      </c>
      <c r="F3591" s="218" t="s">
        <v>3551</v>
      </c>
      <c r="G3591" s="219" t="s">
        <v>471</v>
      </c>
      <c r="H3591" s="220">
        <v>391.27699999999999</v>
      </c>
      <c r="I3591" s="221"/>
      <c r="J3591" s="222">
        <f>ROUND(I3591*H3591,2)</f>
        <v>0</v>
      </c>
      <c r="K3591" s="218" t="s">
        <v>312</v>
      </c>
      <c r="L3591" s="47"/>
      <c r="M3591" s="223" t="s">
        <v>19</v>
      </c>
      <c r="N3591" s="224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544</v>
      </c>
      <c r="AT3591" s="227" t="s">
        <v>227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3552</v>
      </c>
    </row>
    <row r="3592" s="2" customFormat="1">
      <c r="A3592" s="41"/>
      <c r="B3592" s="42"/>
      <c r="C3592" s="43"/>
      <c r="D3592" s="267" t="s">
        <v>314</v>
      </c>
      <c r="E3592" s="43"/>
      <c r="F3592" s="268" t="s">
        <v>3553</v>
      </c>
      <c r="G3592" s="43"/>
      <c r="H3592" s="43"/>
      <c r="I3592" s="269"/>
      <c r="J3592" s="43"/>
      <c r="K3592" s="43"/>
      <c r="L3592" s="47"/>
      <c r="M3592" s="270"/>
      <c r="N3592" s="271"/>
      <c r="O3592" s="87"/>
      <c r="P3592" s="87"/>
      <c r="Q3592" s="87"/>
      <c r="R3592" s="87"/>
      <c r="S3592" s="87"/>
      <c r="T3592" s="88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T3592" s="20" t="s">
        <v>314</v>
      </c>
      <c r="AU3592" s="20" t="s">
        <v>93</v>
      </c>
    </row>
    <row r="3593" s="14" customFormat="1">
      <c r="A3593" s="14"/>
      <c r="B3593" s="246"/>
      <c r="C3593" s="247"/>
      <c r="D3593" s="231" t="s">
        <v>268</v>
      </c>
      <c r="E3593" s="248" t="s">
        <v>19</v>
      </c>
      <c r="F3593" s="249" t="s">
        <v>3540</v>
      </c>
      <c r="G3593" s="247"/>
      <c r="H3593" s="248" t="s">
        <v>19</v>
      </c>
      <c r="I3593" s="250"/>
      <c r="J3593" s="247"/>
      <c r="K3593" s="247"/>
      <c r="L3593" s="251"/>
      <c r="M3593" s="252"/>
      <c r="N3593" s="253"/>
      <c r="O3593" s="253"/>
      <c r="P3593" s="253"/>
      <c r="Q3593" s="253"/>
      <c r="R3593" s="253"/>
      <c r="S3593" s="253"/>
      <c r="T3593" s="25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5" t="s">
        <v>268</v>
      </c>
      <c r="AU3593" s="255" t="s">
        <v>93</v>
      </c>
      <c r="AV3593" s="14" t="s">
        <v>82</v>
      </c>
      <c r="AW3593" s="14" t="s">
        <v>34</v>
      </c>
      <c r="AX3593" s="14" t="s">
        <v>74</v>
      </c>
      <c r="AY3593" s="255" t="s">
        <v>224</v>
      </c>
    </row>
    <row r="3594" s="13" customFormat="1">
      <c r="A3594" s="13"/>
      <c r="B3594" s="229"/>
      <c r="C3594" s="230"/>
      <c r="D3594" s="231" t="s">
        <v>268</v>
      </c>
      <c r="E3594" s="232" t="s">
        <v>19</v>
      </c>
      <c r="F3594" s="233" t="s">
        <v>3554</v>
      </c>
      <c r="G3594" s="230"/>
      <c r="H3594" s="234">
        <v>391.27699999999999</v>
      </c>
      <c r="I3594" s="235"/>
      <c r="J3594" s="230"/>
      <c r="K3594" s="230"/>
      <c r="L3594" s="236"/>
      <c r="M3594" s="237"/>
      <c r="N3594" s="238"/>
      <c r="O3594" s="238"/>
      <c r="P3594" s="238"/>
      <c r="Q3594" s="238"/>
      <c r="R3594" s="238"/>
      <c r="S3594" s="238"/>
      <c r="T3594" s="23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0" t="s">
        <v>268</v>
      </c>
      <c r="AU3594" s="240" t="s">
        <v>93</v>
      </c>
      <c r="AV3594" s="13" t="s">
        <v>93</v>
      </c>
      <c r="AW3594" s="13" t="s">
        <v>34</v>
      </c>
      <c r="AX3594" s="13" t="s">
        <v>74</v>
      </c>
      <c r="AY3594" s="240" t="s">
        <v>224</v>
      </c>
    </row>
    <row r="3595" s="16" customFormat="1">
      <c r="A3595" s="16"/>
      <c r="B3595" s="272"/>
      <c r="C3595" s="273"/>
      <c r="D3595" s="231" t="s">
        <v>268</v>
      </c>
      <c r="E3595" s="274" t="s">
        <v>19</v>
      </c>
      <c r="F3595" s="275" t="s">
        <v>351</v>
      </c>
      <c r="G3595" s="273"/>
      <c r="H3595" s="276">
        <v>391.27699999999999</v>
      </c>
      <c r="I3595" s="277"/>
      <c r="J3595" s="273"/>
      <c r="K3595" s="273"/>
      <c r="L3595" s="278"/>
      <c r="M3595" s="279"/>
      <c r="N3595" s="280"/>
      <c r="O3595" s="280"/>
      <c r="P3595" s="280"/>
      <c r="Q3595" s="280"/>
      <c r="R3595" s="280"/>
      <c r="S3595" s="280"/>
      <c r="T3595" s="281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82" t="s">
        <v>268</v>
      </c>
      <c r="AU3595" s="282" t="s">
        <v>93</v>
      </c>
      <c r="AV3595" s="16" t="s">
        <v>231</v>
      </c>
      <c r="AW3595" s="16" t="s">
        <v>34</v>
      </c>
      <c r="AX3595" s="16" t="s">
        <v>82</v>
      </c>
      <c r="AY3595" s="282" t="s">
        <v>224</v>
      </c>
    </row>
    <row r="3596" s="2" customFormat="1" ht="16.5" customHeight="1">
      <c r="A3596" s="41"/>
      <c r="B3596" s="42"/>
      <c r="C3596" s="286" t="s">
        <v>3555</v>
      </c>
      <c r="D3596" s="286" t="s">
        <v>572</v>
      </c>
      <c r="E3596" s="287" t="s">
        <v>3556</v>
      </c>
      <c r="F3596" s="288" t="s">
        <v>3557</v>
      </c>
      <c r="G3596" s="289" t="s">
        <v>471</v>
      </c>
      <c r="H3596" s="290">
        <v>430.40499999999997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0.00072000000000000005</v>
      </c>
      <c r="R3596" s="225">
        <f>Q3596*H3596</f>
        <v>0.30989159999999999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3558</v>
      </c>
    </row>
    <row r="3597" s="13" customFormat="1">
      <c r="A3597" s="13"/>
      <c r="B3597" s="229"/>
      <c r="C3597" s="230"/>
      <c r="D3597" s="231" t="s">
        <v>268</v>
      </c>
      <c r="E3597" s="232" t="s">
        <v>19</v>
      </c>
      <c r="F3597" s="233" t="s">
        <v>3559</v>
      </c>
      <c r="G3597" s="230"/>
      <c r="H3597" s="234">
        <v>430.40499999999997</v>
      </c>
      <c r="I3597" s="235"/>
      <c r="J3597" s="230"/>
      <c r="K3597" s="230"/>
      <c r="L3597" s="236"/>
      <c r="M3597" s="237"/>
      <c r="N3597" s="238"/>
      <c r="O3597" s="238"/>
      <c r="P3597" s="238"/>
      <c r="Q3597" s="238"/>
      <c r="R3597" s="238"/>
      <c r="S3597" s="238"/>
      <c r="T3597" s="23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0" t="s">
        <v>268</v>
      </c>
      <c r="AU3597" s="240" t="s">
        <v>93</v>
      </c>
      <c r="AV3597" s="13" t="s">
        <v>93</v>
      </c>
      <c r="AW3597" s="13" t="s">
        <v>34</v>
      </c>
      <c r="AX3597" s="13" t="s">
        <v>82</v>
      </c>
      <c r="AY3597" s="240" t="s">
        <v>224</v>
      </c>
    </row>
    <row r="3598" s="2" customFormat="1" ht="33" customHeight="1">
      <c r="A3598" s="41"/>
      <c r="B3598" s="42"/>
      <c r="C3598" s="216" t="s">
        <v>1247</v>
      </c>
      <c r="D3598" s="216" t="s">
        <v>227</v>
      </c>
      <c r="E3598" s="217" t="s">
        <v>3560</v>
      </c>
      <c r="F3598" s="218" t="s">
        <v>3561</v>
      </c>
      <c r="G3598" s="219" t="s">
        <v>471</v>
      </c>
      <c r="H3598" s="220">
        <v>70.400000000000006</v>
      </c>
      <c r="I3598" s="221"/>
      <c r="J3598" s="222">
        <f>ROUND(I3598*H3598,2)</f>
        <v>0</v>
      </c>
      <c r="K3598" s="218" t="s">
        <v>312</v>
      </c>
      <c r="L3598" s="47"/>
      <c r="M3598" s="223" t="s">
        <v>19</v>
      </c>
      <c r="N3598" s="224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544</v>
      </c>
      <c r="AT3598" s="227" t="s">
        <v>227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3562</v>
      </c>
    </row>
    <row r="3599" s="2" customFormat="1">
      <c r="A3599" s="41"/>
      <c r="B3599" s="42"/>
      <c r="C3599" s="43"/>
      <c r="D3599" s="267" t="s">
        <v>314</v>
      </c>
      <c r="E3599" s="43"/>
      <c r="F3599" s="268" t="s">
        <v>3563</v>
      </c>
      <c r="G3599" s="43"/>
      <c r="H3599" s="43"/>
      <c r="I3599" s="269"/>
      <c r="J3599" s="43"/>
      <c r="K3599" s="43"/>
      <c r="L3599" s="47"/>
      <c r="M3599" s="270"/>
      <c r="N3599" s="271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314</v>
      </c>
      <c r="AU3599" s="20" t="s">
        <v>93</v>
      </c>
    </row>
    <row r="3600" s="14" customFormat="1">
      <c r="A3600" s="14"/>
      <c r="B3600" s="246"/>
      <c r="C3600" s="247"/>
      <c r="D3600" s="231" t="s">
        <v>268</v>
      </c>
      <c r="E3600" s="248" t="s">
        <v>19</v>
      </c>
      <c r="F3600" s="249" t="s">
        <v>3564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268</v>
      </c>
      <c r="AU3600" s="255" t="s">
        <v>93</v>
      </c>
      <c r="AV3600" s="14" t="s">
        <v>82</v>
      </c>
      <c r="AW3600" s="14" t="s">
        <v>34</v>
      </c>
      <c r="AX3600" s="14" t="s">
        <v>74</v>
      </c>
      <c r="AY3600" s="255" t="s">
        <v>224</v>
      </c>
    </row>
    <row r="3601" s="13" customFormat="1">
      <c r="A3601" s="13"/>
      <c r="B3601" s="229"/>
      <c r="C3601" s="230"/>
      <c r="D3601" s="231" t="s">
        <v>268</v>
      </c>
      <c r="E3601" s="232" t="s">
        <v>19</v>
      </c>
      <c r="F3601" s="233" t="s">
        <v>3565</v>
      </c>
      <c r="G3601" s="230"/>
      <c r="H3601" s="234">
        <v>15.5</v>
      </c>
      <c r="I3601" s="235"/>
      <c r="J3601" s="230"/>
      <c r="K3601" s="230"/>
      <c r="L3601" s="236"/>
      <c r="M3601" s="237"/>
      <c r="N3601" s="238"/>
      <c r="O3601" s="238"/>
      <c r="P3601" s="238"/>
      <c r="Q3601" s="238"/>
      <c r="R3601" s="238"/>
      <c r="S3601" s="238"/>
      <c r="T3601" s="23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0" t="s">
        <v>268</v>
      </c>
      <c r="AU3601" s="240" t="s">
        <v>93</v>
      </c>
      <c r="AV3601" s="13" t="s">
        <v>93</v>
      </c>
      <c r="AW3601" s="13" t="s">
        <v>34</v>
      </c>
      <c r="AX3601" s="13" t="s">
        <v>74</v>
      </c>
      <c r="AY3601" s="240" t="s">
        <v>224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3566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3567</v>
      </c>
      <c r="G3603" s="230"/>
      <c r="H3603" s="234">
        <v>54.899999999999999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6" customFormat="1">
      <c r="A3604" s="16"/>
      <c r="B3604" s="272"/>
      <c r="C3604" s="273"/>
      <c r="D3604" s="231" t="s">
        <v>268</v>
      </c>
      <c r="E3604" s="274" t="s">
        <v>19</v>
      </c>
      <c r="F3604" s="275" t="s">
        <v>351</v>
      </c>
      <c r="G3604" s="273"/>
      <c r="H3604" s="276">
        <v>70.400000000000006</v>
      </c>
      <c r="I3604" s="277"/>
      <c r="J3604" s="273"/>
      <c r="K3604" s="273"/>
      <c r="L3604" s="278"/>
      <c r="M3604" s="279"/>
      <c r="N3604" s="280"/>
      <c r="O3604" s="280"/>
      <c r="P3604" s="280"/>
      <c r="Q3604" s="280"/>
      <c r="R3604" s="280"/>
      <c r="S3604" s="280"/>
      <c r="T3604" s="281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T3604" s="282" t="s">
        <v>268</v>
      </c>
      <c r="AU3604" s="282" t="s">
        <v>93</v>
      </c>
      <c r="AV3604" s="16" t="s">
        <v>231</v>
      </c>
      <c r="AW3604" s="16" t="s">
        <v>34</v>
      </c>
      <c r="AX3604" s="16" t="s">
        <v>82</v>
      </c>
      <c r="AY3604" s="282" t="s">
        <v>224</v>
      </c>
    </row>
    <row r="3605" s="2" customFormat="1" ht="16.5" customHeight="1">
      <c r="A3605" s="41"/>
      <c r="B3605" s="42"/>
      <c r="C3605" s="286" t="s">
        <v>3568</v>
      </c>
      <c r="D3605" s="286" t="s">
        <v>572</v>
      </c>
      <c r="E3605" s="287" t="s">
        <v>3569</v>
      </c>
      <c r="F3605" s="288" t="s">
        <v>3570</v>
      </c>
      <c r="G3605" s="289" t="s">
        <v>471</v>
      </c>
      <c r="H3605" s="290">
        <v>60.390000000000001</v>
      </c>
      <c r="I3605" s="291"/>
      <c r="J3605" s="292">
        <f>ROUND(I3605*H3605,2)</f>
        <v>0</v>
      </c>
      <c r="K3605" s="288" t="s">
        <v>19</v>
      </c>
      <c r="L3605" s="293"/>
      <c r="M3605" s="294" t="s">
        <v>19</v>
      </c>
      <c r="N3605" s="295" t="s">
        <v>46</v>
      </c>
      <c r="O3605" s="87"/>
      <c r="P3605" s="225">
        <f>O3605*H3605</f>
        <v>0</v>
      </c>
      <c r="Q3605" s="225">
        <v>0.0040000000000000001</v>
      </c>
      <c r="R3605" s="225">
        <f>Q3605*H3605</f>
        <v>0.24156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643</v>
      </c>
      <c r="AT3605" s="227" t="s">
        <v>572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3571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3566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3572</v>
      </c>
      <c r="G3607" s="230"/>
      <c r="H3607" s="234">
        <v>60.390000000000001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60.390000000000001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3573</v>
      </c>
      <c r="D3609" s="286" t="s">
        <v>572</v>
      </c>
      <c r="E3609" s="287" t="s">
        <v>3574</v>
      </c>
      <c r="F3609" s="288" t="s">
        <v>3575</v>
      </c>
      <c r="G3609" s="289" t="s">
        <v>471</v>
      </c>
      <c r="H3609" s="290">
        <v>17.050000000000001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0.0018</v>
      </c>
      <c r="R3609" s="225">
        <f>Q3609*H3609</f>
        <v>0.030690000000000002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3576</v>
      </c>
    </row>
    <row r="3610" s="14" customFormat="1">
      <c r="A3610" s="14"/>
      <c r="B3610" s="246"/>
      <c r="C3610" s="247"/>
      <c r="D3610" s="231" t="s">
        <v>268</v>
      </c>
      <c r="E3610" s="248" t="s">
        <v>19</v>
      </c>
      <c r="F3610" s="249" t="s">
        <v>3564</v>
      </c>
      <c r="G3610" s="247"/>
      <c r="H3610" s="248" t="s">
        <v>19</v>
      </c>
      <c r="I3610" s="250"/>
      <c r="J3610" s="247"/>
      <c r="K3610" s="247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268</v>
      </c>
      <c r="AU3610" s="255" t="s">
        <v>93</v>
      </c>
      <c r="AV3610" s="14" t="s">
        <v>82</v>
      </c>
      <c r="AW3610" s="14" t="s">
        <v>34</v>
      </c>
      <c r="AX3610" s="14" t="s">
        <v>74</v>
      </c>
      <c r="AY3610" s="255" t="s">
        <v>224</v>
      </c>
    </row>
    <row r="3611" s="13" customFormat="1">
      <c r="A3611" s="13"/>
      <c r="B3611" s="229"/>
      <c r="C3611" s="230"/>
      <c r="D3611" s="231" t="s">
        <v>268</v>
      </c>
      <c r="E3611" s="232" t="s">
        <v>19</v>
      </c>
      <c r="F3611" s="233" t="s">
        <v>3577</v>
      </c>
      <c r="G3611" s="230"/>
      <c r="H3611" s="234">
        <v>17.050000000000001</v>
      </c>
      <c r="I3611" s="235"/>
      <c r="J3611" s="230"/>
      <c r="K3611" s="230"/>
      <c r="L3611" s="236"/>
      <c r="M3611" s="237"/>
      <c r="N3611" s="238"/>
      <c r="O3611" s="238"/>
      <c r="P3611" s="238"/>
      <c r="Q3611" s="238"/>
      <c r="R3611" s="238"/>
      <c r="S3611" s="238"/>
      <c r="T3611" s="23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0" t="s">
        <v>268</v>
      </c>
      <c r="AU3611" s="240" t="s">
        <v>93</v>
      </c>
      <c r="AV3611" s="13" t="s">
        <v>93</v>
      </c>
      <c r="AW3611" s="13" t="s">
        <v>34</v>
      </c>
      <c r="AX3611" s="13" t="s">
        <v>74</v>
      </c>
      <c r="AY3611" s="240" t="s">
        <v>224</v>
      </c>
    </row>
    <row r="3612" s="16" customFormat="1">
      <c r="A3612" s="16"/>
      <c r="B3612" s="272"/>
      <c r="C3612" s="273"/>
      <c r="D3612" s="231" t="s">
        <v>268</v>
      </c>
      <c r="E3612" s="274" t="s">
        <v>19</v>
      </c>
      <c r="F3612" s="275" t="s">
        <v>351</v>
      </c>
      <c r="G3612" s="273"/>
      <c r="H3612" s="276">
        <v>17.050000000000001</v>
      </c>
      <c r="I3612" s="277"/>
      <c r="J3612" s="273"/>
      <c r="K3612" s="273"/>
      <c r="L3612" s="278"/>
      <c r="M3612" s="279"/>
      <c r="N3612" s="280"/>
      <c r="O3612" s="280"/>
      <c r="P3612" s="280"/>
      <c r="Q3612" s="280"/>
      <c r="R3612" s="280"/>
      <c r="S3612" s="280"/>
      <c r="T3612" s="281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T3612" s="282" t="s">
        <v>268</v>
      </c>
      <c r="AU3612" s="282" t="s">
        <v>93</v>
      </c>
      <c r="AV3612" s="16" t="s">
        <v>231</v>
      </c>
      <c r="AW3612" s="16" t="s">
        <v>34</v>
      </c>
      <c r="AX3612" s="16" t="s">
        <v>82</v>
      </c>
      <c r="AY3612" s="282" t="s">
        <v>224</v>
      </c>
    </row>
    <row r="3613" s="2" customFormat="1" ht="16.5" customHeight="1">
      <c r="A3613" s="41"/>
      <c r="B3613" s="42"/>
      <c r="C3613" s="216" t="s">
        <v>3578</v>
      </c>
      <c r="D3613" s="216" t="s">
        <v>227</v>
      </c>
      <c r="E3613" s="217" t="s">
        <v>3579</v>
      </c>
      <c r="F3613" s="218" t="s">
        <v>3580</v>
      </c>
      <c r="G3613" s="219" t="s">
        <v>266</v>
      </c>
      <c r="H3613" s="220">
        <v>245.55600000000001</v>
      </c>
      <c r="I3613" s="221"/>
      <c r="J3613" s="222">
        <f>ROUND(I3613*H3613,2)</f>
        <v>0</v>
      </c>
      <c r="K3613" s="218" t="s">
        <v>19</v>
      </c>
      <c r="L3613" s="47"/>
      <c r="M3613" s="223" t="s">
        <v>19</v>
      </c>
      <c r="N3613" s="224" t="s">
        <v>46</v>
      </c>
      <c r="O3613" s="87"/>
      <c r="P3613" s="225">
        <f>O3613*H3613</f>
        <v>0</v>
      </c>
      <c r="Q3613" s="225">
        <v>0</v>
      </c>
      <c r="R3613" s="225">
        <f>Q3613*H3613</f>
        <v>0</v>
      </c>
      <c r="S3613" s="225">
        <v>0</v>
      </c>
      <c r="T3613" s="226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7" t="s">
        <v>544</v>
      </c>
      <c r="AT3613" s="227" t="s">
        <v>227</v>
      </c>
      <c r="AU3613" s="227" t="s">
        <v>93</v>
      </c>
      <c r="AY3613" s="20" t="s">
        <v>224</v>
      </c>
      <c r="BE3613" s="228">
        <f>IF(N3613="základní",J3613,0)</f>
        <v>0</v>
      </c>
      <c r="BF3613" s="228">
        <f>IF(N3613="snížená",J3613,0)</f>
        <v>0</v>
      </c>
      <c r="BG3613" s="228">
        <f>IF(N3613="zákl. přenesená",J3613,0)</f>
        <v>0</v>
      </c>
      <c r="BH3613" s="228">
        <f>IF(N3613="sníž. přenesená",J3613,0)</f>
        <v>0</v>
      </c>
      <c r="BI3613" s="228">
        <f>IF(N3613="nulová",J3613,0)</f>
        <v>0</v>
      </c>
      <c r="BJ3613" s="20" t="s">
        <v>93</v>
      </c>
      <c r="BK3613" s="228">
        <f>ROUND(I3613*H3613,2)</f>
        <v>0</v>
      </c>
      <c r="BL3613" s="20" t="s">
        <v>544</v>
      </c>
      <c r="BM3613" s="227" t="s">
        <v>3581</v>
      </c>
    </row>
    <row r="3614" s="14" customFormat="1">
      <c r="A3614" s="14"/>
      <c r="B3614" s="246"/>
      <c r="C3614" s="247"/>
      <c r="D3614" s="231" t="s">
        <v>268</v>
      </c>
      <c r="E3614" s="248" t="s">
        <v>19</v>
      </c>
      <c r="F3614" s="249" t="s">
        <v>3582</v>
      </c>
      <c r="G3614" s="247"/>
      <c r="H3614" s="248" t="s">
        <v>19</v>
      </c>
      <c r="I3614" s="250"/>
      <c r="J3614" s="247"/>
      <c r="K3614" s="247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268</v>
      </c>
      <c r="AU3614" s="255" t="s">
        <v>93</v>
      </c>
      <c r="AV3614" s="14" t="s">
        <v>82</v>
      </c>
      <c r="AW3614" s="14" t="s">
        <v>34</v>
      </c>
      <c r="AX3614" s="14" t="s">
        <v>74</v>
      </c>
      <c r="AY3614" s="255" t="s">
        <v>224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3583</v>
      </c>
      <c r="G3615" s="230"/>
      <c r="H3615" s="234">
        <v>4.3289999999999997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74</v>
      </c>
      <c r="AY3615" s="240" t="s">
        <v>224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3584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3585</v>
      </c>
      <c r="G3617" s="230"/>
      <c r="H3617" s="234">
        <v>25.308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3586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3585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3587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3588</v>
      </c>
      <c r="G3621" s="230"/>
      <c r="H3621" s="234">
        <v>39.960000000000001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3590</v>
      </c>
      <c r="G3623" s="230"/>
      <c r="H3623" s="234">
        <v>24.975000000000001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1.5600000000000001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16.872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3596</v>
      </c>
      <c r="G3629" s="230"/>
      <c r="H3629" s="234">
        <v>8.4359999999999999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3597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3598</v>
      </c>
      <c r="G3631" s="230"/>
      <c r="H3631" s="234">
        <v>29.969999999999999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3599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3600</v>
      </c>
      <c r="G3633" s="230"/>
      <c r="H3633" s="234">
        <v>9.9900000000000002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3601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3600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12.654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4.9950000000000001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3583</v>
      </c>
      <c r="G3641" s="230"/>
      <c r="H3641" s="234">
        <v>4.3289999999999997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5" customFormat="1">
      <c r="A3642" s="15"/>
      <c r="B3642" s="256"/>
      <c r="C3642" s="257"/>
      <c r="D3642" s="231" t="s">
        <v>268</v>
      </c>
      <c r="E3642" s="258" t="s">
        <v>19</v>
      </c>
      <c r="F3642" s="259" t="s">
        <v>300</v>
      </c>
      <c r="G3642" s="257"/>
      <c r="H3642" s="260">
        <v>218.67599999999999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268</v>
      </c>
      <c r="AU3642" s="266" t="s">
        <v>93</v>
      </c>
      <c r="AV3642" s="15" t="s">
        <v>108</v>
      </c>
      <c r="AW3642" s="15" t="s">
        <v>34</v>
      </c>
      <c r="AX3642" s="15" t="s">
        <v>74</v>
      </c>
      <c r="AY3642" s="266" t="s">
        <v>224</v>
      </c>
    </row>
    <row r="3643" s="14" customFormat="1">
      <c r="A3643" s="14"/>
      <c r="B3643" s="246"/>
      <c r="C3643" s="247"/>
      <c r="D3643" s="231" t="s">
        <v>268</v>
      </c>
      <c r="E3643" s="248" t="s">
        <v>19</v>
      </c>
      <c r="F3643" s="249" t="s">
        <v>3607</v>
      </c>
      <c r="G3643" s="247"/>
      <c r="H3643" s="248" t="s">
        <v>19</v>
      </c>
      <c r="I3643" s="250"/>
      <c r="J3643" s="247"/>
      <c r="K3643" s="247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268</v>
      </c>
      <c r="AU3643" s="255" t="s">
        <v>93</v>
      </c>
      <c r="AV3643" s="14" t="s">
        <v>82</v>
      </c>
      <c r="AW3643" s="14" t="s">
        <v>34</v>
      </c>
      <c r="AX3643" s="14" t="s">
        <v>74</v>
      </c>
      <c r="AY3643" s="255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3608</v>
      </c>
      <c r="G3644" s="230"/>
      <c r="H3644" s="234">
        <v>8.6400000000000006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3609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3610</v>
      </c>
      <c r="G3646" s="230"/>
      <c r="H3646" s="234">
        <v>2.8500000000000001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3611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3612</v>
      </c>
      <c r="G3648" s="230"/>
      <c r="H3648" s="234">
        <v>6.75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3613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3614</v>
      </c>
      <c r="G3650" s="230"/>
      <c r="H3650" s="234">
        <v>8.6400000000000006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5" customFormat="1">
      <c r="A3651" s="15"/>
      <c r="B3651" s="256"/>
      <c r="C3651" s="257"/>
      <c r="D3651" s="231" t="s">
        <v>268</v>
      </c>
      <c r="E3651" s="258" t="s">
        <v>19</v>
      </c>
      <c r="F3651" s="259" t="s">
        <v>300</v>
      </c>
      <c r="G3651" s="257"/>
      <c r="H3651" s="260">
        <v>26.879999999999999</v>
      </c>
      <c r="I3651" s="261"/>
      <c r="J3651" s="257"/>
      <c r="K3651" s="257"/>
      <c r="L3651" s="262"/>
      <c r="M3651" s="263"/>
      <c r="N3651" s="264"/>
      <c r="O3651" s="264"/>
      <c r="P3651" s="264"/>
      <c r="Q3651" s="264"/>
      <c r="R3651" s="264"/>
      <c r="S3651" s="264"/>
      <c r="T3651" s="26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6" t="s">
        <v>268</v>
      </c>
      <c r="AU3651" s="266" t="s">
        <v>93</v>
      </c>
      <c r="AV3651" s="15" t="s">
        <v>108</v>
      </c>
      <c r="AW3651" s="15" t="s">
        <v>34</v>
      </c>
      <c r="AX3651" s="15" t="s">
        <v>74</v>
      </c>
      <c r="AY3651" s="266" t="s">
        <v>224</v>
      </c>
    </row>
    <row r="3652" s="16" customFormat="1">
      <c r="A3652" s="16"/>
      <c r="B3652" s="272"/>
      <c r="C3652" s="273"/>
      <c r="D3652" s="231" t="s">
        <v>268</v>
      </c>
      <c r="E3652" s="274" t="s">
        <v>19</v>
      </c>
      <c r="F3652" s="275" t="s">
        <v>351</v>
      </c>
      <c r="G3652" s="273"/>
      <c r="H3652" s="276">
        <v>245.55600000000001</v>
      </c>
      <c r="I3652" s="277"/>
      <c r="J3652" s="273"/>
      <c r="K3652" s="273"/>
      <c r="L3652" s="278"/>
      <c r="M3652" s="279"/>
      <c r="N3652" s="280"/>
      <c r="O3652" s="280"/>
      <c r="P3652" s="280"/>
      <c r="Q3652" s="280"/>
      <c r="R3652" s="280"/>
      <c r="S3652" s="280"/>
      <c r="T3652" s="281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T3652" s="282" t="s">
        <v>268</v>
      </c>
      <c r="AU3652" s="282" t="s">
        <v>93</v>
      </c>
      <c r="AV3652" s="16" t="s">
        <v>231</v>
      </c>
      <c r="AW3652" s="16" t="s">
        <v>34</v>
      </c>
      <c r="AX3652" s="16" t="s">
        <v>82</v>
      </c>
      <c r="AY3652" s="282" t="s">
        <v>224</v>
      </c>
    </row>
    <row r="3653" s="2" customFormat="1" ht="49.05" customHeight="1">
      <c r="A3653" s="41"/>
      <c r="B3653" s="42"/>
      <c r="C3653" s="216" t="s">
        <v>3615</v>
      </c>
      <c r="D3653" s="216" t="s">
        <v>227</v>
      </c>
      <c r="E3653" s="217" t="s">
        <v>3616</v>
      </c>
      <c r="F3653" s="218" t="s">
        <v>3617</v>
      </c>
      <c r="G3653" s="219" t="s">
        <v>371</v>
      </c>
      <c r="H3653" s="220">
        <v>5.2069999999999999</v>
      </c>
      <c r="I3653" s="221"/>
      <c r="J3653" s="222">
        <f>ROUND(I3653*H3653,2)</f>
        <v>0</v>
      </c>
      <c r="K3653" s="218" t="s">
        <v>312</v>
      </c>
      <c r="L3653" s="47"/>
      <c r="M3653" s="223" t="s">
        <v>19</v>
      </c>
      <c r="N3653" s="224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544</v>
      </c>
      <c r="AT3653" s="227" t="s">
        <v>227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3618</v>
      </c>
    </row>
    <row r="3654" s="2" customFormat="1">
      <c r="A3654" s="41"/>
      <c r="B3654" s="42"/>
      <c r="C3654" s="43"/>
      <c r="D3654" s="267" t="s">
        <v>314</v>
      </c>
      <c r="E3654" s="43"/>
      <c r="F3654" s="268" t="s">
        <v>3619</v>
      </c>
      <c r="G3654" s="43"/>
      <c r="H3654" s="43"/>
      <c r="I3654" s="269"/>
      <c r="J3654" s="43"/>
      <c r="K3654" s="43"/>
      <c r="L3654" s="47"/>
      <c r="M3654" s="270"/>
      <c r="N3654" s="271"/>
      <c r="O3654" s="87"/>
      <c r="P3654" s="87"/>
      <c r="Q3654" s="87"/>
      <c r="R3654" s="87"/>
      <c r="S3654" s="87"/>
      <c r="T3654" s="88"/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T3654" s="20" t="s">
        <v>314</v>
      </c>
      <c r="AU3654" s="20" t="s">
        <v>93</v>
      </c>
    </row>
    <row r="3655" s="12" customFormat="1" ht="22.8" customHeight="1">
      <c r="A3655" s="12"/>
      <c r="B3655" s="200"/>
      <c r="C3655" s="201"/>
      <c r="D3655" s="202" t="s">
        <v>73</v>
      </c>
      <c r="E3655" s="214" t="s">
        <v>3620</v>
      </c>
      <c r="F3655" s="214" t="s">
        <v>3621</v>
      </c>
      <c r="G3655" s="201"/>
      <c r="H3655" s="201"/>
      <c r="I3655" s="204"/>
      <c r="J3655" s="215">
        <f>BK3655</f>
        <v>0</v>
      </c>
      <c r="K3655" s="201"/>
      <c r="L3655" s="206"/>
      <c r="M3655" s="207"/>
      <c r="N3655" s="208"/>
      <c r="O3655" s="208"/>
      <c r="P3655" s="209">
        <f>SUM(P3656:P3722)</f>
        <v>0</v>
      </c>
      <c r="Q3655" s="208"/>
      <c r="R3655" s="209">
        <f>SUM(R3656:R3722)</f>
        <v>0</v>
      </c>
      <c r="S3655" s="208"/>
      <c r="T3655" s="210">
        <f>SUM(T3656:T3722)</f>
        <v>0</v>
      </c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R3655" s="211" t="s">
        <v>93</v>
      </c>
      <c r="AT3655" s="212" t="s">
        <v>73</v>
      </c>
      <c r="AU3655" s="212" t="s">
        <v>82</v>
      </c>
      <c r="AY3655" s="211" t="s">
        <v>224</v>
      </c>
      <c r="BK3655" s="213">
        <f>SUM(BK3656:BK3722)</f>
        <v>0</v>
      </c>
    </row>
    <row r="3656" s="2" customFormat="1" ht="37.8" customHeight="1">
      <c r="A3656" s="41"/>
      <c r="B3656" s="42"/>
      <c r="C3656" s="216" t="s">
        <v>3622</v>
      </c>
      <c r="D3656" s="216" t="s">
        <v>227</v>
      </c>
      <c r="E3656" s="217" t="s">
        <v>3623</v>
      </c>
      <c r="F3656" s="218" t="s">
        <v>3624</v>
      </c>
      <c r="G3656" s="219" t="s">
        <v>595</v>
      </c>
      <c r="H3656" s="220">
        <v>1</v>
      </c>
      <c r="I3656" s="221"/>
      <c r="J3656" s="222">
        <f>ROUND(I3656*H3656,2)</f>
        <v>0</v>
      </c>
      <c r="K3656" s="218" t="s">
        <v>19</v>
      </c>
      <c r="L3656" s="47"/>
      <c r="M3656" s="223" t="s">
        <v>19</v>
      </c>
      <c r="N3656" s="224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544</v>
      </c>
      <c r="AT3656" s="227" t="s">
        <v>227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3625</v>
      </c>
    </row>
    <row r="3657" s="2" customFormat="1" ht="37.8" customHeight="1">
      <c r="A3657" s="41"/>
      <c r="B3657" s="42"/>
      <c r="C3657" s="216" t="s">
        <v>3626</v>
      </c>
      <c r="D3657" s="216" t="s">
        <v>227</v>
      </c>
      <c r="E3657" s="217" t="s">
        <v>3627</v>
      </c>
      <c r="F3657" s="218" t="s">
        <v>3628</v>
      </c>
      <c r="G3657" s="219" t="s">
        <v>595</v>
      </c>
      <c r="H3657" s="220">
        <v>2</v>
      </c>
      <c r="I3657" s="221"/>
      <c r="J3657" s="222">
        <f>ROUND(I3657*H3657,2)</f>
        <v>0</v>
      </c>
      <c r="K3657" s="218" t="s">
        <v>19</v>
      </c>
      <c r="L3657" s="47"/>
      <c r="M3657" s="223" t="s">
        <v>19</v>
      </c>
      <c r="N3657" s="224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544</v>
      </c>
      <c r="AT3657" s="227" t="s">
        <v>227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3629</v>
      </c>
    </row>
    <row r="3658" s="2" customFormat="1" ht="37.8" customHeight="1">
      <c r="A3658" s="41"/>
      <c r="B3658" s="42"/>
      <c r="C3658" s="216" t="s">
        <v>3630</v>
      </c>
      <c r="D3658" s="216" t="s">
        <v>227</v>
      </c>
      <c r="E3658" s="217" t="s">
        <v>3631</v>
      </c>
      <c r="F3658" s="218" t="s">
        <v>3632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3633</v>
      </c>
    </row>
    <row r="3659" s="2" customFormat="1" ht="37.8" customHeight="1">
      <c r="A3659" s="41"/>
      <c r="B3659" s="42"/>
      <c r="C3659" s="216" t="s">
        <v>3634</v>
      </c>
      <c r="D3659" s="216" t="s">
        <v>227</v>
      </c>
      <c r="E3659" s="217" t="s">
        <v>3635</v>
      </c>
      <c r="F3659" s="218" t="s">
        <v>3636</v>
      </c>
      <c r="G3659" s="219" t="s">
        <v>595</v>
      </c>
      <c r="H3659" s="220">
        <v>1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3637</v>
      </c>
    </row>
    <row r="3660" s="2" customFormat="1" ht="37.8" customHeight="1">
      <c r="A3660" s="41"/>
      <c r="B3660" s="42"/>
      <c r="C3660" s="216" t="s">
        <v>3638</v>
      </c>
      <c r="D3660" s="216" t="s">
        <v>227</v>
      </c>
      <c r="E3660" s="217" t="s">
        <v>3639</v>
      </c>
      <c r="F3660" s="218" t="s">
        <v>3640</v>
      </c>
      <c r="G3660" s="219" t="s">
        <v>595</v>
      </c>
      <c r="H3660" s="220">
        <v>2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3641</v>
      </c>
    </row>
    <row r="3661" s="2" customFormat="1" ht="37.8" customHeight="1">
      <c r="A3661" s="41"/>
      <c r="B3661" s="42"/>
      <c r="C3661" s="216" t="s">
        <v>3642</v>
      </c>
      <c r="D3661" s="216" t="s">
        <v>227</v>
      </c>
      <c r="E3661" s="217" t="s">
        <v>3643</v>
      </c>
      <c r="F3661" s="218" t="s">
        <v>3644</v>
      </c>
      <c r="G3661" s="219" t="s">
        <v>595</v>
      </c>
      <c r="H3661" s="220">
        <v>2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3645</v>
      </c>
    </row>
    <row r="3662" s="2" customFormat="1" ht="37.8" customHeight="1">
      <c r="A3662" s="41"/>
      <c r="B3662" s="42"/>
      <c r="C3662" s="216" t="s">
        <v>3646</v>
      </c>
      <c r="D3662" s="216" t="s">
        <v>227</v>
      </c>
      <c r="E3662" s="217" t="s">
        <v>3647</v>
      </c>
      <c r="F3662" s="218" t="s">
        <v>3648</v>
      </c>
      <c r="G3662" s="219" t="s">
        <v>595</v>
      </c>
      <c r="H3662" s="220">
        <v>1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3649</v>
      </c>
    </row>
    <row r="3663" s="2" customFormat="1" ht="37.8" customHeight="1">
      <c r="A3663" s="41"/>
      <c r="B3663" s="42"/>
      <c r="C3663" s="216" t="s">
        <v>3650</v>
      </c>
      <c r="D3663" s="216" t="s">
        <v>227</v>
      </c>
      <c r="E3663" s="217" t="s">
        <v>3651</v>
      </c>
      <c r="F3663" s="218" t="s">
        <v>3652</v>
      </c>
      <c r="G3663" s="219" t="s">
        <v>595</v>
      </c>
      <c r="H3663" s="220">
        <v>4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3653</v>
      </c>
    </row>
    <row r="3664" s="2" customFormat="1" ht="37.8" customHeight="1">
      <c r="A3664" s="41"/>
      <c r="B3664" s="42"/>
      <c r="C3664" s="216" t="s">
        <v>3654</v>
      </c>
      <c r="D3664" s="216" t="s">
        <v>227</v>
      </c>
      <c r="E3664" s="217" t="s">
        <v>3655</v>
      </c>
      <c r="F3664" s="218" t="s">
        <v>3656</v>
      </c>
      <c r="G3664" s="219" t="s">
        <v>595</v>
      </c>
      <c r="H3664" s="220">
        <v>2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3657</v>
      </c>
    </row>
    <row r="3665" s="2" customFormat="1" ht="37.8" customHeight="1">
      <c r="A3665" s="41"/>
      <c r="B3665" s="42"/>
      <c r="C3665" s="216" t="s">
        <v>3658</v>
      </c>
      <c r="D3665" s="216" t="s">
        <v>227</v>
      </c>
      <c r="E3665" s="217" t="s">
        <v>3659</v>
      </c>
      <c r="F3665" s="218" t="s">
        <v>3660</v>
      </c>
      <c r="G3665" s="219" t="s">
        <v>595</v>
      </c>
      <c r="H3665" s="220">
        <v>1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3661</v>
      </c>
    </row>
    <row r="3666" s="2" customFormat="1" ht="37.8" customHeight="1">
      <c r="A3666" s="41"/>
      <c r="B3666" s="42"/>
      <c r="C3666" s="216" t="s">
        <v>3662</v>
      </c>
      <c r="D3666" s="216" t="s">
        <v>227</v>
      </c>
      <c r="E3666" s="217" t="s">
        <v>3663</v>
      </c>
      <c r="F3666" s="218" t="s">
        <v>3664</v>
      </c>
      <c r="G3666" s="219" t="s">
        <v>595</v>
      </c>
      <c r="H3666" s="220">
        <v>4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3665</v>
      </c>
    </row>
    <row r="3667" s="2" customFormat="1" ht="37.8" customHeight="1">
      <c r="A3667" s="41"/>
      <c r="B3667" s="42"/>
      <c r="C3667" s="216" t="s">
        <v>3666</v>
      </c>
      <c r="D3667" s="216" t="s">
        <v>227</v>
      </c>
      <c r="E3667" s="217" t="s">
        <v>3667</v>
      </c>
      <c r="F3667" s="218" t="s">
        <v>3668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3669</v>
      </c>
    </row>
    <row r="3668" s="2" customFormat="1" ht="37.8" customHeight="1">
      <c r="A3668" s="41"/>
      <c r="B3668" s="42"/>
      <c r="C3668" s="216" t="s">
        <v>3670</v>
      </c>
      <c r="D3668" s="216" t="s">
        <v>227</v>
      </c>
      <c r="E3668" s="217" t="s">
        <v>3671</v>
      </c>
      <c r="F3668" s="218" t="s">
        <v>3672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3673</v>
      </c>
    </row>
    <row r="3669" s="2" customFormat="1" ht="37.8" customHeight="1">
      <c r="A3669" s="41"/>
      <c r="B3669" s="42"/>
      <c r="C3669" s="216" t="s">
        <v>3674</v>
      </c>
      <c r="D3669" s="216" t="s">
        <v>227</v>
      </c>
      <c r="E3669" s="217" t="s">
        <v>3675</v>
      </c>
      <c r="F3669" s="218" t="s">
        <v>3676</v>
      </c>
      <c r="G3669" s="219" t="s">
        <v>595</v>
      </c>
      <c r="H3669" s="220">
        <v>4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3677</v>
      </c>
    </row>
    <row r="3670" s="2" customFormat="1" ht="37.8" customHeight="1">
      <c r="A3670" s="41"/>
      <c r="B3670" s="42"/>
      <c r="C3670" s="216" t="s">
        <v>3678</v>
      </c>
      <c r="D3670" s="216" t="s">
        <v>227</v>
      </c>
      <c r="E3670" s="217" t="s">
        <v>3679</v>
      </c>
      <c r="F3670" s="218" t="s">
        <v>3680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3681</v>
      </c>
    </row>
    <row r="3671" s="2" customFormat="1" ht="37.8" customHeight="1">
      <c r="A3671" s="41"/>
      <c r="B3671" s="42"/>
      <c r="C3671" s="216" t="s">
        <v>3682</v>
      </c>
      <c r="D3671" s="216" t="s">
        <v>227</v>
      </c>
      <c r="E3671" s="217" t="s">
        <v>3683</v>
      </c>
      <c r="F3671" s="218" t="s">
        <v>3684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3685</v>
      </c>
    </row>
    <row r="3672" s="2" customFormat="1" ht="37.8" customHeight="1">
      <c r="A3672" s="41"/>
      <c r="B3672" s="42"/>
      <c r="C3672" s="216" t="s">
        <v>3686</v>
      </c>
      <c r="D3672" s="216" t="s">
        <v>227</v>
      </c>
      <c r="E3672" s="217" t="s">
        <v>3687</v>
      </c>
      <c r="F3672" s="218" t="s">
        <v>3688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3689</v>
      </c>
    </row>
    <row r="3673" s="2" customFormat="1" ht="37.8" customHeight="1">
      <c r="A3673" s="41"/>
      <c r="B3673" s="42"/>
      <c r="C3673" s="216" t="s">
        <v>3690</v>
      </c>
      <c r="D3673" s="216" t="s">
        <v>227</v>
      </c>
      <c r="E3673" s="217" t="s">
        <v>3691</v>
      </c>
      <c r="F3673" s="218" t="s">
        <v>3692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3693</v>
      </c>
    </row>
    <row r="3674" s="2" customFormat="1" ht="37.8" customHeight="1">
      <c r="A3674" s="41"/>
      <c r="B3674" s="42"/>
      <c r="C3674" s="216" t="s">
        <v>3694</v>
      </c>
      <c r="D3674" s="216" t="s">
        <v>227</v>
      </c>
      <c r="E3674" s="217" t="s">
        <v>3695</v>
      </c>
      <c r="F3674" s="218" t="s">
        <v>3696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3697</v>
      </c>
    </row>
    <row r="3675" s="2" customFormat="1" ht="37.8" customHeight="1">
      <c r="A3675" s="41"/>
      <c r="B3675" s="42"/>
      <c r="C3675" s="216" t="s">
        <v>3698</v>
      </c>
      <c r="D3675" s="216" t="s">
        <v>227</v>
      </c>
      <c r="E3675" s="217" t="s">
        <v>3699</v>
      </c>
      <c r="F3675" s="218" t="s">
        <v>3700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3701</v>
      </c>
    </row>
    <row r="3676" s="2" customFormat="1" ht="37.8" customHeight="1">
      <c r="A3676" s="41"/>
      <c r="B3676" s="42"/>
      <c r="C3676" s="216" t="s">
        <v>3702</v>
      </c>
      <c r="D3676" s="216" t="s">
        <v>227</v>
      </c>
      <c r="E3676" s="217" t="s">
        <v>3703</v>
      </c>
      <c r="F3676" s="218" t="s">
        <v>3704</v>
      </c>
      <c r="G3676" s="219" t="s">
        <v>595</v>
      </c>
      <c r="H3676" s="220">
        <v>3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3705</v>
      </c>
    </row>
    <row r="3677" s="2" customFormat="1" ht="37.8" customHeight="1">
      <c r="A3677" s="41"/>
      <c r="B3677" s="42"/>
      <c r="C3677" s="216" t="s">
        <v>3706</v>
      </c>
      <c r="D3677" s="216" t="s">
        <v>227</v>
      </c>
      <c r="E3677" s="217" t="s">
        <v>3707</v>
      </c>
      <c r="F3677" s="218" t="s">
        <v>3708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3709</v>
      </c>
    </row>
    <row r="3678" s="2" customFormat="1" ht="37.8" customHeight="1">
      <c r="A3678" s="41"/>
      <c r="B3678" s="42"/>
      <c r="C3678" s="216" t="s">
        <v>3710</v>
      </c>
      <c r="D3678" s="216" t="s">
        <v>227</v>
      </c>
      <c r="E3678" s="217" t="s">
        <v>3711</v>
      </c>
      <c r="F3678" s="218" t="s">
        <v>3712</v>
      </c>
      <c r="G3678" s="219" t="s">
        <v>595</v>
      </c>
      <c r="H3678" s="220">
        <v>2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3713</v>
      </c>
    </row>
    <row r="3679" s="2" customFormat="1" ht="37.8" customHeight="1">
      <c r="A3679" s="41"/>
      <c r="B3679" s="42"/>
      <c r="C3679" s="216" t="s">
        <v>3714</v>
      </c>
      <c r="D3679" s="216" t="s">
        <v>227</v>
      </c>
      <c r="E3679" s="217" t="s">
        <v>3715</v>
      </c>
      <c r="F3679" s="218" t="s">
        <v>3716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3717</v>
      </c>
    </row>
    <row r="3680" s="2" customFormat="1" ht="37.8" customHeight="1">
      <c r="A3680" s="41"/>
      <c r="B3680" s="42"/>
      <c r="C3680" s="216" t="s">
        <v>3718</v>
      </c>
      <c r="D3680" s="216" t="s">
        <v>227</v>
      </c>
      <c r="E3680" s="217" t="s">
        <v>3719</v>
      </c>
      <c r="F3680" s="218" t="s">
        <v>3720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3721</v>
      </c>
    </row>
    <row r="3681" s="2" customFormat="1" ht="37.8" customHeight="1">
      <c r="A3681" s="41"/>
      <c r="B3681" s="42"/>
      <c r="C3681" s="216" t="s">
        <v>3722</v>
      </c>
      <c r="D3681" s="216" t="s">
        <v>227</v>
      </c>
      <c r="E3681" s="217" t="s">
        <v>3723</v>
      </c>
      <c r="F3681" s="218" t="s">
        <v>3724</v>
      </c>
      <c r="G3681" s="219" t="s">
        <v>595</v>
      </c>
      <c r="H3681" s="220">
        <v>3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3725</v>
      </c>
    </row>
    <row r="3682" s="2" customFormat="1" ht="37.8" customHeight="1">
      <c r="A3682" s="41"/>
      <c r="B3682" s="42"/>
      <c r="C3682" s="216" t="s">
        <v>3726</v>
      </c>
      <c r="D3682" s="216" t="s">
        <v>227</v>
      </c>
      <c r="E3682" s="217" t="s">
        <v>3727</v>
      </c>
      <c r="F3682" s="218" t="s">
        <v>3728</v>
      </c>
      <c r="G3682" s="219" t="s">
        <v>595</v>
      </c>
      <c r="H3682" s="220">
        <v>1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3729</v>
      </c>
    </row>
    <row r="3683" s="2" customFormat="1" ht="37.8" customHeight="1">
      <c r="A3683" s="41"/>
      <c r="B3683" s="42"/>
      <c r="C3683" s="216" t="s">
        <v>3730</v>
      </c>
      <c r="D3683" s="216" t="s">
        <v>227</v>
      </c>
      <c r="E3683" s="217" t="s">
        <v>3731</v>
      </c>
      <c r="F3683" s="218" t="s">
        <v>3732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3733</v>
      </c>
    </row>
    <row r="3684" s="2" customFormat="1" ht="37.8" customHeight="1">
      <c r="A3684" s="41"/>
      <c r="B3684" s="42"/>
      <c r="C3684" s="216" t="s">
        <v>3734</v>
      </c>
      <c r="D3684" s="216" t="s">
        <v>227</v>
      </c>
      <c r="E3684" s="217" t="s">
        <v>3735</v>
      </c>
      <c r="F3684" s="218" t="s">
        <v>3736</v>
      </c>
      <c r="G3684" s="219" t="s">
        <v>595</v>
      </c>
      <c r="H3684" s="220">
        <v>3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3737</v>
      </c>
    </row>
    <row r="3685" s="2" customFormat="1" ht="37.8" customHeight="1">
      <c r="A3685" s="41"/>
      <c r="B3685" s="42"/>
      <c r="C3685" s="216" t="s">
        <v>3738</v>
      </c>
      <c r="D3685" s="216" t="s">
        <v>227</v>
      </c>
      <c r="E3685" s="217" t="s">
        <v>3739</v>
      </c>
      <c r="F3685" s="218" t="s">
        <v>3740</v>
      </c>
      <c r="G3685" s="219" t="s">
        <v>595</v>
      </c>
      <c r="H3685" s="220">
        <v>4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3741</v>
      </c>
    </row>
    <row r="3686" s="2" customFormat="1" ht="37.8" customHeight="1">
      <c r="A3686" s="41"/>
      <c r="B3686" s="42"/>
      <c r="C3686" s="216" t="s">
        <v>3742</v>
      </c>
      <c r="D3686" s="216" t="s">
        <v>227</v>
      </c>
      <c r="E3686" s="217" t="s">
        <v>3743</v>
      </c>
      <c r="F3686" s="218" t="s">
        <v>3744</v>
      </c>
      <c r="G3686" s="219" t="s">
        <v>595</v>
      </c>
      <c r="H3686" s="220">
        <v>1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3745</v>
      </c>
    </row>
    <row r="3687" s="2" customFormat="1" ht="37.8" customHeight="1">
      <c r="A3687" s="41"/>
      <c r="B3687" s="42"/>
      <c r="C3687" s="216" t="s">
        <v>3746</v>
      </c>
      <c r="D3687" s="216" t="s">
        <v>227</v>
      </c>
      <c r="E3687" s="217" t="s">
        <v>3747</v>
      </c>
      <c r="F3687" s="218" t="s">
        <v>3748</v>
      </c>
      <c r="G3687" s="219" t="s">
        <v>595</v>
      </c>
      <c r="H3687" s="220">
        <v>1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3749</v>
      </c>
    </row>
    <row r="3688" s="2" customFormat="1" ht="37.8" customHeight="1">
      <c r="A3688" s="41"/>
      <c r="B3688" s="42"/>
      <c r="C3688" s="216" t="s">
        <v>3750</v>
      </c>
      <c r="D3688" s="216" t="s">
        <v>227</v>
      </c>
      <c r="E3688" s="217" t="s">
        <v>3751</v>
      </c>
      <c r="F3688" s="218" t="s">
        <v>3752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3753</v>
      </c>
    </row>
    <row r="3689" s="2" customFormat="1" ht="37.8" customHeight="1">
      <c r="A3689" s="41"/>
      <c r="B3689" s="42"/>
      <c r="C3689" s="216" t="s">
        <v>3754</v>
      </c>
      <c r="D3689" s="216" t="s">
        <v>227</v>
      </c>
      <c r="E3689" s="217" t="s">
        <v>3755</v>
      </c>
      <c r="F3689" s="218" t="s">
        <v>3756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3757</v>
      </c>
    </row>
    <row r="3690" s="2" customFormat="1" ht="37.8" customHeight="1">
      <c r="A3690" s="41"/>
      <c r="B3690" s="42"/>
      <c r="C3690" s="216" t="s">
        <v>3758</v>
      </c>
      <c r="D3690" s="216" t="s">
        <v>227</v>
      </c>
      <c r="E3690" s="217" t="s">
        <v>3759</v>
      </c>
      <c r="F3690" s="218" t="s">
        <v>3760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3761</v>
      </c>
    </row>
    <row r="3691" s="2" customFormat="1" ht="37.8" customHeight="1">
      <c r="A3691" s="41"/>
      <c r="B3691" s="42"/>
      <c r="C3691" s="216" t="s">
        <v>3762</v>
      </c>
      <c r="D3691" s="216" t="s">
        <v>227</v>
      </c>
      <c r="E3691" s="217" t="s">
        <v>3763</v>
      </c>
      <c r="F3691" s="218" t="s">
        <v>3764</v>
      </c>
      <c r="G3691" s="219" t="s">
        <v>595</v>
      </c>
      <c r="H3691" s="220">
        <v>2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3765</v>
      </c>
    </row>
    <row r="3692" s="2" customFormat="1" ht="37.8" customHeight="1">
      <c r="A3692" s="41"/>
      <c r="B3692" s="42"/>
      <c r="C3692" s="216" t="s">
        <v>3766</v>
      </c>
      <c r="D3692" s="216" t="s">
        <v>227</v>
      </c>
      <c r="E3692" s="217" t="s">
        <v>3767</v>
      </c>
      <c r="F3692" s="218" t="s">
        <v>3768</v>
      </c>
      <c r="G3692" s="219" t="s">
        <v>595</v>
      </c>
      <c r="H3692" s="220">
        <v>2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3769</v>
      </c>
    </row>
    <row r="3693" s="2" customFormat="1" ht="37.8" customHeight="1">
      <c r="A3693" s="41"/>
      <c r="B3693" s="42"/>
      <c r="C3693" s="216" t="s">
        <v>3770</v>
      </c>
      <c r="D3693" s="216" t="s">
        <v>227</v>
      </c>
      <c r="E3693" s="217" t="s">
        <v>3771</v>
      </c>
      <c r="F3693" s="218" t="s">
        <v>3772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3773</v>
      </c>
    </row>
    <row r="3694" s="2" customFormat="1" ht="37.8" customHeight="1">
      <c r="A3694" s="41"/>
      <c r="B3694" s="42"/>
      <c r="C3694" s="216" t="s">
        <v>3774</v>
      </c>
      <c r="D3694" s="216" t="s">
        <v>227</v>
      </c>
      <c r="E3694" s="217" t="s">
        <v>3775</v>
      </c>
      <c r="F3694" s="218" t="s">
        <v>3776</v>
      </c>
      <c r="G3694" s="219" t="s">
        <v>595</v>
      </c>
      <c r="H3694" s="220">
        <v>1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3777</v>
      </c>
    </row>
    <row r="3695" s="2" customFormat="1" ht="37.8" customHeight="1">
      <c r="A3695" s="41"/>
      <c r="B3695" s="42"/>
      <c r="C3695" s="216" t="s">
        <v>3778</v>
      </c>
      <c r="D3695" s="216" t="s">
        <v>227</v>
      </c>
      <c r="E3695" s="217" t="s">
        <v>3779</v>
      </c>
      <c r="F3695" s="218" t="s">
        <v>3780</v>
      </c>
      <c r="G3695" s="219" t="s">
        <v>595</v>
      </c>
      <c r="H3695" s="220">
        <v>1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3781</v>
      </c>
    </row>
    <row r="3696" s="2" customFormat="1" ht="37.8" customHeight="1">
      <c r="A3696" s="41"/>
      <c r="B3696" s="42"/>
      <c r="C3696" s="216" t="s">
        <v>3782</v>
      </c>
      <c r="D3696" s="216" t="s">
        <v>227</v>
      </c>
      <c r="E3696" s="217" t="s">
        <v>3783</v>
      </c>
      <c r="F3696" s="218" t="s">
        <v>3784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3785</v>
      </c>
    </row>
    <row r="3697" s="2" customFormat="1" ht="37.8" customHeight="1">
      <c r="A3697" s="41"/>
      <c r="B3697" s="42"/>
      <c r="C3697" s="216" t="s">
        <v>3786</v>
      </c>
      <c r="D3697" s="216" t="s">
        <v>227</v>
      </c>
      <c r="E3697" s="217" t="s">
        <v>3787</v>
      </c>
      <c r="F3697" s="218" t="s">
        <v>3788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3789</v>
      </c>
    </row>
    <row r="3698" s="2" customFormat="1" ht="37.8" customHeight="1">
      <c r="A3698" s="41"/>
      <c r="B3698" s="42"/>
      <c r="C3698" s="216" t="s">
        <v>3790</v>
      </c>
      <c r="D3698" s="216" t="s">
        <v>227</v>
      </c>
      <c r="E3698" s="217" t="s">
        <v>3791</v>
      </c>
      <c r="F3698" s="218" t="s">
        <v>3792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3793</v>
      </c>
    </row>
    <row r="3699" s="2" customFormat="1" ht="44.25" customHeight="1">
      <c r="A3699" s="41"/>
      <c r="B3699" s="42"/>
      <c r="C3699" s="216" t="s">
        <v>3794</v>
      </c>
      <c r="D3699" s="216" t="s">
        <v>227</v>
      </c>
      <c r="E3699" s="217" t="s">
        <v>3795</v>
      </c>
      <c r="F3699" s="218" t="s">
        <v>3796</v>
      </c>
      <c r="G3699" s="219" t="s">
        <v>595</v>
      </c>
      <c r="H3699" s="220">
        <v>24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3797</v>
      </c>
    </row>
    <row r="3700" s="2" customFormat="1" ht="44.25" customHeight="1">
      <c r="A3700" s="41"/>
      <c r="B3700" s="42"/>
      <c r="C3700" s="216" t="s">
        <v>3798</v>
      </c>
      <c r="D3700" s="216" t="s">
        <v>227</v>
      </c>
      <c r="E3700" s="217" t="s">
        <v>3799</v>
      </c>
      <c r="F3700" s="218" t="s">
        <v>3800</v>
      </c>
      <c r="G3700" s="219" t="s">
        <v>595</v>
      </c>
      <c r="H3700" s="220">
        <v>4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3801</v>
      </c>
    </row>
    <row r="3701" s="2" customFormat="1" ht="44.25" customHeight="1">
      <c r="A3701" s="41"/>
      <c r="B3701" s="42"/>
      <c r="C3701" s="216" t="s">
        <v>3802</v>
      </c>
      <c r="D3701" s="216" t="s">
        <v>227</v>
      </c>
      <c r="E3701" s="217" t="s">
        <v>3803</v>
      </c>
      <c r="F3701" s="218" t="s">
        <v>3804</v>
      </c>
      <c r="G3701" s="219" t="s">
        <v>595</v>
      </c>
      <c r="H3701" s="220">
        <v>6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3805</v>
      </c>
    </row>
    <row r="3702" s="2" customFormat="1" ht="44.25" customHeight="1">
      <c r="A3702" s="41"/>
      <c r="B3702" s="42"/>
      <c r="C3702" s="216" t="s">
        <v>3806</v>
      </c>
      <c r="D3702" s="216" t="s">
        <v>227</v>
      </c>
      <c r="E3702" s="217" t="s">
        <v>3807</v>
      </c>
      <c r="F3702" s="218" t="s">
        <v>3808</v>
      </c>
      <c r="G3702" s="219" t="s">
        <v>595</v>
      </c>
      <c r="H3702" s="220">
        <v>1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3809</v>
      </c>
    </row>
    <row r="3703" s="2" customFormat="1" ht="44.25" customHeight="1">
      <c r="A3703" s="41"/>
      <c r="B3703" s="42"/>
      <c r="C3703" s="216" t="s">
        <v>3810</v>
      </c>
      <c r="D3703" s="216" t="s">
        <v>227</v>
      </c>
      <c r="E3703" s="217" t="s">
        <v>3811</v>
      </c>
      <c r="F3703" s="218" t="s">
        <v>3812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3813</v>
      </c>
    </row>
    <row r="3704" s="2" customFormat="1" ht="44.25" customHeight="1">
      <c r="A3704" s="41"/>
      <c r="B3704" s="42"/>
      <c r="C3704" s="216" t="s">
        <v>3814</v>
      </c>
      <c r="D3704" s="216" t="s">
        <v>227</v>
      </c>
      <c r="E3704" s="217" t="s">
        <v>3815</v>
      </c>
      <c r="F3704" s="218" t="s">
        <v>3816</v>
      </c>
      <c r="G3704" s="219" t="s">
        <v>595</v>
      </c>
      <c r="H3704" s="220">
        <v>18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3817</v>
      </c>
    </row>
    <row r="3705" s="2" customFormat="1" ht="44.25" customHeight="1">
      <c r="A3705" s="41"/>
      <c r="B3705" s="42"/>
      <c r="C3705" s="216" t="s">
        <v>3818</v>
      </c>
      <c r="D3705" s="216" t="s">
        <v>227</v>
      </c>
      <c r="E3705" s="217" t="s">
        <v>3819</v>
      </c>
      <c r="F3705" s="218" t="s">
        <v>3820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3821</v>
      </c>
    </row>
    <row r="3706" s="2" customFormat="1" ht="44.25" customHeight="1">
      <c r="A3706" s="41"/>
      <c r="B3706" s="42"/>
      <c r="C3706" s="216" t="s">
        <v>3822</v>
      </c>
      <c r="D3706" s="216" t="s">
        <v>227</v>
      </c>
      <c r="E3706" s="217" t="s">
        <v>3823</v>
      </c>
      <c r="F3706" s="218" t="s">
        <v>3824</v>
      </c>
      <c r="G3706" s="219" t="s">
        <v>595</v>
      </c>
      <c r="H3706" s="220">
        <v>3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3825</v>
      </c>
    </row>
    <row r="3707" s="2" customFormat="1" ht="44.25" customHeight="1">
      <c r="A3707" s="41"/>
      <c r="B3707" s="42"/>
      <c r="C3707" s="216" t="s">
        <v>3826</v>
      </c>
      <c r="D3707" s="216" t="s">
        <v>227</v>
      </c>
      <c r="E3707" s="217" t="s">
        <v>3827</v>
      </c>
      <c r="F3707" s="218" t="s">
        <v>3828</v>
      </c>
      <c r="G3707" s="219" t="s">
        <v>595</v>
      </c>
      <c r="H3707" s="220">
        <v>7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3829</v>
      </c>
    </row>
    <row r="3708" s="2" customFormat="1" ht="37.8" customHeight="1">
      <c r="A3708" s="41"/>
      <c r="B3708" s="42"/>
      <c r="C3708" s="216" t="s">
        <v>3830</v>
      </c>
      <c r="D3708" s="216" t="s">
        <v>227</v>
      </c>
      <c r="E3708" s="217" t="s">
        <v>3831</v>
      </c>
      <c r="F3708" s="218" t="s">
        <v>3832</v>
      </c>
      <c r="G3708" s="219" t="s">
        <v>595</v>
      </c>
      <c r="H3708" s="220">
        <v>13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3833</v>
      </c>
    </row>
    <row r="3709" s="2" customFormat="1" ht="37.8" customHeight="1">
      <c r="A3709" s="41"/>
      <c r="B3709" s="42"/>
      <c r="C3709" s="216" t="s">
        <v>3834</v>
      </c>
      <c r="D3709" s="216" t="s">
        <v>227</v>
      </c>
      <c r="E3709" s="217" t="s">
        <v>3835</v>
      </c>
      <c r="F3709" s="218" t="s">
        <v>3836</v>
      </c>
      <c r="G3709" s="219" t="s">
        <v>595</v>
      </c>
      <c r="H3709" s="220">
        <v>12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3837</v>
      </c>
    </row>
    <row r="3710" s="2" customFormat="1" ht="37.8" customHeight="1">
      <c r="A3710" s="41"/>
      <c r="B3710" s="42"/>
      <c r="C3710" s="216" t="s">
        <v>3838</v>
      </c>
      <c r="D3710" s="216" t="s">
        <v>227</v>
      </c>
      <c r="E3710" s="217" t="s">
        <v>3839</v>
      </c>
      <c r="F3710" s="218" t="s">
        <v>3840</v>
      </c>
      <c r="G3710" s="219" t="s">
        <v>595</v>
      </c>
      <c r="H3710" s="220">
        <v>29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3841</v>
      </c>
    </row>
    <row r="3711" s="2" customFormat="1" ht="37.8" customHeight="1">
      <c r="A3711" s="41"/>
      <c r="B3711" s="42"/>
      <c r="C3711" s="216" t="s">
        <v>3842</v>
      </c>
      <c r="D3711" s="216" t="s">
        <v>227</v>
      </c>
      <c r="E3711" s="217" t="s">
        <v>3843</v>
      </c>
      <c r="F3711" s="218" t="s">
        <v>3844</v>
      </c>
      <c r="G3711" s="219" t="s">
        <v>595</v>
      </c>
      <c r="H3711" s="220">
        <v>28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3845</v>
      </c>
    </row>
    <row r="3712" s="2" customFormat="1" ht="37.8" customHeight="1">
      <c r="A3712" s="41"/>
      <c r="B3712" s="42"/>
      <c r="C3712" s="216" t="s">
        <v>3846</v>
      </c>
      <c r="D3712" s="216" t="s">
        <v>227</v>
      </c>
      <c r="E3712" s="217" t="s">
        <v>3847</v>
      </c>
      <c r="F3712" s="218" t="s">
        <v>3848</v>
      </c>
      <c r="G3712" s="219" t="s">
        <v>595</v>
      </c>
      <c r="H3712" s="220">
        <v>27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3849</v>
      </c>
    </row>
    <row r="3713" s="2" customFormat="1" ht="37.8" customHeight="1">
      <c r="A3713" s="41"/>
      <c r="B3713" s="42"/>
      <c r="C3713" s="216" t="s">
        <v>3850</v>
      </c>
      <c r="D3713" s="216" t="s">
        <v>227</v>
      </c>
      <c r="E3713" s="217" t="s">
        <v>3851</v>
      </c>
      <c r="F3713" s="218" t="s">
        <v>3852</v>
      </c>
      <c r="G3713" s="219" t="s">
        <v>595</v>
      </c>
      <c r="H3713" s="220">
        <v>30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3853</v>
      </c>
    </row>
    <row r="3714" s="2" customFormat="1" ht="37.8" customHeight="1">
      <c r="A3714" s="41"/>
      <c r="B3714" s="42"/>
      <c r="C3714" s="216" t="s">
        <v>3854</v>
      </c>
      <c r="D3714" s="216" t="s">
        <v>227</v>
      </c>
      <c r="E3714" s="217" t="s">
        <v>3855</v>
      </c>
      <c r="F3714" s="218" t="s">
        <v>3856</v>
      </c>
      <c r="G3714" s="219" t="s">
        <v>595</v>
      </c>
      <c r="H3714" s="220">
        <v>28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3857</v>
      </c>
    </row>
    <row r="3715" s="2" customFormat="1" ht="37.8" customHeight="1">
      <c r="A3715" s="41"/>
      <c r="B3715" s="42"/>
      <c r="C3715" s="216" t="s">
        <v>2585</v>
      </c>
      <c r="D3715" s="216" t="s">
        <v>227</v>
      </c>
      <c r="E3715" s="217" t="s">
        <v>3858</v>
      </c>
      <c r="F3715" s="218" t="s">
        <v>3859</v>
      </c>
      <c r="G3715" s="219" t="s">
        <v>595</v>
      </c>
      <c r="H3715" s="220">
        <v>29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3860</v>
      </c>
    </row>
    <row r="3716" s="2" customFormat="1" ht="37.8" customHeight="1">
      <c r="A3716" s="41"/>
      <c r="B3716" s="42"/>
      <c r="C3716" s="216" t="s">
        <v>3861</v>
      </c>
      <c r="D3716" s="216" t="s">
        <v>227</v>
      </c>
      <c r="E3716" s="217" t="s">
        <v>3862</v>
      </c>
      <c r="F3716" s="218" t="s">
        <v>3863</v>
      </c>
      <c r="G3716" s="219" t="s">
        <v>595</v>
      </c>
      <c r="H3716" s="220">
        <v>4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3864</v>
      </c>
    </row>
    <row r="3717" s="2" customFormat="1" ht="37.8" customHeight="1">
      <c r="A3717" s="41"/>
      <c r="B3717" s="42"/>
      <c r="C3717" s="216" t="s">
        <v>3865</v>
      </c>
      <c r="D3717" s="216" t="s">
        <v>227</v>
      </c>
      <c r="E3717" s="217" t="s">
        <v>3866</v>
      </c>
      <c r="F3717" s="218" t="s">
        <v>3867</v>
      </c>
      <c r="G3717" s="219" t="s">
        <v>595</v>
      </c>
      <c r="H3717" s="220">
        <v>6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3868</v>
      </c>
    </row>
    <row r="3718" s="2" customFormat="1" ht="37.8" customHeight="1">
      <c r="A3718" s="41"/>
      <c r="B3718" s="42"/>
      <c r="C3718" s="216" t="s">
        <v>3869</v>
      </c>
      <c r="D3718" s="216" t="s">
        <v>227</v>
      </c>
      <c r="E3718" s="217" t="s">
        <v>3870</v>
      </c>
      <c r="F3718" s="218" t="s">
        <v>3871</v>
      </c>
      <c r="G3718" s="219" t="s">
        <v>595</v>
      </c>
      <c r="H3718" s="220">
        <v>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3872</v>
      </c>
    </row>
    <row r="3719" s="2" customFormat="1" ht="37.8" customHeight="1">
      <c r="A3719" s="41"/>
      <c r="B3719" s="42"/>
      <c r="C3719" s="216" t="s">
        <v>3873</v>
      </c>
      <c r="D3719" s="216" t="s">
        <v>227</v>
      </c>
      <c r="E3719" s="217" t="s">
        <v>3874</v>
      </c>
      <c r="F3719" s="218" t="s">
        <v>3875</v>
      </c>
      <c r="G3719" s="219" t="s">
        <v>595</v>
      </c>
      <c r="H3719" s="220">
        <v>4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3876</v>
      </c>
    </row>
    <row r="3720" s="2" customFormat="1" ht="37.8" customHeight="1">
      <c r="A3720" s="41"/>
      <c r="B3720" s="42"/>
      <c r="C3720" s="216" t="s">
        <v>3877</v>
      </c>
      <c r="D3720" s="216" t="s">
        <v>227</v>
      </c>
      <c r="E3720" s="217" t="s">
        <v>3878</v>
      </c>
      <c r="F3720" s="218" t="s">
        <v>3879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3880</v>
      </c>
    </row>
    <row r="3721" s="2" customFormat="1" ht="37.8" customHeight="1">
      <c r="A3721" s="41"/>
      <c r="B3721" s="42"/>
      <c r="C3721" s="216" t="s">
        <v>3881</v>
      </c>
      <c r="D3721" s="216" t="s">
        <v>227</v>
      </c>
      <c r="E3721" s="217" t="s">
        <v>3882</v>
      </c>
      <c r="F3721" s="218" t="s">
        <v>3883</v>
      </c>
      <c r="G3721" s="219" t="s">
        <v>595</v>
      </c>
      <c r="H3721" s="220">
        <v>3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3884</v>
      </c>
    </row>
    <row r="3722" s="2" customFormat="1" ht="37.8" customHeight="1">
      <c r="A3722" s="41"/>
      <c r="B3722" s="42"/>
      <c r="C3722" s="216" t="s">
        <v>3885</v>
      </c>
      <c r="D3722" s="216" t="s">
        <v>227</v>
      </c>
      <c r="E3722" s="217" t="s">
        <v>3886</v>
      </c>
      <c r="F3722" s="218" t="s">
        <v>3887</v>
      </c>
      <c r="G3722" s="219" t="s">
        <v>595</v>
      </c>
      <c r="H3722" s="220">
        <v>4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3888</v>
      </c>
    </row>
    <row r="3723" s="12" customFormat="1" ht="22.8" customHeight="1">
      <c r="A3723" s="12"/>
      <c r="B3723" s="200"/>
      <c r="C3723" s="201"/>
      <c r="D3723" s="202" t="s">
        <v>73</v>
      </c>
      <c r="E3723" s="214" t="s">
        <v>3889</v>
      </c>
      <c r="F3723" s="214" t="s">
        <v>3890</v>
      </c>
      <c r="G3723" s="201"/>
      <c r="H3723" s="201"/>
      <c r="I3723" s="204"/>
      <c r="J3723" s="215">
        <f>BK3723</f>
        <v>0</v>
      </c>
      <c r="K3723" s="201"/>
      <c r="L3723" s="206"/>
      <c r="M3723" s="207"/>
      <c r="N3723" s="208"/>
      <c r="O3723" s="208"/>
      <c r="P3723" s="209">
        <f>SUM(P3724:P3767)</f>
        <v>0</v>
      </c>
      <c r="Q3723" s="208"/>
      <c r="R3723" s="209">
        <f>SUM(R3724:R3767)</f>
        <v>0</v>
      </c>
      <c r="S3723" s="208"/>
      <c r="T3723" s="210">
        <f>SUM(T3724:T3767)</f>
        <v>0</v>
      </c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R3723" s="211" t="s">
        <v>93</v>
      </c>
      <c r="AT3723" s="212" t="s">
        <v>73</v>
      </c>
      <c r="AU3723" s="212" t="s">
        <v>82</v>
      </c>
      <c r="AY3723" s="211" t="s">
        <v>224</v>
      </c>
      <c r="BK3723" s="213">
        <f>SUM(BK3724:BK3767)</f>
        <v>0</v>
      </c>
    </row>
    <row r="3724" s="2" customFormat="1" ht="24.15" customHeight="1">
      <c r="A3724" s="41"/>
      <c r="B3724" s="42"/>
      <c r="C3724" s="216" t="s">
        <v>3891</v>
      </c>
      <c r="D3724" s="216" t="s">
        <v>227</v>
      </c>
      <c r="E3724" s="217" t="s">
        <v>3892</v>
      </c>
      <c r="F3724" s="218" t="s">
        <v>3893</v>
      </c>
      <c r="G3724" s="219" t="s">
        <v>266</v>
      </c>
      <c r="H3724" s="220">
        <v>658.16800000000001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3895</v>
      </c>
      <c r="G3725" s="230"/>
      <c r="H3725" s="234">
        <v>96.596999999999994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3" customFormat="1">
      <c r="A3726" s="13"/>
      <c r="B3726" s="229"/>
      <c r="C3726" s="230"/>
      <c r="D3726" s="231" t="s">
        <v>268</v>
      </c>
      <c r="E3726" s="232" t="s">
        <v>19</v>
      </c>
      <c r="F3726" s="233" t="s">
        <v>3896</v>
      </c>
      <c r="G3726" s="230"/>
      <c r="H3726" s="234">
        <v>76.778999999999996</v>
      </c>
      <c r="I3726" s="235"/>
      <c r="J3726" s="230"/>
      <c r="K3726" s="230"/>
      <c r="L3726" s="236"/>
      <c r="M3726" s="237"/>
      <c r="N3726" s="238"/>
      <c r="O3726" s="238"/>
      <c r="P3726" s="238"/>
      <c r="Q3726" s="238"/>
      <c r="R3726" s="238"/>
      <c r="S3726" s="238"/>
      <c r="T3726" s="23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0" t="s">
        <v>268</v>
      </c>
      <c r="AU3726" s="240" t="s">
        <v>93</v>
      </c>
      <c r="AV3726" s="13" t="s">
        <v>93</v>
      </c>
      <c r="AW3726" s="13" t="s">
        <v>34</v>
      </c>
      <c r="AX3726" s="13" t="s">
        <v>74</v>
      </c>
      <c r="AY3726" s="240" t="s">
        <v>224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3897</v>
      </c>
      <c r="G3727" s="230"/>
      <c r="H3727" s="234">
        <v>193.917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3898</v>
      </c>
      <c r="G3728" s="230"/>
      <c r="H3728" s="234">
        <v>177.86699999999999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3899</v>
      </c>
      <c r="G3729" s="230"/>
      <c r="H3729" s="234">
        <v>74.272000000000006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3900</v>
      </c>
      <c r="G3730" s="230"/>
      <c r="H3730" s="234">
        <v>38.735999999999997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6" customFormat="1">
      <c r="A3731" s="16"/>
      <c r="B3731" s="272"/>
      <c r="C3731" s="273"/>
      <c r="D3731" s="231" t="s">
        <v>268</v>
      </c>
      <c r="E3731" s="274" t="s">
        <v>19</v>
      </c>
      <c r="F3731" s="275" t="s">
        <v>351</v>
      </c>
      <c r="G3731" s="273"/>
      <c r="H3731" s="276">
        <v>658.16800000000001</v>
      </c>
      <c r="I3731" s="277"/>
      <c r="J3731" s="273"/>
      <c r="K3731" s="273"/>
      <c r="L3731" s="278"/>
      <c r="M3731" s="279"/>
      <c r="N3731" s="280"/>
      <c r="O3731" s="280"/>
      <c r="P3731" s="280"/>
      <c r="Q3731" s="280"/>
      <c r="R3731" s="280"/>
      <c r="S3731" s="280"/>
      <c r="T3731" s="281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T3731" s="282" t="s">
        <v>268</v>
      </c>
      <c r="AU3731" s="282" t="s">
        <v>93</v>
      </c>
      <c r="AV3731" s="16" t="s">
        <v>231</v>
      </c>
      <c r="AW3731" s="16" t="s">
        <v>34</v>
      </c>
      <c r="AX3731" s="16" t="s">
        <v>82</v>
      </c>
      <c r="AY3731" s="282" t="s">
        <v>224</v>
      </c>
    </row>
    <row r="3732" s="2" customFormat="1" ht="24.15" customHeight="1">
      <c r="A3732" s="41"/>
      <c r="B3732" s="42"/>
      <c r="C3732" s="286" t="s">
        <v>1284</v>
      </c>
      <c r="D3732" s="286" t="s">
        <v>572</v>
      </c>
      <c r="E3732" s="287" t="s">
        <v>3901</v>
      </c>
      <c r="F3732" s="288" t="s">
        <v>3902</v>
      </c>
      <c r="G3732" s="289" t="s">
        <v>595</v>
      </c>
      <c r="H3732" s="290">
        <v>1</v>
      </c>
      <c r="I3732" s="291"/>
      <c r="J3732" s="292">
        <f>ROUND(I3732*H3732,2)</f>
        <v>0</v>
      </c>
      <c r="K3732" s="288" t="s">
        <v>19</v>
      </c>
      <c r="L3732" s="293"/>
      <c r="M3732" s="294" t="s">
        <v>19</v>
      </c>
      <c r="N3732" s="295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643</v>
      </c>
      <c r="AT3732" s="227" t="s">
        <v>572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3903</v>
      </c>
    </row>
    <row r="3733" s="2" customFormat="1" ht="24.15" customHeight="1">
      <c r="A3733" s="41"/>
      <c r="B3733" s="42"/>
      <c r="C3733" s="286" t="s">
        <v>1298</v>
      </c>
      <c r="D3733" s="286" t="s">
        <v>572</v>
      </c>
      <c r="E3733" s="287" t="s">
        <v>3904</v>
      </c>
      <c r="F3733" s="288" t="s">
        <v>3905</v>
      </c>
      <c r="G3733" s="289" t="s">
        <v>595</v>
      </c>
      <c r="H3733" s="290">
        <v>1</v>
      </c>
      <c r="I3733" s="291"/>
      <c r="J3733" s="292">
        <f>ROUND(I3733*H3733,2)</f>
        <v>0</v>
      </c>
      <c r="K3733" s="288" t="s">
        <v>19</v>
      </c>
      <c r="L3733" s="293"/>
      <c r="M3733" s="294" t="s">
        <v>19</v>
      </c>
      <c r="N3733" s="295" t="s">
        <v>46</v>
      </c>
      <c r="O3733" s="87"/>
      <c r="P3733" s="225">
        <f>O3733*H3733</f>
        <v>0</v>
      </c>
      <c r="Q3733" s="225">
        <v>0</v>
      </c>
      <c r="R3733" s="225">
        <f>Q3733*H3733</f>
        <v>0</v>
      </c>
      <c r="S3733" s="225">
        <v>0</v>
      </c>
      <c r="T3733" s="226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7" t="s">
        <v>643</v>
      </c>
      <c r="AT3733" s="227" t="s">
        <v>572</v>
      </c>
      <c r="AU3733" s="227" t="s">
        <v>93</v>
      </c>
      <c r="AY3733" s="20" t="s">
        <v>224</v>
      </c>
      <c r="BE3733" s="228">
        <f>IF(N3733="základní",J3733,0)</f>
        <v>0</v>
      </c>
      <c r="BF3733" s="228">
        <f>IF(N3733="snížená",J3733,0)</f>
        <v>0</v>
      </c>
      <c r="BG3733" s="228">
        <f>IF(N3733="zákl. přenesená",J3733,0)</f>
        <v>0</v>
      </c>
      <c r="BH3733" s="228">
        <f>IF(N3733="sníž. přenesená",J3733,0)</f>
        <v>0</v>
      </c>
      <c r="BI3733" s="228">
        <f>IF(N3733="nulová",J3733,0)</f>
        <v>0</v>
      </c>
      <c r="BJ3733" s="20" t="s">
        <v>93</v>
      </c>
      <c r="BK3733" s="228">
        <f>ROUND(I3733*H3733,2)</f>
        <v>0</v>
      </c>
      <c r="BL3733" s="20" t="s">
        <v>544</v>
      </c>
      <c r="BM3733" s="227" t="s">
        <v>3906</v>
      </c>
    </row>
    <row r="3734" s="2" customFormat="1" ht="24.15" customHeight="1">
      <c r="A3734" s="41"/>
      <c r="B3734" s="42"/>
      <c r="C3734" s="286" t="s">
        <v>1319</v>
      </c>
      <c r="D3734" s="286" t="s">
        <v>572</v>
      </c>
      <c r="E3734" s="287" t="s">
        <v>3907</v>
      </c>
      <c r="F3734" s="288" t="s">
        <v>3908</v>
      </c>
      <c r="G3734" s="289" t="s">
        <v>595</v>
      </c>
      <c r="H3734" s="290">
        <v>6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3909</v>
      </c>
    </row>
    <row r="3735" s="2" customFormat="1" ht="24.15" customHeight="1">
      <c r="A3735" s="41"/>
      <c r="B3735" s="42"/>
      <c r="C3735" s="286" t="s">
        <v>1342</v>
      </c>
      <c r="D3735" s="286" t="s">
        <v>572</v>
      </c>
      <c r="E3735" s="287" t="s">
        <v>3910</v>
      </c>
      <c r="F3735" s="288" t="s">
        <v>3911</v>
      </c>
      <c r="G3735" s="289" t="s">
        <v>595</v>
      </c>
      <c r="H3735" s="290">
        <v>5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3912</v>
      </c>
    </row>
    <row r="3736" s="2" customFormat="1" ht="24.15" customHeight="1">
      <c r="A3736" s="41"/>
      <c r="B3736" s="42"/>
      <c r="C3736" s="286" t="s">
        <v>1359</v>
      </c>
      <c r="D3736" s="286" t="s">
        <v>572</v>
      </c>
      <c r="E3736" s="287" t="s">
        <v>3913</v>
      </c>
      <c r="F3736" s="288" t="s">
        <v>3914</v>
      </c>
      <c r="G3736" s="289" t="s">
        <v>595</v>
      </c>
      <c r="H3736" s="290">
        <v>3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3915</v>
      </c>
    </row>
    <row r="3737" s="2" customFormat="1" ht="24.15" customHeight="1">
      <c r="A3737" s="41"/>
      <c r="B3737" s="42"/>
      <c r="C3737" s="286" t="s">
        <v>1380</v>
      </c>
      <c r="D3737" s="286" t="s">
        <v>572</v>
      </c>
      <c r="E3737" s="287" t="s">
        <v>3916</v>
      </c>
      <c r="F3737" s="288" t="s">
        <v>3917</v>
      </c>
      <c r="G3737" s="289" t="s">
        <v>595</v>
      </c>
      <c r="H3737" s="290">
        <v>3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3918</v>
      </c>
    </row>
    <row r="3738" s="2" customFormat="1" ht="24.15" customHeight="1">
      <c r="A3738" s="41"/>
      <c r="B3738" s="42"/>
      <c r="C3738" s="286" t="s">
        <v>1394</v>
      </c>
      <c r="D3738" s="286" t="s">
        <v>572</v>
      </c>
      <c r="E3738" s="287" t="s">
        <v>3919</v>
      </c>
      <c r="F3738" s="288" t="s">
        <v>3920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3921</v>
      </c>
    </row>
    <row r="3739" s="2" customFormat="1" ht="24.15" customHeight="1">
      <c r="A3739" s="41"/>
      <c r="B3739" s="42"/>
      <c r="C3739" s="286" t="s">
        <v>3922</v>
      </c>
      <c r="D3739" s="286" t="s">
        <v>572</v>
      </c>
      <c r="E3739" s="287" t="s">
        <v>3923</v>
      </c>
      <c r="F3739" s="288" t="s">
        <v>3924</v>
      </c>
      <c r="G3739" s="289" t="s">
        <v>595</v>
      </c>
      <c r="H3739" s="290">
        <v>4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3925</v>
      </c>
    </row>
    <row r="3740" s="2" customFormat="1" ht="24.15" customHeight="1">
      <c r="A3740" s="41"/>
      <c r="B3740" s="42"/>
      <c r="C3740" s="286" t="s">
        <v>3926</v>
      </c>
      <c r="D3740" s="286" t="s">
        <v>572</v>
      </c>
      <c r="E3740" s="287" t="s">
        <v>3927</v>
      </c>
      <c r="F3740" s="288" t="s">
        <v>3928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3929</v>
      </c>
    </row>
    <row r="3741" s="2" customFormat="1" ht="24.15" customHeight="1">
      <c r="A3741" s="41"/>
      <c r="B3741" s="42"/>
      <c r="C3741" s="286" t="s">
        <v>3930</v>
      </c>
      <c r="D3741" s="286" t="s">
        <v>572</v>
      </c>
      <c r="E3741" s="287" t="s">
        <v>3931</v>
      </c>
      <c r="F3741" s="288" t="s">
        <v>3932</v>
      </c>
      <c r="G3741" s="289" t="s">
        <v>595</v>
      </c>
      <c r="H3741" s="290">
        <v>1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3933</v>
      </c>
    </row>
    <row r="3742" s="2" customFormat="1" ht="24.15" customHeight="1">
      <c r="A3742" s="41"/>
      <c r="B3742" s="42"/>
      <c r="C3742" s="286" t="s">
        <v>3934</v>
      </c>
      <c r="D3742" s="286" t="s">
        <v>572</v>
      </c>
      <c r="E3742" s="287" t="s">
        <v>3935</v>
      </c>
      <c r="F3742" s="288" t="s">
        <v>3936</v>
      </c>
      <c r="G3742" s="289" t="s">
        <v>595</v>
      </c>
      <c r="H3742" s="290">
        <v>6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3937</v>
      </c>
    </row>
    <row r="3743" s="2" customFormat="1" ht="24.15" customHeight="1">
      <c r="A3743" s="41"/>
      <c r="B3743" s="42"/>
      <c r="C3743" s="286" t="s">
        <v>3938</v>
      </c>
      <c r="D3743" s="286" t="s">
        <v>572</v>
      </c>
      <c r="E3743" s="287" t="s">
        <v>3939</v>
      </c>
      <c r="F3743" s="288" t="s">
        <v>3940</v>
      </c>
      <c r="G3743" s="289" t="s">
        <v>595</v>
      </c>
      <c r="H3743" s="290">
        <v>3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3941</v>
      </c>
    </row>
    <row r="3744" s="2" customFormat="1" ht="24.15" customHeight="1">
      <c r="A3744" s="41"/>
      <c r="B3744" s="42"/>
      <c r="C3744" s="286" t="s">
        <v>3942</v>
      </c>
      <c r="D3744" s="286" t="s">
        <v>572</v>
      </c>
      <c r="E3744" s="287" t="s">
        <v>3943</v>
      </c>
      <c r="F3744" s="288" t="s">
        <v>3944</v>
      </c>
      <c r="G3744" s="289" t="s">
        <v>595</v>
      </c>
      <c r="H3744" s="290">
        <v>4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3945</v>
      </c>
    </row>
    <row r="3745" s="2" customFormat="1" ht="24.15" customHeight="1">
      <c r="A3745" s="41"/>
      <c r="B3745" s="42"/>
      <c r="C3745" s="286" t="s">
        <v>3946</v>
      </c>
      <c r="D3745" s="286" t="s">
        <v>572</v>
      </c>
      <c r="E3745" s="287" t="s">
        <v>3947</v>
      </c>
      <c r="F3745" s="288" t="s">
        <v>3948</v>
      </c>
      <c r="G3745" s="289" t="s">
        <v>595</v>
      </c>
      <c r="H3745" s="290">
        <v>6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3949</v>
      </c>
    </row>
    <row r="3746" s="2" customFormat="1" ht="24.15" customHeight="1">
      <c r="A3746" s="41"/>
      <c r="B3746" s="42"/>
      <c r="C3746" s="286" t="s">
        <v>3950</v>
      </c>
      <c r="D3746" s="286" t="s">
        <v>572</v>
      </c>
      <c r="E3746" s="287" t="s">
        <v>3951</v>
      </c>
      <c r="F3746" s="288" t="s">
        <v>3952</v>
      </c>
      <c r="G3746" s="289" t="s">
        <v>595</v>
      </c>
      <c r="H3746" s="290">
        <v>2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3953</v>
      </c>
    </row>
    <row r="3747" s="2" customFormat="1" ht="24.15" customHeight="1">
      <c r="A3747" s="41"/>
      <c r="B3747" s="42"/>
      <c r="C3747" s="286" t="s">
        <v>3954</v>
      </c>
      <c r="D3747" s="286" t="s">
        <v>572</v>
      </c>
      <c r="E3747" s="287" t="s">
        <v>3955</v>
      </c>
      <c r="F3747" s="288" t="s">
        <v>3956</v>
      </c>
      <c r="G3747" s="289" t="s">
        <v>595</v>
      </c>
      <c r="H3747" s="290">
        <v>4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3957</v>
      </c>
    </row>
    <row r="3748" s="2" customFormat="1" ht="24.15" customHeight="1">
      <c r="A3748" s="41"/>
      <c r="B3748" s="42"/>
      <c r="C3748" s="286" t="s">
        <v>3958</v>
      </c>
      <c r="D3748" s="286" t="s">
        <v>572</v>
      </c>
      <c r="E3748" s="287" t="s">
        <v>3959</v>
      </c>
      <c r="F3748" s="288" t="s">
        <v>3960</v>
      </c>
      <c r="G3748" s="289" t="s">
        <v>595</v>
      </c>
      <c r="H3748" s="290">
        <v>8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3961</v>
      </c>
    </row>
    <row r="3749" s="2" customFormat="1" ht="24.15" customHeight="1">
      <c r="A3749" s="41"/>
      <c r="B3749" s="42"/>
      <c r="C3749" s="286" t="s">
        <v>3962</v>
      </c>
      <c r="D3749" s="286" t="s">
        <v>572</v>
      </c>
      <c r="E3749" s="287" t="s">
        <v>3963</v>
      </c>
      <c r="F3749" s="288" t="s">
        <v>3964</v>
      </c>
      <c r="G3749" s="289" t="s">
        <v>595</v>
      </c>
      <c r="H3749" s="290">
        <v>3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3965</v>
      </c>
    </row>
    <row r="3750" s="2" customFormat="1" ht="24.15" customHeight="1">
      <c r="A3750" s="41"/>
      <c r="B3750" s="42"/>
      <c r="C3750" s="286" t="s">
        <v>3966</v>
      </c>
      <c r="D3750" s="286" t="s">
        <v>572</v>
      </c>
      <c r="E3750" s="287" t="s">
        <v>3967</v>
      </c>
      <c r="F3750" s="288" t="s">
        <v>3968</v>
      </c>
      <c r="G3750" s="289" t="s">
        <v>595</v>
      </c>
      <c r="H3750" s="290">
        <v>13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3969</v>
      </c>
    </row>
    <row r="3751" s="2" customFormat="1" ht="24.15" customHeight="1">
      <c r="A3751" s="41"/>
      <c r="B3751" s="42"/>
      <c r="C3751" s="286" t="s">
        <v>3970</v>
      </c>
      <c r="D3751" s="286" t="s">
        <v>572</v>
      </c>
      <c r="E3751" s="287" t="s">
        <v>3971</v>
      </c>
      <c r="F3751" s="288" t="s">
        <v>3972</v>
      </c>
      <c r="G3751" s="289" t="s">
        <v>595</v>
      </c>
      <c r="H3751" s="290">
        <v>12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3973</v>
      </c>
    </row>
    <row r="3752" s="2" customFormat="1" ht="24.15" customHeight="1">
      <c r="A3752" s="41"/>
      <c r="B3752" s="42"/>
      <c r="C3752" s="286" t="s">
        <v>3974</v>
      </c>
      <c r="D3752" s="286" t="s">
        <v>572</v>
      </c>
      <c r="E3752" s="287" t="s">
        <v>3975</v>
      </c>
      <c r="F3752" s="288" t="s">
        <v>3976</v>
      </c>
      <c r="G3752" s="289" t="s">
        <v>595</v>
      </c>
      <c r="H3752" s="290">
        <v>7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3977</v>
      </c>
    </row>
    <row r="3753" s="2" customFormat="1" ht="24.15" customHeight="1">
      <c r="A3753" s="41"/>
      <c r="B3753" s="42"/>
      <c r="C3753" s="286" t="s">
        <v>3978</v>
      </c>
      <c r="D3753" s="286" t="s">
        <v>572</v>
      </c>
      <c r="E3753" s="287" t="s">
        <v>3979</v>
      </c>
      <c r="F3753" s="288" t="s">
        <v>3980</v>
      </c>
      <c r="G3753" s="289" t="s">
        <v>595</v>
      </c>
      <c r="H3753" s="290">
        <v>1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3981</v>
      </c>
    </row>
    <row r="3754" s="2" customFormat="1" ht="24.15" customHeight="1">
      <c r="A3754" s="41"/>
      <c r="B3754" s="42"/>
      <c r="C3754" s="286" t="s">
        <v>3982</v>
      </c>
      <c r="D3754" s="286" t="s">
        <v>572</v>
      </c>
      <c r="E3754" s="287" t="s">
        <v>3983</v>
      </c>
      <c r="F3754" s="288" t="s">
        <v>3984</v>
      </c>
      <c r="G3754" s="289" t="s">
        <v>595</v>
      </c>
      <c r="H3754" s="290">
        <v>1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3985</v>
      </c>
    </row>
    <row r="3755" s="2" customFormat="1" ht="24.15" customHeight="1">
      <c r="A3755" s="41"/>
      <c r="B3755" s="42"/>
      <c r="C3755" s="286" t="s">
        <v>3986</v>
      </c>
      <c r="D3755" s="286" t="s">
        <v>572</v>
      </c>
      <c r="E3755" s="287" t="s">
        <v>3987</v>
      </c>
      <c r="F3755" s="288" t="s">
        <v>3988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3989</v>
      </c>
    </row>
    <row r="3756" s="2" customFormat="1" ht="24.15" customHeight="1">
      <c r="A3756" s="41"/>
      <c r="B3756" s="42"/>
      <c r="C3756" s="286" t="s">
        <v>3990</v>
      </c>
      <c r="D3756" s="286" t="s">
        <v>572</v>
      </c>
      <c r="E3756" s="287" t="s">
        <v>3991</v>
      </c>
      <c r="F3756" s="288" t="s">
        <v>3992</v>
      </c>
      <c r="G3756" s="289" t="s">
        <v>595</v>
      </c>
      <c r="H3756" s="290">
        <v>5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3993</v>
      </c>
    </row>
    <row r="3757" s="2" customFormat="1" ht="24.15" customHeight="1">
      <c r="A3757" s="41"/>
      <c r="B3757" s="42"/>
      <c r="C3757" s="286" t="s">
        <v>3994</v>
      </c>
      <c r="D3757" s="286" t="s">
        <v>572</v>
      </c>
      <c r="E3757" s="287" t="s">
        <v>3995</v>
      </c>
      <c r="F3757" s="288" t="s">
        <v>3996</v>
      </c>
      <c r="G3757" s="289" t="s">
        <v>595</v>
      </c>
      <c r="H3757" s="290">
        <v>2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3997</v>
      </c>
    </row>
    <row r="3758" s="2" customFormat="1" ht="24.15" customHeight="1">
      <c r="A3758" s="41"/>
      <c r="B3758" s="42"/>
      <c r="C3758" s="286" t="s">
        <v>3998</v>
      </c>
      <c r="D3758" s="286" t="s">
        <v>572</v>
      </c>
      <c r="E3758" s="287" t="s">
        <v>3999</v>
      </c>
      <c r="F3758" s="288" t="s">
        <v>4000</v>
      </c>
      <c r="G3758" s="289" t="s">
        <v>595</v>
      </c>
      <c r="H3758" s="290">
        <v>1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4001</v>
      </c>
    </row>
    <row r="3759" s="2" customFormat="1" ht="24.15" customHeight="1">
      <c r="A3759" s="41"/>
      <c r="B3759" s="42"/>
      <c r="C3759" s="286" t="s">
        <v>4002</v>
      </c>
      <c r="D3759" s="286" t="s">
        <v>572</v>
      </c>
      <c r="E3759" s="287" t="s">
        <v>4003</v>
      </c>
      <c r="F3759" s="288" t="s">
        <v>4004</v>
      </c>
      <c r="G3759" s="289" t="s">
        <v>595</v>
      </c>
      <c r="H3759" s="290">
        <v>4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4005</v>
      </c>
    </row>
    <row r="3760" s="2" customFormat="1" ht="24.15" customHeight="1">
      <c r="A3760" s="41"/>
      <c r="B3760" s="42"/>
      <c r="C3760" s="286" t="s">
        <v>4006</v>
      </c>
      <c r="D3760" s="286" t="s">
        <v>572</v>
      </c>
      <c r="E3760" s="287" t="s">
        <v>4007</v>
      </c>
      <c r="F3760" s="288" t="s">
        <v>4008</v>
      </c>
      <c r="G3760" s="289" t="s">
        <v>595</v>
      </c>
      <c r="H3760" s="290">
        <v>2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4009</v>
      </c>
    </row>
    <row r="3761" s="2" customFormat="1" ht="24.15" customHeight="1">
      <c r="A3761" s="41"/>
      <c r="B3761" s="42"/>
      <c r="C3761" s="286" t="s">
        <v>4010</v>
      </c>
      <c r="D3761" s="286" t="s">
        <v>572</v>
      </c>
      <c r="E3761" s="287" t="s">
        <v>4011</v>
      </c>
      <c r="F3761" s="288" t="s">
        <v>4012</v>
      </c>
      <c r="G3761" s="289" t="s">
        <v>595</v>
      </c>
      <c r="H3761" s="290">
        <v>6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4013</v>
      </c>
    </row>
    <row r="3762" s="2" customFormat="1" ht="24.15" customHeight="1">
      <c r="A3762" s="41"/>
      <c r="B3762" s="42"/>
      <c r="C3762" s="286" t="s">
        <v>4014</v>
      </c>
      <c r="D3762" s="286" t="s">
        <v>572</v>
      </c>
      <c r="E3762" s="287" t="s">
        <v>4015</v>
      </c>
      <c r="F3762" s="288" t="s">
        <v>4016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4017</v>
      </c>
    </row>
    <row r="3763" s="2" customFormat="1" ht="24.15" customHeight="1">
      <c r="A3763" s="41"/>
      <c r="B3763" s="42"/>
      <c r="C3763" s="286" t="s">
        <v>4018</v>
      </c>
      <c r="D3763" s="286" t="s">
        <v>572</v>
      </c>
      <c r="E3763" s="287" t="s">
        <v>4019</v>
      </c>
      <c r="F3763" s="288" t="s">
        <v>4020</v>
      </c>
      <c r="G3763" s="289" t="s">
        <v>595</v>
      </c>
      <c r="H3763" s="290">
        <v>2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4021</v>
      </c>
    </row>
    <row r="3764" s="2" customFormat="1" ht="24.15" customHeight="1">
      <c r="A3764" s="41"/>
      <c r="B3764" s="42"/>
      <c r="C3764" s="286" t="s">
        <v>4022</v>
      </c>
      <c r="D3764" s="286" t="s">
        <v>572</v>
      </c>
      <c r="E3764" s="287" t="s">
        <v>4023</v>
      </c>
      <c r="F3764" s="288" t="s">
        <v>4024</v>
      </c>
      <c r="G3764" s="289" t="s">
        <v>595</v>
      </c>
      <c r="H3764" s="290">
        <v>3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4025</v>
      </c>
    </row>
    <row r="3765" s="2" customFormat="1" ht="24.15" customHeight="1">
      <c r="A3765" s="41"/>
      <c r="B3765" s="42"/>
      <c r="C3765" s="286" t="s">
        <v>4026</v>
      </c>
      <c r="D3765" s="286" t="s">
        <v>572</v>
      </c>
      <c r="E3765" s="287" t="s">
        <v>4027</v>
      </c>
      <c r="F3765" s="288" t="s">
        <v>4028</v>
      </c>
      <c r="G3765" s="289" t="s">
        <v>595</v>
      </c>
      <c r="H3765" s="290">
        <v>4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4029</v>
      </c>
    </row>
    <row r="3766" s="2" customFormat="1" ht="24.15" customHeight="1">
      <c r="A3766" s="41"/>
      <c r="B3766" s="42"/>
      <c r="C3766" s="286" t="s">
        <v>4030</v>
      </c>
      <c r="D3766" s="286" t="s">
        <v>572</v>
      </c>
      <c r="E3766" s="287" t="s">
        <v>4031</v>
      </c>
      <c r="F3766" s="288" t="s">
        <v>4032</v>
      </c>
      <c r="G3766" s="289" t="s">
        <v>595</v>
      </c>
      <c r="H3766" s="290">
        <v>1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4033</v>
      </c>
    </row>
    <row r="3767" s="2" customFormat="1" ht="24.15" customHeight="1">
      <c r="A3767" s="41"/>
      <c r="B3767" s="42"/>
      <c r="C3767" s="286" t="s">
        <v>4034</v>
      </c>
      <c r="D3767" s="286" t="s">
        <v>572</v>
      </c>
      <c r="E3767" s="287" t="s">
        <v>4035</v>
      </c>
      <c r="F3767" s="288" t="s">
        <v>4036</v>
      </c>
      <c r="G3767" s="289" t="s">
        <v>595</v>
      </c>
      <c r="H3767" s="290">
        <v>3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4037</v>
      </c>
    </row>
    <row r="3768" s="12" customFormat="1" ht="22.8" customHeight="1">
      <c r="A3768" s="12"/>
      <c r="B3768" s="200"/>
      <c r="C3768" s="201"/>
      <c r="D3768" s="202" t="s">
        <v>73</v>
      </c>
      <c r="E3768" s="214" t="s">
        <v>4038</v>
      </c>
      <c r="F3768" s="214" t="s">
        <v>4039</v>
      </c>
      <c r="G3768" s="201"/>
      <c r="H3768" s="201"/>
      <c r="I3768" s="204"/>
      <c r="J3768" s="215">
        <f>BK3768</f>
        <v>0</v>
      </c>
      <c r="K3768" s="201"/>
      <c r="L3768" s="206"/>
      <c r="M3768" s="207"/>
      <c r="N3768" s="208"/>
      <c r="O3768" s="208"/>
      <c r="P3768" s="209">
        <f>SUM(P3769:P3808)</f>
        <v>0</v>
      </c>
      <c r="Q3768" s="208"/>
      <c r="R3768" s="209">
        <f>SUM(R3769:R3808)</f>
        <v>3.2505200000000003</v>
      </c>
      <c r="S3768" s="208"/>
      <c r="T3768" s="210">
        <f>SUM(T3769:T3808)</f>
        <v>0</v>
      </c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R3768" s="211" t="s">
        <v>93</v>
      </c>
      <c r="AT3768" s="212" t="s">
        <v>73</v>
      </c>
      <c r="AU3768" s="212" t="s">
        <v>82</v>
      </c>
      <c r="AY3768" s="211" t="s">
        <v>224</v>
      </c>
      <c r="BK3768" s="213">
        <f>SUM(BK3769:BK3808)</f>
        <v>0</v>
      </c>
    </row>
    <row r="3769" s="2" customFormat="1" ht="16.5" customHeight="1">
      <c r="A3769" s="41"/>
      <c r="B3769" s="42"/>
      <c r="C3769" s="216" t="s">
        <v>4040</v>
      </c>
      <c r="D3769" s="216" t="s">
        <v>227</v>
      </c>
      <c r="E3769" s="217" t="s">
        <v>4041</v>
      </c>
      <c r="F3769" s="218" t="s">
        <v>4042</v>
      </c>
      <c r="G3769" s="219" t="s">
        <v>471</v>
      </c>
      <c r="H3769" s="220">
        <v>7.7999999999999998</v>
      </c>
      <c r="I3769" s="221"/>
      <c r="J3769" s="222">
        <f>ROUND(I3769*H3769,2)</f>
        <v>0</v>
      </c>
      <c r="K3769" s="218" t="s">
        <v>19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4043</v>
      </c>
    </row>
    <row r="3770" s="2" customFormat="1" ht="33" customHeight="1">
      <c r="A3770" s="41"/>
      <c r="B3770" s="42"/>
      <c r="C3770" s="216" t="s">
        <v>4044</v>
      </c>
      <c r="D3770" s="216" t="s">
        <v>227</v>
      </c>
      <c r="E3770" s="217" t="s">
        <v>4045</v>
      </c>
      <c r="F3770" s="218" t="s">
        <v>4046</v>
      </c>
      <c r="G3770" s="219" t="s">
        <v>471</v>
      </c>
      <c r="H3770" s="220">
        <v>39.185000000000002</v>
      </c>
      <c r="I3770" s="221"/>
      <c r="J3770" s="222">
        <f>ROUND(I3770*H3770,2)</f>
        <v>0</v>
      </c>
      <c r="K3770" s="218" t="s">
        <v>19</v>
      </c>
      <c r="L3770" s="47"/>
      <c r="M3770" s="223" t="s">
        <v>19</v>
      </c>
      <c r="N3770" s="224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544</v>
      </c>
      <c r="AT3770" s="227" t="s">
        <v>227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4047</v>
      </c>
    </row>
    <row r="3771" s="13" customFormat="1">
      <c r="A3771" s="13"/>
      <c r="B3771" s="229"/>
      <c r="C3771" s="230"/>
      <c r="D3771" s="231" t="s">
        <v>268</v>
      </c>
      <c r="E3771" s="232" t="s">
        <v>19</v>
      </c>
      <c r="F3771" s="233" t="s">
        <v>4048</v>
      </c>
      <c r="G3771" s="230"/>
      <c r="H3771" s="234">
        <v>39.185000000000002</v>
      </c>
      <c r="I3771" s="235"/>
      <c r="J3771" s="230"/>
      <c r="K3771" s="230"/>
      <c r="L3771" s="236"/>
      <c r="M3771" s="237"/>
      <c r="N3771" s="238"/>
      <c r="O3771" s="238"/>
      <c r="P3771" s="238"/>
      <c r="Q3771" s="238"/>
      <c r="R3771" s="238"/>
      <c r="S3771" s="238"/>
      <c r="T3771" s="23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0" t="s">
        <v>268</v>
      </c>
      <c r="AU3771" s="240" t="s">
        <v>93</v>
      </c>
      <c r="AV3771" s="13" t="s">
        <v>93</v>
      </c>
      <c r="AW3771" s="13" t="s">
        <v>34</v>
      </c>
      <c r="AX3771" s="13" t="s">
        <v>82</v>
      </c>
      <c r="AY3771" s="240" t="s">
        <v>224</v>
      </c>
    </row>
    <row r="3772" s="2" customFormat="1" ht="37.8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38.659999999999997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2" customFormat="1" ht="37.8" customHeight="1">
      <c r="A3773" s="41"/>
      <c r="B3773" s="42"/>
      <c r="C3773" s="216" t="s">
        <v>4053</v>
      </c>
      <c r="D3773" s="216" t="s">
        <v>227</v>
      </c>
      <c r="E3773" s="217" t="s">
        <v>4054</v>
      </c>
      <c r="F3773" s="218" t="s">
        <v>4055</v>
      </c>
      <c r="G3773" s="219" t="s">
        <v>471</v>
      </c>
      <c r="H3773" s="220">
        <v>38.840000000000003</v>
      </c>
      <c r="I3773" s="221"/>
      <c r="J3773" s="222">
        <f>ROUND(I3773*H3773,2)</f>
        <v>0</v>
      </c>
      <c r="K3773" s="218" t="s">
        <v>19</v>
      </c>
      <c r="L3773" s="47"/>
      <c r="M3773" s="223" t="s">
        <v>19</v>
      </c>
      <c r="N3773" s="224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544</v>
      </c>
      <c r="AT3773" s="227" t="s">
        <v>227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4056</v>
      </c>
    </row>
    <row r="3774" s="2" customFormat="1" ht="44.25" customHeight="1">
      <c r="A3774" s="41"/>
      <c r="B3774" s="42"/>
      <c r="C3774" s="216" t="s">
        <v>4057</v>
      </c>
      <c r="D3774" s="216" t="s">
        <v>227</v>
      </c>
      <c r="E3774" s="217" t="s">
        <v>4058</v>
      </c>
      <c r="F3774" s="218" t="s">
        <v>4059</v>
      </c>
      <c r="G3774" s="219" t="s">
        <v>471</v>
      </c>
      <c r="H3774" s="220">
        <v>0.72999999999999998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4060</v>
      </c>
    </row>
    <row r="3775" s="2" customFormat="1" ht="37.8" customHeight="1">
      <c r="A3775" s="41"/>
      <c r="B3775" s="42"/>
      <c r="C3775" s="216" t="s">
        <v>4061</v>
      </c>
      <c r="D3775" s="216" t="s">
        <v>227</v>
      </c>
      <c r="E3775" s="217" t="s">
        <v>4062</v>
      </c>
      <c r="F3775" s="218" t="s">
        <v>4063</v>
      </c>
      <c r="G3775" s="219" t="s">
        <v>471</v>
      </c>
      <c r="H3775" s="220">
        <v>16.350000000000001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4064</v>
      </c>
    </row>
    <row r="3776" s="2" customFormat="1" ht="37.8" customHeight="1">
      <c r="A3776" s="41"/>
      <c r="B3776" s="42"/>
      <c r="C3776" s="216" t="s">
        <v>4065</v>
      </c>
      <c r="D3776" s="216" t="s">
        <v>227</v>
      </c>
      <c r="E3776" s="217" t="s">
        <v>4066</v>
      </c>
      <c r="F3776" s="218" t="s">
        <v>4067</v>
      </c>
      <c r="G3776" s="219" t="s">
        <v>471</v>
      </c>
      <c r="H3776" s="220">
        <v>19.949999999999999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4068</v>
      </c>
    </row>
    <row r="3777" s="2" customFormat="1" ht="37.8" customHeight="1">
      <c r="A3777" s="41"/>
      <c r="B3777" s="42"/>
      <c r="C3777" s="216" t="s">
        <v>4069</v>
      </c>
      <c r="D3777" s="216" t="s">
        <v>227</v>
      </c>
      <c r="E3777" s="217" t="s">
        <v>4070</v>
      </c>
      <c r="F3777" s="218" t="s">
        <v>4071</v>
      </c>
      <c r="G3777" s="219" t="s">
        <v>471</v>
      </c>
      <c r="H3777" s="220">
        <v>16.850000000000001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4072</v>
      </c>
    </row>
    <row r="3778" s="2" customFormat="1" ht="37.8" customHeight="1">
      <c r="A3778" s="41"/>
      <c r="B3778" s="42"/>
      <c r="C3778" s="216" t="s">
        <v>4073</v>
      </c>
      <c r="D3778" s="216" t="s">
        <v>227</v>
      </c>
      <c r="E3778" s="217" t="s">
        <v>4074</v>
      </c>
      <c r="F3778" s="218" t="s">
        <v>4075</v>
      </c>
      <c r="G3778" s="219" t="s">
        <v>471</v>
      </c>
      <c r="H3778" s="220">
        <v>11.5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4076</v>
      </c>
    </row>
    <row r="3779" s="2" customFormat="1" ht="49.05" customHeight="1">
      <c r="A3779" s="41"/>
      <c r="B3779" s="42"/>
      <c r="C3779" s="216" t="s">
        <v>4077</v>
      </c>
      <c r="D3779" s="216" t="s">
        <v>227</v>
      </c>
      <c r="E3779" s="217" t="s">
        <v>4078</v>
      </c>
      <c r="F3779" s="218" t="s">
        <v>4079</v>
      </c>
      <c r="G3779" s="219" t="s">
        <v>595</v>
      </c>
      <c r="H3779" s="220">
        <v>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4080</v>
      </c>
    </row>
    <row r="3780" s="2" customFormat="1" ht="37.8" customHeight="1">
      <c r="A3780" s="41"/>
      <c r="B3780" s="42"/>
      <c r="C3780" s="216" t="s">
        <v>4081</v>
      </c>
      <c r="D3780" s="216" t="s">
        <v>227</v>
      </c>
      <c r="E3780" s="217" t="s">
        <v>4082</v>
      </c>
      <c r="F3780" s="218" t="s">
        <v>4083</v>
      </c>
      <c r="G3780" s="219" t="s">
        <v>471</v>
      </c>
      <c r="H3780" s="220">
        <v>79.200000000000003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4084</v>
      </c>
    </row>
    <row r="3781" s="13" customFormat="1">
      <c r="A3781" s="13"/>
      <c r="B3781" s="229"/>
      <c r="C3781" s="230"/>
      <c r="D3781" s="231" t="s">
        <v>268</v>
      </c>
      <c r="E3781" s="232" t="s">
        <v>19</v>
      </c>
      <c r="F3781" s="233" t="s">
        <v>4085</v>
      </c>
      <c r="G3781" s="230"/>
      <c r="H3781" s="234">
        <v>79.200000000000003</v>
      </c>
      <c r="I3781" s="235"/>
      <c r="J3781" s="230"/>
      <c r="K3781" s="230"/>
      <c r="L3781" s="236"/>
      <c r="M3781" s="237"/>
      <c r="N3781" s="238"/>
      <c r="O3781" s="238"/>
      <c r="P3781" s="238"/>
      <c r="Q3781" s="238"/>
      <c r="R3781" s="238"/>
      <c r="S3781" s="238"/>
      <c r="T3781" s="23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0" t="s">
        <v>268</v>
      </c>
      <c r="AU3781" s="240" t="s">
        <v>93</v>
      </c>
      <c r="AV3781" s="13" t="s">
        <v>93</v>
      </c>
      <c r="AW3781" s="13" t="s">
        <v>34</v>
      </c>
      <c r="AX3781" s="13" t="s">
        <v>82</v>
      </c>
      <c r="AY3781" s="240" t="s">
        <v>224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135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135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132.05000000000001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132.05000000000001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595</v>
      </c>
      <c r="H3786" s="220">
        <v>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2" customFormat="1" ht="49.05" customHeight="1">
      <c r="A3787" s="41"/>
      <c r="B3787" s="42"/>
      <c r="C3787" s="216" t="s">
        <v>4100</v>
      </c>
      <c r="D3787" s="216" t="s">
        <v>227</v>
      </c>
      <c r="E3787" s="217" t="s">
        <v>4101</v>
      </c>
      <c r="F3787" s="218" t="s">
        <v>4102</v>
      </c>
      <c r="G3787" s="219" t="s">
        <v>595</v>
      </c>
      <c r="H3787" s="220">
        <v>1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4103</v>
      </c>
    </row>
    <row r="3788" s="2" customFormat="1" ht="49.05" customHeight="1">
      <c r="A3788" s="41"/>
      <c r="B3788" s="42"/>
      <c r="C3788" s="216" t="s">
        <v>4104</v>
      </c>
      <c r="D3788" s="216" t="s">
        <v>227</v>
      </c>
      <c r="E3788" s="217" t="s">
        <v>4105</v>
      </c>
      <c r="F3788" s="218" t="s">
        <v>4106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4107</v>
      </c>
    </row>
    <row r="3789" s="2" customFormat="1" ht="49.05" customHeight="1">
      <c r="A3789" s="41"/>
      <c r="B3789" s="42"/>
      <c r="C3789" s="216" t="s">
        <v>4108</v>
      </c>
      <c r="D3789" s="216" t="s">
        <v>227</v>
      </c>
      <c r="E3789" s="217" t="s">
        <v>4109</v>
      </c>
      <c r="F3789" s="218" t="s">
        <v>4110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4111</v>
      </c>
    </row>
    <row r="3790" s="2" customFormat="1" ht="49.05" customHeight="1">
      <c r="A3790" s="41"/>
      <c r="B3790" s="42"/>
      <c r="C3790" s="216" t="s">
        <v>4112</v>
      </c>
      <c r="D3790" s="216" t="s">
        <v>227</v>
      </c>
      <c r="E3790" s="217" t="s">
        <v>4113</v>
      </c>
      <c r="F3790" s="218" t="s">
        <v>4114</v>
      </c>
      <c r="G3790" s="219" t="s">
        <v>595</v>
      </c>
      <c r="H3790" s="220">
        <v>3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4115</v>
      </c>
    </row>
    <row r="3791" s="2" customFormat="1" ht="44.25" customHeight="1">
      <c r="A3791" s="41"/>
      <c r="B3791" s="42"/>
      <c r="C3791" s="216" t="s">
        <v>4116</v>
      </c>
      <c r="D3791" s="216" t="s">
        <v>227</v>
      </c>
      <c r="E3791" s="217" t="s">
        <v>4117</v>
      </c>
      <c r="F3791" s="218" t="s">
        <v>4118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4119</v>
      </c>
    </row>
    <row r="3792" s="2" customFormat="1" ht="44.25" customHeight="1">
      <c r="A3792" s="41"/>
      <c r="B3792" s="42"/>
      <c r="C3792" s="216" t="s">
        <v>4120</v>
      </c>
      <c r="D3792" s="216" t="s">
        <v>227</v>
      </c>
      <c r="E3792" s="217" t="s">
        <v>4121</v>
      </c>
      <c r="F3792" s="218" t="s">
        <v>4122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4123</v>
      </c>
    </row>
    <row r="3793" s="2" customFormat="1" ht="44.25" customHeight="1">
      <c r="A3793" s="41"/>
      <c r="B3793" s="42"/>
      <c r="C3793" s="216" t="s">
        <v>4124</v>
      </c>
      <c r="D3793" s="216" t="s">
        <v>227</v>
      </c>
      <c r="E3793" s="217" t="s">
        <v>4125</v>
      </c>
      <c r="F3793" s="218" t="s">
        <v>4126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4127</v>
      </c>
    </row>
    <row r="3794" s="2" customFormat="1" ht="44.25" customHeight="1">
      <c r="A3794" s="41"/>
      <c r="B3794" s="42"/>
      <c r="C3794" s="216" t="s">
        <v>4128</v>
      </c>
      <c r="D3794" s="216" t="s">
        <v>227</v>
      </c>
      <c r="E3794" s="217" t="s">
        <v>4129</v>
      </c>
      <c r="F3794" s="218" t="s">
        <v>4130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4131</v>
      </c>
    </row>
    <row r="3795" s="2" customFormat="1" ht="37.8" customHeight="1">
      <c r="A3795" s="41"/>
      <c r="B3795" s="42"/>
      <c r="C3795" s="216" t="s">
        <v>4132</v>
      </c>
      <c r="D3795" s="216" t="s">
        <v>227</v>
      </c>
      <c r="E3795" s="217" t="s">
        <v>4133</v>
      </c>
      <c r="F3795" s="218" t="s">
        <v>4134</v>
      </c>
      <c r="G3795" s="219" t="s">
        <v>595</v>
      </c>
      <c r="H3795" s="220">
        <v>3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4135</v>
      </c>
    </row>
    <row r="3796" s="2" customFormat="1" ht="37.8" customHeight="1">
      <c r="A3796" s="41"/>
      <c r="B3796" s="42"/>
      <c r="C3796" s="216" t="s">
        <v>4136</v>
      </c>
      <c r="D3796" s="216" t="s">
        <v>227</v>
      </c>
      <c r="E3796" s="217" t="s">
        <v>4137</v>
      </c>
      <c r="F3796" s="218" t="s">
        <v>4138</v>
      </c>
      <c r="G3796" s="219" t="s">
        <v>471</v>
      </c>
      <c r="H3796" s="220">
        <v>43.5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4139</v>
      </c>
    </row>
    <row r="3797" s="2" customFormat="1" ht="37.8" customHeight="1">
      <c r="A3797" s="41"/>
      <c r="B3797" s="42"/>
      <c r="C3797" s="216" t="s">
        <v>4140</v>
      </c>
      <c r="D3797" s="216" t="s">
        <v>227</v>
      </c>
      <c r="E3797" s="217" t="s">
        <v>4141</v>
      </c>
      <c r="F3797" s="218" t="s">
        <v>4142</v>
      </c>
      <c r="G3797" s="219" t="s">
        <v>471</v>
      </c>
      <c r="H3797" s="220">
        <v>58.700000000000003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4143</v>
      </c>
    </row>
    <row r="3798" s="2" customFormat="1" ht="44.25" customHeight="1">
      <c r="A3798" s="41"/>
      <c r="B3798" s="42"/>
      <c r="C3798" s="216" t="s">
        <v>4144</v>
      </c>
      <c r="D3798" s="216" t="s">
        <v>227</v>
      </c>
      <c r="E3798" s="217" t="s">
        <v>4145</v>
      </c>
      <c r="F3798" s="218" t="s">
        <v>4146</v>
      </c>
      <c r="G3798" s="219" t="s">
        <v>595</v>
      </c>
      <c r="H3798" s="220">
        <v>1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4147</v>
      </c>
    </row>
    <row r="3799" s="2" customFormat="1" ht="44.25" customHeight="1">
      <c r="A3799" s="41"/>
      <c r="B3799" s="42"/>
      <c r="C3799" s="216" t="s">
        <v>4148</v>
      </c>
      <c r="D3799" s="216" t="s">
        <v>227</v>
      </c>
      <c r="E3799" s="217" t="s">
        <v>4149</v>
      </c>
      <c r="F3799" s="218" t="s">
        <v>4150</v>
      </c>
      <c r="G3799" s="219" t="s">
        <v>471</v>
      </c>
      <c r="H3799" s="220">
        <v>91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4151</v>
      </c>
    </row>
    <row r="3800" s="2" customFormat="1" ht="24.15" customHeight="1">
      <c r="A3800" s="41"/>
      <c r="B3800" s="42"/>
      <c r="C3800" s="216" t="s">
        <v>4152</v>
      </c>
      <c r="D3800" s="216" t="s">
        <v>227</v>
      </c>
      <c r="E3800" s="217" t="s">
        <v>4153</v>
      </c>
      <c r="F3800" s="218" t="s">
        <v>4154</v>
      </c>
      <c r="G3800" s="219" t="s">
        <v>266</v>
      </c>
      <c r="H3800" s="220">
        <v>50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4155</v>
      </c>
    </row>
    <row r="3801" s="2" customFormat="1" ht="44.25" customHeight="1">
      <c r="A3801" s="41"/>
      <c r="B3801" s="42"/>
      <c r="C3801" s="216" t="s">
        <v>4156</v>
      </c>
      <c r="D3801" s="216" t="s">
        <v>227</v>
      </c>
      <c r="E3801" s="217" t="s">
        <v>4157</v>
      </c>
      <c r="F3801" s="218" t="s">
        <v>4158</v>
      </c>
      <c r="G3801" s="219" t="s">
        <v>266</v>
      </c>
      <c r="H3801" s="220">
        <v>182</v>
      </c>
      <c r="I3801" s="221"/>
      <c r="J3801" s="222">
        <f>ROUND(I3801*H3801,2)</f>
        <v>0</v>
      </c>
      <c r="K3801" s="218" t="s">
        <v>312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4.0000000000000003E-05</v>
      </c>
      <c r="R3801" s="225">
        <f>Q3801*H3801</f>
        <v>0.0072800000000000009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4159</v>
      </c>
    </row>
    <row r="3802" s="2" customFormat="1">
      <c r="A3802" s="41"/>
      <c r="B3802" s="42"/>
      <c r="C3802" s="43"/>
      <c r="D3802" s="267" t="s">
        <v>314</v>
      </c>
      <c r="E3802" s="43"/>
      <c r="F3802" s="268" t="s">
        <v>4160</v>
      </c>
      <c r="G3802" s="43"/>
      <c r="H3802" s="43"/>
      <c r="I3802" s="269"/>
      <c r="J3802" s="43"/>
      <c r="K3802" s="43"/>
      <c r="L3802" s="47"/>
      <c r="M3802" s="270"/>
      <c r="N3802" s="271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314</v>
      </c>
      <c r="AU3802" s="20" t="s">
        <v>93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4161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3" customFormat="1">
      <c r="A3804" s="13"/>
      <c r="B3804" s="229"/>
      <c r="C3804" s="230"/>
      <c r="D3804" s="231" t="s">
        <v>268</v>
      </c>
      <c r="E3804" s="232" t="s">
        <v>19</v>
      </c>
      <c r="F3804" s="233" t="s">
        <v>1976</v>
      </c>
      <c r="G3804" s="230"/>
      <c r="H3804" s="234">
        <v>182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268</v>
      </c>
      <c r="AU3804" s="240" t="s">
        <v>93</v>
      </c>
      <c r="AV3804" s="13" t="s">
        <v>93</v>
      </c>
      <c r="AW3804" s="13" t="s">
        <v>34</v>
      </c>
      <c r="AX3804" s="13" t="s">
        <v>82</v>
      </c>
      <c r="AY3804" s="240" t="s">
        <v>224</v>
      </c>
    </row>
    <row r="3805" s="2" customFormat="1" ht="37.8" customHeight="1">
      <c r="A3805" s="41"/>
      <c r="B3805" s="42"/>
      <c r="C3805" s="286" t="s">
        <v>4162</v>
      </c>
      <c r="D3805" s="286" t="s">
        <v>572</v>
      </c>
      <c r="E3805" s="287" t="s">
        <v>4163</v>
      </c>
      <c r="F3805" s="288" t="s">
        <v>4164</v>
      </c>
      <c r="G3805" s="289" t="s">
        <v>266</v>
      </c>
      <c r="H3805" s="290">
        <v>216.21600000000001</v>
      </c>
      <c r="I3805" s="291"/>
      <c r="J3805" s="292">
        <f>ROUND(I3805*H3805,2)</f>
        <v>0</v>
      </c>
      <c r="K3805" s="288" t="s">
        <v>19</v>
      </c>
      <c r="L3805" s="293"/>
      <c r="M3805" s="294" t="s">
        <v>19</v>
      </c>
      <c r="N3805" s="295" t="s">
        <v>46</v>
      </c>
      <c r="O3805" s="87"/>
      <c r="P3805" s="225">
        <f>O3805*H3805</f>
        <v>0</v>
      </c>
      <c r="Q3805" s="225">
        <v>0.014999999999999999</v>
      </c>
      <c r="R3805" s="225">
        <f>Q3805*H3805</f>
        <v>3.2432400000000001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643</v>
      </c>
      <c r="AT3805" s="227" t="s">
        <v>572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4165</v>
      </c>
    </row>
    <row r="3806" s="14" customFormat="1">
      <c r="A3806" s="14"/>
      <c r="B3806" s="246"/>
      <c r="C3806" s="247"/>
      <c r="D3806" s="231" t="s">
        <v>268</v>
      </c>
      <c r="E3806" s="248" t="s">
        <v>19</v>
      </c>
      <c r="F3806" s="249" t="s">
        <v>4161</v>
      </c>
      <c r="G3806" s="247"/>
      <c r="H3806" s="248" t="s">
        <v>19</v>
      </c>
      <c r="I3806" s="250"/>
      <c r="J3806" s="247"/>
      <c r="K3806" s="247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268</v>
      </c>
      <c r="AU3806" s="255" t="s">
        <v>93</v>
      </c>
      <c r="AV3806" s="14" t="s">
        <v>82</v>
      </c>
      <c r="AW3806" s="14" t="s">
        <v>34</v>
      </c>
      <c r="AX3806" s="14" t="s">
        <v>74</v>
      </c>
      <c r="AY3806" s="255" t="s">
        <v>224</v>
      </c>
    </row>
    <row r="3807" s="13" customFormat="1">
      <c r="A3807" s="13"/>
      <c r="B3807" s="229"/>
      <c r="C3807" s="230"/>
      <c r="D3807" s="231" t="s">
        <v>268</v>
      </c>
      <c r="E3807" s="232" t="s">
        <v>19</v>
      </c>
      <c r="F3807" s="233" t="s">
        <v>4166</v>
      </c>
      <c r="G3807" s="230"/>
      <c r="H3807" s="234">
        <v>200.19999999999999</v>
      </c>
      <c r="I3807" s="235"/>
      <c r="J3807" s="230"/>
      <c r="K3807" s="230"/>
      <c r="L3807" s="236"/>
      <c r="M3807" s="237"/>
      <c r="N3807" s="238"/>
      <c r="O3807" s="238"/>
      <c r="P3807" s="238"/>
      <c r="Q3807" s="238"/>
      <c r="R3807" s="238"/>
      <c r="S3807" s="238"/>
      <c r="T3807" s="23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0" t="s">
        <v>268</v>
      </c>
      <c r="AU3807" s="240" t="s">
        <v>93</v>
      </c>
      <c r="AV3807" s="13" t="s">
        <v>93</v>
      </c>
      <c r="AW3807" s="13" t="s">
        <v>34</v>
      </c>
      <c r="AX3807" s="13" t="s">
        <v>82</v>
      </c>
      <c r="AY3807" s="240" t="s">
        <v>224</v>
      </c>
    </row>
    <row r="3808" s="13" customFormat="1">
      <c r="A3808" s="13"/>
      <c r="B3808" s="229"/>
      <c r="C3808" s="230"/>
      <c r="D3808" s="231" t="s">
        <v>268</v>
      </c>
      <c r="E3808" s="230"/>
      <c r="F3808" s="233" t="s">
        <v>4167</v>
      </c>
      <c r="G3808" s="230"/>
      <c r="H3808" s="234">
        <v>216.21600000000001</v>
      </c>
      <c r="I3808" s="235"/>
      <c r="J3808" s="230"/>
      <c r="K3808" s="230"/>
      <c r="L3808" s="236"/>
      <c r="M3808" s="237"/>
      <c r="N3808" s="238"/>
      <c r="O3808" s="238"/>
      <c r="P3808" s="238"/>
      <c r="Q3808" s="238"/>
      <c r="R3808" s="238"/>
      <c r="S3808" s="238"/>
      <c r="T3808" s="23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0" t="s">
        <v>268</v>
      </c>
      <c r="AU3808" s="240" t="s">
        <v>93</v>
      </c>
      <c r="AV3808" s="13" t="s">
        <v>93</v>
      </c>
      <c r="AW3808" s="13" t="s">
        <v>4</v>
      </c>
      <c r="AX3808" s="13" t="s">
        <v>82</v>
      </c>
      <c r="AY3808" s="240" t="s">
        <v>224</v>
      </c>
    </row>
    <row r="3809" s="12" customFormat="1" ht="22.8" customHeight="1">
      <c r="A3809" s="12"/>
      <c r="B3809" s="200"/>
      <c r="C3809" s="201"/>
      <c r="D3809" s="202" t="s">
        <v>73</v>
      </c>
      <c r="E3809" s="214" t="s">
        <v>4168</v>
      </c>
      <c r="F3809" s="214" t="s">
        <v>4169</v>
      </c>
      <c r="G3809" s="201"/>
      <c r="H3809" s="201"/>
      <c r="I3809" s="204"/>
      <c r="J3809" s="215">
        <f>BK3809</f>
        <v>0</v>
      </c>
      <c r="K3809" s="201"/>
      <c r="L3809" s="206"/>
      <c r="M3809" s="207"/>
      <c r="N3809" s="208"/>
      <c r="O3809" s="208"/>
      <c r="P3809" s="209">
        <f>SUM(P3810:P3849)</f>
        <v>0</v>
      </c>
      <c r="Q3809" s="208"/>
      <c r="R3809" s="209">
        <f>SUM(R3810:R3849)</f>
        <v>0</v>
      </c>
      <c r="S3809" s="208"/>
      <c r="T3809" s="210">
        <f>SUM(T3810:T3849)</f>
        <v>0</v>
      </c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R3809" s="211" t="s">
        <v>93</v>
      </c>
      <c r="AT3809" s="212" t="s">
        <v>73</v>
      </c>
      <c r="AU3809" s="212" t="s">
        <v>82</v>
      </c>
      <c r="AY3809" s="211" t="s">
        <v>224</v>
      </c>
      <c r="BK3809" s="213">
        <f>SUM(BK3810:BK3849)</f>
        <v>0</v>
      </c>
    </row>
    <row r="3810" s="2" customFormat="1" ht="24.15" customHeight="1">
      <c r="A3810" s="41"/>
      <c r="B3810" s="42"/>
      <c r="C3810" s="216" t="s">
        <v>4170</v>
      </c>
      <c r="D3810" s="216" t="s">
        <v>227</v>
      </c>
      <c r="E3810" s="217" t="s">
        <v>4171</v>
      </c>
      <c r="F3810" s="218" t="s">
        <v>3893</v>
      </c>
      <c r="G3810" s="219" t="s">
        <v>266</v>
      </c>
      <c r="H3810" s="220">
        <v>352.82900000000001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4172</v>
      </c>
    </row>
    <row r="3811" s="13" customFormat="1">
      <c r="A3811" s="13"/>
      <c r="B3811" s="229"/>
      <c r="C3811" s="230"/>
      <c r="D3811" s="231" t="s">
        <v>268</v>
      </c>
      <c r="E3811" s="232" t="s">
        <v>19</v>
      </c>
      <c r="F3811" s="233" t="s">
        <v>4173</v>
      </c>
      <c r="G3811" s="230"/>
      <c r="H3811" s="234">
        <v>29.213000000000001</v>
      </c>
      <c r="I3811" s="235"/>
      <c r="J3811" s="230"/>
      <c r="K3811" s="230"/>
      <c r="L3811" s="236"/>
      <c r="M3811" s="237"/>
      <c r="N3811" s="238"/>
      <c r="O3811" s="238"/>
      <c r="P3811" s="238"/>
      <c r="Q3811" s="238"/>
      <c r="R3811" s="238"/>
      <c r="S3811" s="238"/>
      <c r="T3811" s="23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0" t="s">
        <v>268</v>
      </c>
      <c r="AU3811" s="240" t="s">
        <v>93</v>
      </c>
      <c r="AV3811" s="13" t="s">
        <v>93</v>
      </c>
      <c r="AW3811" s="13" t="s">
        <v>34</v>
      </c>
      <c r="AX3811" s="13" t="s">
        <v>74</v>
      </c>
      <c r="AY3811" s="240" t="s">
        <v>224</v>
      </c>
    </row>
    <row r="3812" s="13" customFormat="1">
      <c r="A3812" s="13"/>
      <c r="B3812" s="229"/>
      <c r="C3812" s="230"/>
      <c r="D3812" s="231" t="s">
        <v>268</v>
      </c>
      <c r="E3812" s="232" t="s">
        <v>19</v>
      </c>
      <c r="F3812" s="233" t="s">
        <v>4174</v>
      </c>
      <c r="G3812" s="230"/>
      <c r="H3812" s="234">
        <v>64.986000000000004</v>
      </c>
      <c r="I3812" s="235"/>
      <c r="J3812" s="230"/>
      <c r="K3812" s="230"/>
      <c r="L3812" s="236"/>
      <c r="M3812" s="237"/>
      <c r="N3812" s="238"/>
      <c r="O3812" s="238"/>
      <c r="P3812" s="238"/>
      <c r="Q3812" s="238"/>
      <c r="R3812" s="238"/>
      <c r="S3812" s="238"/>
      <c r="T3812" s="23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0" t="s">
        <v>268</v>
      </c>
      <c r="AU3812" s="240" t="s">
        <v>93</v>
      </c>
      <c r="AV3812" s="13" t="s">
        <v>93</v>
      </c>
      <c r="AW3812" s="13" t="s">
        <v>34</v>
      </c>
      <c r="AX3812" s="13" t="s">
        <v>74</v>
      </c>
      <c r="AY3812" s="240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4175</v>
      </c>
      <c r="G3813" s="230"/>
      <c r="H3813" s="234">
        <v>110.02500000000001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4176</v>
      </c>
      <c r="G3814" s="230"/>
      <c r="H3814" s="234">
        <v>111.16500000000001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4177</v>
      </c>
      <c r="G3815" s="230"/>
      <c r="H3815" s="234">
        <v>37.439999999999998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6" customFormat="1">
      <c r="A3816" s="16"/>
      <c r="B3816" s="272"/>
      <c r="C3816" s="273"/>
      <c r="D3816" s="231" t="s">
        <v>268</v>
      </c>
      <c r="E3816" s="274" t="s">
        <v>19</v>
      </c>
      <c r="F3816" s="275" t="s">
        <v>351</v>
      </c>
      <c r="G3816" s="273"/>
      <c r="H3816" s="276">
        <v>352.82900000000001</v>
      </c>
      <c r="I3816" s="277"/>
      <c r="J3816" s="273"/>
      <c r="K3816" s="273"/>
      <c r="L3816" s="278"/>
      <c r="M3816" s="279"/>
      <c r="N3816" s="280"/>
      <c r="O3816" s="280"/>
      <c r="P3816" s="280"/>
      <c r="Q3816" s="280"/>
      <c r="R3816" s="280"/>
      <c r="S3816" s="280"/>
      <c r="T3816" s="281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T3816" s="282" t="s">
        <v>268</v>
      </c>
      <c r="AU3816" s="282" t="s">
        <v>93</v>
      </c>
      <c r="AV3816" s="16" t="s">
        <v>231</v>
      </c>
      <c r="AW3816" s="16" t="s">
        <v>34</v>
      </c>
      <c r="AX3816" s="16" t="s">
        <v>82</v>
      </c>
      <c r="AY3816" s="282" t="s">
        <v>224</v>
      </c>
    </row>
    <row r="3817" s="2" customFormat="1" ht="24.15" customHeight="1">
      <c r="A3817" s="41"/>
      <c r="B3817" s="42"/>
      <c r="C3817" s="286" t="s">
        <v>4178</v>
      </c>
      <c r="D3817" s="286" t="s">
        <v>572</v>
      </c>
      <c r="E3817" s="287" t="s">
        <v>4179</v>
      </c>
      <c r="F3817" s="288" t="s">
        <v>4180</v>
      </c>
      <c r="G3817" s="289" t="s">
        <v>595</v>
      </c>
      <c r="H3817" s="290">
        <v>3</v>
      </c>
      <c r="I3817" s="291"/>
      <c r="J3817" s="292">
        <f>ROUND(I3817*H3817,2)</f>
        <v>0</v>
      </c>
      <c r="K3817" s="288" t="s">
        <v>19</v>
      </c>
      <c r="L3817" s="293"/>
      <c r="M3817" s="294" t="s">
        <v>19</v>
      </c>
      <c r="N3817" s="295" t="s">
        <v>46</v>
      </c>
      <c r="O3817" s="87"/>
      <c r="P3817" s="225">
        <f>O3817*H3817</f>
        <v>0</v>
      </c>
      <c r="Q3817" s="225">
        <v>0</v>
      </c>
      <c r="R3817" s="225">
        <f>Q3817*H3817</f>
        <v>0</v>
      </c>
      <c r="S3817" s="225">
        <v>0</v>
      </c>
      <c r="T3817" s="226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7" t="s">
        <v>643</v>
      </c>
      <c r="AT3817" s="227" t="s">
        <v>572</v>
      </c>
      <c r="AU3817" s="227" t="s">
        <v>93</v>
      </c>
      <c r="AY3817" s="20" t="s">
        <v>224</v>
      </c>
      <c r="BE3817" s="228">
        <f>IF(N3817="základní",J3817,0)</f>
        <v>0</v>
      </c>
      <c r="BF3817" s="228">
        <f>IF(N3817="snížená",J3817,0)</f>
        <v>0</v>
      </c>
      <c r="BG3817" s="228">
        <f>IF(N3817="zákl. přenesená",J3817,0)</f>
        <v>0</v>
      </c>
      <c r="BH3817" s="228">
        <f>IF(N3817="sníž. přenesená",J3817,0)</f>
        <v>0</v>
      </c>
      <c r="BI3817" s="228">
        <f>IF(N3817="nulová",J3817,0)</f>
        <v>0</v>
      </c>
      <c r="BJ3817" s="20" t="s">
        <v>93</v>
      </c>
      <c r="BK3817" s="228">
        <f>ROUND(I3817*H3817,2)</f>
        <v>0</v>
      </c>
      <c r="BL3817" s="20" t="s">
        <v>544</v>
      </c>
      <c r="BM3817" s="227" t="s">
        <v>4181</v>
      </c>
    </row>
    <row r="3818" s="2" customFormat="1" ht="24.15" customHeight="1">
      <c r="A3818" s="41"/>
      <c r="B3818" s="42"/>
      <c r="C3818" s="286" t="s">
        <v>4182</v>
      </c>
      <c r="D3818" s="286" t="s">
        <v>572</v>
      </c>
      <c r="E3818" s="287" t="s">
        <v>4183</v>
      </c>
      <c r="F3818" s="288" t="s">
        <v>4184</v>
      </c>
      <c r="G3818" s="289" t="s">
        <v>595</v>
      </c>
      <c r="H3818" s="290">
        <v>1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</v>
      </c>
      <c r="R3818" s="225">
        <f>Q3818*H3818</f>
        <v>0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4185</v>
      </c>
    </row>
    <row r="3819" s="2" customFormat="1" ht="24.15" customHeight="1">
      <c r="A3819" s="41"/>
      <c r="B3819" s="42"/>
      <c r="C3819" s="286" t="s">
        <v>4186</v>
      </c>
      <c r="D3819" s="286" t="s">
        <v>572</v>
      </c>
      <c r="E3819" s="287" t="s">
        <v>4187</v>
      </c>
      <c r="F3819" s="288" t="s">
        <v>4188</v>
      </c>
      <c r="G3819" s="289" t="s">
        <v>595</v>
      </c>
      <c r="H3819" s="290">
        <v>2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4189</v>
      </c>
    </row>
    <row r="3820" s="2" customFormat="1" ht="24.15" customHeight="1">
      <c r="A3820" s="41"/>
      <c r="B3820" s="42"/>
      <c r="C3820" s="286" t="s">
        <v>4190</v>
      </c>
      <c r="D3820" s="286" t="s">
        <v>572</v>
      </c>
      <c r="E3820" s="287" t="s">
        <v>4191</v>
      </c>
      <c r="F3820" s="288" t="s">
        <v>4192</v>
      </c>
      <c r="G3820" s="289" t="s">
        <v>595</v>
      </c>
      <c r="H3820" s="290">
        <v>4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4193</v>
      </c>
    </row>
    <row r="3821" s="2" customFormat="1" ht="33" customHeight="1">
      <c r="A3821" s="41"/>
      <c r="B3821" s="42"/>
      <c r="C3821" s="286" t="s">
        <v>4194</v>
      </c>
      <c r="D3821" s="286" t="s">
        <v>572</v>
      </c>
      <c r="E3821" s="287" t="s">
        <v>4195</v>
      </c>
      <c r="F3821" s="288" t="s">
        <v>4196</v>
      </c>
      <c r="G3821" s="289" t="s">
        <v>595</v>
      </c>
      <c r="H3821" s="290">
        <v>1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4197</v>
      </c>
    </row>
    <row r="3822" s="2" customFormat="1" ht="33" customHeight="1">
      <c r="A3822" s="41"/>
      <c r="B3822" s="42"/>
      <c r="C3822" s="286" t="s">
        <v>4198</v>
      </c>
      <c r="D3822" s="286" t="s">
        <v>572</v>
      </c>
      <c r="E3822" s="287" t="s">
        <v>4199</v>
      </c>
      <c r="F3822" s="288" t="s">
        <v>4200</v>
      </c>
      <c r="G3822" s="289" t="s">
        <v>595</v>
      </c>
      <c r="H3822" s="290">
        <v>2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4201</v>
      </c>
    </row>
    <row r="3823" s="2" customFormat="1" ht="33" customHeight="1">
      <c r="A3823" s="41"/>
      <c r="B3823" s="42"/>
      <c r="C3823" s="286" t="s">
        <v>4202</v>
      </c>
      <c r="D3823" s="286" t="s">
        <v>572</v>
      </c>
      <c r="E3823" s="287" t="s">
        <v>4203</v>
      </c>
      <c r="F3823" s="288" t="s">
        <v>4204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4205</v>
      </c>
    </row>
    <row r="3824" s="2" customFormat="1" ht="33" customHeight="1">
      <c r="A3824" s="41"/>
      <c r="B3824" s="42"/>
      <c r="C3824" s="286" t="s">
        <v>4206</v>
      </c>
      <c r="D3824" s="286" t="s">
        <v>572</v>
      </c>
      <c r="E3824" s="287" t="s">
        <v>4207</v>
      </c>
      <c r="F3824" s="288" t="s">
        <v>4208</v>
      </c>
      <c r="G3824" s="289" t="s">
        <v>595</v>
      </c>
      <c r="H3824" s="290">
        <v>1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4209</v>
      </c>
    </row>
    <row r="3825" s="2" customFormat="1" ht="33" customHeight="1">
      <c r="A3825" s="41"/>
      <c r="B3825" s="42"/>
      <c r="C3825" s="286" t="s">
        <v>4210</v>
      </c>
      <c r="D3825" s="286" t="s">
        <v>572</v>
      </c>
      <c r="E3825" s="287" t="s">
        <v>4211</v>
      </c>
      <c r="F3825" s="288" t="s">
        <v>4212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4213</v>
      </c>
    </row>
    <row r="3826" s="2" customFormat="1" ht="33" customHeight="1">
      <c r="A3826" s="41"/>
      <c r="B3826" s="42"/>
      <c r="C3826" s="286" t="s">
        <v>4214</v>
      </c>
      <c r="D3826" s="286" t="s">
        <v>572</v>
      </c>
      <c r="E3826" s="287" t="s">
        <v>4215</v>
      </c>
      <c r="F3826" s="288" t="s">
        <v>4216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4217</v>
      </c>
    </row>
    <row r="3827" s="2" customFormat="1" ht="33" customHeight="1">
      <c r="A3827" s="41"/>
      <c r="B3827" s="42"/>
      <c r="C3827" s="286" t="s">
        <v>4218</v>
      </c>
      <c r="D3827" s="286" t="s">
        <v>572</v>
      </c>
      <c r="E3827" s="287" t="s">
        <v>4219</v>
      </c>
      <c r="F3827" s="288" t="s">
        <v>4220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4221</v>
      </c>
    </row>
    <row r="3828" s="2" customFormat="1" ht="37.8" customHeight="1">
      <c r="A3828" s="41"/>
      <c r="B3828" s="42"/>
      <c r="C3828" s="286" t="s">
        <v>4222</v>
      </c>
      <c r="D3828" s="286" t="s">
        <v>572</v>
      </c>
      <c r="E3828" s="287" t="s">
        <v>4223</v>
      </c>
      <c r="F3828" s="288" t="s">
        <v>4224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4225</v>
      </c>
    </row>
    <row r="3829" s="2" customFormat="1" ht="37.8" customHeight="1">
      <c r="A3829" s="41"/>
      <c r="B3829" s="42"/>
      <c r="C3829" s="286" t="s">
        <v>4226</v>
      </c>
      <c r="D3829" s="286" t="s">
        <v>572</v>
      </c>
      <c r="E3829" s="287" t="s">
        <v>4227</v>
      </c>
      <c r="F3829" s="288" t="s">
        <v>4228</v>
      </c>
      <c r="G3829" s="289" t="s">
        <v>595</v>
      </c>
      <c r="H3829" s="290">
        <v>4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4229</v>
      </c>
    </row>
    <row r="3830" s="2" customFormat="1" ht="33" customHeight="1">
      <c r="A3830" s="41"/>
      <c r="B3830" s="42"/>
      <c r="C3830" s="286" t="s">
        <v>4230</v>
      </c>
      <c r="D3830" s="286" t="s">
        <v>572</v>
      </c>
      <c r="E3830" s="287" t="s">
        <v>4231</v>
      </c>
      <c r="F3830" s="288" t="s">
        <v>4232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4233</v>
      </c>
    </row>
    <row r="3831" s="2" customFormat="1" ht="33" customHeight="1">
      <c r="A3831" s="41"/>
      <c r="B3831" s="42"/>
      <c r="C3831" s="286" t="s">
        <v>4234</v>
      </c>
      <c r="D3831" s="286" t="s">
        <v>572</v>
      </c>
      <c r="E3831" s="287" t="s">
        <v>4235</v>
      </c>
      <c r="F3831" s="288" t="s">
        <v>4236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4237</v>
      </c>
    </row>
    <row r="3832" s="2" customFormat="1" ht="33" customHeight="1">
      <c r="A3832" s="41"/>
      <c r="B3832" s="42"/>
      <c r="C3832" s="286" t="s">
        <v>4238</v>
      </c>
      <c r="D3832" s="286" t="s">
        <v>572</v>
      </c>
      <c r="E3832" s="287" t="s">
        <v>4239</v>
      </c>
      <c r="F3832" s="288" t="s">
        <v>4240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4241</v>
      </c>
    </row>
    <row r="3833" s="2" customFormat="1" ht="33" customHeight="1">
      <c r="A3833" s="41"/>
      <c r="B3833" s="42"/>
      <c r="C3833" s="286" t="s">
        <v>4242</v>
      </c>
      <c r="D3833" s="286" t="s">
        <v>572</v>
      </c>
      <c r="E3833" s="287" t="s">
        <v>4243</v>
      </c>
      <c r="F3833" s="288" t="s">
        <v>4244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4245</v>
      </c>
    </row>
    <row r="3834" s="2" customFormat="1" ht="33" customHeight="1">
      <c r="A3834" s="41"/>
      <c r="B3834" s="42"/>
      <c r="C3834" s="286" t="s">
        <v>4246</v>
      </c>
      <c r="D3834" s="286" t="s">
        <v>572</v>
      </c>
      <c r="E3834" s="287" t="s">
        <v>4247</v>
      </c>
      <c r="F3834" s="288" t="s">
        <v>4248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4249</v>
      </c>
    </row>
    <row r="3835" s="2" customFormat="1" ht="33" customHeight="1">
      <c r="A3835" s="41"/>
      <c r="B3835" s="42"/>
      <c r="C3835" s="286" t="s">
        <v>4250</v>
      </c>
      <c r="D3835" s="286" t="s">
        <v>572</v>
      </c>
      <c r="E3835" s="287" t="s">
        <v>4251</v>
      </c>
      <c r="F3835" s="288" t="s">
        <v>4252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4253</v>
      </c>
    </row>
    <row r="3836" s="2" customFormat="1" ht="37.8" customHeight="1">
      <c r="A3836" s="41"/>
      <c r="B3836" s="42"/>
      <c r="C3836" s="286" t="s">
        <v>4254</v>
      </c>
      <c r="D3836" s="286" t="s">
        <v>572</v>
      </c>
      <c r="E3836" s="287" t="s">
        <v>4255</v>
      </c>
      <c r="F3836" s="288" t="s">
        <v>4256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4257</v>
      </c>
    </row>
    <row r="3837" s="2" customFormat="1" ht="33" customHeight="1">
      <c r="A3837" s="41"/>
      <c r="B3837" s="42"/>
      <c r="C3837" s="286" t="s">
        <v>4258</v>
      </c>
      <c r="D3837" s="286" t="s">
        <v>572</v>
      </c>
      <c r="E3837" s="287" t="s">
        <v>4259</v>
      </c>
      <c r="F3837" s="288" t="s">
        <v>4260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4261</v>
      </c>
    </row>
    <row r="3838" s="2" customFormat="1" ht="33" customHeight="1">
      <c r="A3838" s="41"/>
      <c r="B3838" s="42"/>
      <c r="C3838" s="286" t="s">
        <v>4262</v>
      </c>
      <c r="D3838" s="286" t="s">
        <v>572</v>
      </c>
      <c r="E3838" s="287" t="s">
        <v>4263</v>
      </c>
      <c r="F3838" s="288" t="s">
        <v>4264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4265</v>
      </c>
    </row>
    <row r="3839" s="2" customFormat="1" ht="33" customHeight="1">
      <c r="A3839" s="41"/>
      <c r="B3839" s="42"/>
      <c r="C3839" s="286" t="s">
        <v>4266</v>
      </c>
      <c r="D3839" s="286" t="s">
        <v>572</v>
      </c>
      <c r="E3839" s="287" t="s">
        <v>4267</v>
      </c>
      <c r="F3839" s="288" t="s">
        <v>4268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4269</v>
      </c>
    </row>
    <row r="3840" s="2" customFormat="1" ht="33" customHeight="1">
      <c r="A3840" s="41"/>
      <c r="B3840" s="42"/>
      <c r="C3840" s="286" t="s">
        <v>4270</v>
      </c>
      <c r="D3840" s="286" t="s">
        <v>572</v>
      </c>
      <c r="E3840" s="287" t="s">
        <v>4271</v>
      </c>
      <c r="F3840" s="288" t="s">
        <v>4272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4273</v>
      </c>
    </row>
    <row r="3841" s="2" customFormat="1" ht="33" customHeight="1">
      <c r="A3841" s="41"/>
      <c r="B3841" s="42"/>
      <c r="C3841" s="286" t="s">
        <v>4274</v>
      </c>
      <c r="D3841" s="286" t="s">
        <v>572</v>
      </c>
      <c r="E3841" s="287" t="s">
        <v>4275</v>
      </c>
      <c r="F3841" s="288" t="s">
        <v>4276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4277</v>
      </c>
    </row>
    <row r="3842" s="2" customFormat="1" ht="33" customHeight="1">
      <c r="A3842" s="41"/>
      <c r="B3842" s="42"/>
      <c r="C3842" s="286" t="s">
        <v>4278</v>
      </c>
      <c r="D3842" s="286" t="s">
        <v>572</v>
      </c>
      <c r="E3842" s="287" t="s">
        <v>4279</v>
      </c>
      <c r="F3842" s="288" t="s">
        <v>4280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4281</v>
      </c>
    </row>
    <row r="3843" s="2" customFormat="1" ht="33" customHeight="1">
      <c r="A3843" s="41"/>
      <c r="B3843" s="42"/>
      <c r="C3843" s="286" t="s">
        <v>4282</v>
      </c>
      <c r="D3843" s="286" t="s">
        <v>572</v>
      </c>
      <c r="E3843" s="287" t="s">
        <v>4283</v>
      </c>
      <c r="F3843" s="288" t="s">
        <v>4284</v>
      </c>
      <c r="G3843" s="289" t="s">
        <v>595</v>
      </c>
      <c r="H3843" s="290">
        <v>2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4285</v>
      </c>
    </row>
    <row r="3844" s="2" customFormat="1" ht="33" customHeight="1">
      <c r="A3844" s="41"/>
      <c r="B3844" s="42"/>
      <c r="C3844" s="286" t="s">
        <v>4286</v>
      </c>
      <c r="D3844" s="286" t="s">
        <v>572</v>
      </c>
      <c r="E3844" s="287" t="s">
        <v>4287</v>
      </c>
      <c r="F3844" s="288" t="s">
        <v>4288</v>
      </c>
      <c r="G3844" s="289" t="s">
        <v>595</v>
      </c>
      <c r="H3844" s="290">
        <v>2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4289</v>
      </c>
    </row>
    <row r="3845" s="2" customFormat="1" ht="33" customHeight="1">
      <c r="A3845" s="41"/>
      <c r="B3845" s="42"/>
      <c r="C3845" s="286" t="s">
        <v>4290</v>
      </c>
      <c r="D3845" s="286" t="s">
        <v>572</v>
      </c>
      <c r="E3845" s="287" t="s">
        <v>4291</v>
      </c>
      <c r="F3845" s="288" t="s">
        <v>4292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4293</v>
      </c>
    </row>
    <row r="3846" s="2" customFormat="1" ht="33" customHeight="1">
      <c r="A3846" s="41"/>
      <c r="B3846" s="42"/>
      <c r="C3846" s="286" t="s">
        <v>4294</v>
      </c>
      <c r="D3846" s="286" t="s">
        <v>572</v>
      </c>
      <c r="E3846" s="287" t="s">
        <v>4295</v>
      </c>
      <c r="F3846" s="288" t="s">
        <v>4296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4297</v>
      </c>
    </row>
    <row r="3847" s="2" customFormat="1" ht="33" customHeight="1">
      <c r="A3847" s="41"/>
      <c r="B3847" s="42"/>
      <c r="C3847" s="286" t="s">
        <v>4298</v>
      </c>
      <c r="D3847" s="286" t="s">
        <v>572</v>
      </c>
      <c r="E3847" s="287" t="s">
        <v>4299</v>
      </c>
      <c r="F3847" s="288" t="s">
        <v>4300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4301</v>
      </c>
    </row>
    <row r="3848" s="2" customFormat="1" ht="33" customHeight="1">
      <c r="A3848" s="41"/>
      <c r="B3848" s="42"/>
      <c r="C3848" s="286" t="s">
        <v>4302</v>
      </c>
      <c r="D3848" s="286" t="s">
        <v>572</v>
      </c>
      <c r="E3848" s="287" t="s">
        <v>4303</v>
      </c>
      <c r="F3848" s="288" t="s">
        <v>4304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4305</v>
      </c>
    </row>
    <row r="3849" s="2" customFormat="1" ht="24.15" customHeight="1">
      <c r="A3849" s="41"/>
      <c r="B3849" s="42"/>
      <c r="C3849" s="286" t="s">
        <v>4306</v>
      </c>
      <c r="D3849" s="286" t="s">
        <v>572</v>
      </c>
      <c r="E3849" s="287" t="s">
        <v>4307</v>
      </c>
      <c r="F3849" s="288" t="s">
        <v>4308</v>
      </c>
      <c r="G3849" s="289" t="s">
        <v>595</v>
      </c>
      <c r="H3849" s="290">
        <v>2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4309</v>
      </c>
    </row>
    <row r="3850" s="12" customFormat="1" ht="22.8" customHeight="1">
      <c r="A3850" s="12"/>
      <c r="B3850" s="200"/>
      <c r="C3850" s="201"/>
      <c r="D3850" s="202" t="s">
        <v>73</v>
      </c>
      <c r="E3850" s="214" t="s">
        <v>4310</v>
      </c>
      <c r="F3850" s="214" t="s">
        <v>4311</v>
      </c>
      <c r="G3850" s="201"/>
      <c r="H3850" s="201"/>
      <c r="I3850" s="204"/>
      <c r="J3850" s="215">
        <f>BK3850</f>
        <v>0</v>
      </c>
      <c r="K3850" s="201"/>
      <c r="L3850" s="206"/>
      <c r="M3850" s="207"/>
      <c r="N3850" s="208"/>
      <c r="O3850" s="208"/>
      <c r="P3850" s="209">
        <f>P3851</f>
        <v>0</v>
      </c>
      <c r="Q3850" s="208"/>
      <c r="R3850" s="209">
        <f>R3851</f>
        <v>0</v>
      </c>
      <c r="S3850" s="208"/>
      <c r="T3850" s="210">
        <f>T3851</f>
        <v>0</v>
      </c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R3850" s="211" t="s">
        <v>93</v>
      </c>
      <c r="AT3850" s="212" t="s">
        <v>73</v>
      </c>
      <c r="AU3850" s="212" t="s">
        <v>82</v>
      </c>
      <c r="AY3850" s="211" t="s">
        <v>224</v>
      </c>
      <c r="BK3850" s="213">
        <f>BK3851</f>
        <v>0</v>
      </c>
    </row>
    <row r="3851" s="2" customFormat="1" ht="21.75" customHeight="1">
      <c r="A3851" s="41"/>
      <c r="B3851" s="42"/>
      <c r="C3851" s="216" t="s">
        <v>4312</v>
      </c>
      <c r="D3851" s="216" t="s">
        <v>227</v>
      </c>
      <c r="E3851" s="217" t="s">
        <v>4313</v>
      </c>
      <c r="F3851" s="218" t="s">
        <v>4314</v>
      </c>
      <c r="G3851" s="219" t="s">
        <v>595</v>
      </c>
      <c r="H3851" s="220">
        <v>1</v>
      </c>
      <c r="I3851" s="221"/>
      <c r="J3851" s="222">
        <f>ROUND(I3851*H3851,2)</f>
        <v>0</v>
      </c>
      <c r="K3851" s="218" t="s">
        <v>19</v>
      </c>
      <c r="L3851" s="47"/>
      <c r="M3851" s="223" t="s">
        <v>19</v>
      </c>
      <c r="N3851" s="224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544</v>
      </c>
      <c r="AT3851" s="227" t="s">
        <v>227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4315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4316</v>
      </c>
      <c r="F3852" s="214" t="s">
        <v>4317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SUM(P3853:P3908)</f>
        <v>0</v>
      </c>
      <c r="Q3852" s="208"/>
      <c r="R3852" s="209">
        <f>SUM(R3853:R3908)</f>
        <v>20.879527890000002</v>
      </c>
      <c r="S3852" s="208"/>
      <c r="T3852" s="210">
        <f>SUM(T3853:T3908)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SUM(BK3853:BK3908)</f>
        <v>0</v>
      </c>
    </row>
    <row r="3853" s="2" customFormat="1" ht="24.15" customHeight="1">
      <c r="A3853" s="41"/>
      <c r="B3853" s="42"/>
      <c r="C3853" s="216" t="s">
        <v>4318</v>
      </c>
      <c r="D3853" s="216" t="s">
        <v>227</v>
      </c>
      <c r="E3853" s="217" t="s">
        <v>4319</v>
      </c>
      <c r="F3853" s="218" t="s">
        <v>4320</v>
      </c>
      <c r="G3853" s="219" t="s">
        <v>266</v>
      </c>
      <c r="H3853" s="220">
        <v>572</v>
      </c>
      <c r="I3853" s="221"/>
      <c r="J3853" s="222">
        <f>ROUND(I3853*H3853,2)</f>
        <v>0</v>
      </c>
      <c r="K3853" s="218" t="s">
        <v>312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4321</v>
      </c>
    </row>
    <row r="3854" s="2" customFormat="1">
      <c r="A3854" s="41"/>
      <c r="B3854" s="42"/>
      <c r="C3854" s="43"/>
      <c r="D3854" s="267" t="s">
        <v>314</v>
      </c>
      <c r="E3854" s="43"/>
      <c r="F3854" s="268" t="s">
        <v>4322</v>
      </c>
      <c r="G3854" s="43"/>
      <c r="H3854" s="43"/>
      <c r="I3854" s="269"/>
      <c r="J3854" s="43"/>
      <c r="K3854" s="43"/>
      <c r="L3854" s="47"/>
      <c r="M3854" s="270"/>
      <c r="N3854" s="271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314</v>
      </c>
      <c r="AU3854" s="20" t="s">
        <v>93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0.00029999999999999997</v>
      </c>
      <c r="R3855" s="225">
        <f>Q3855*H3855</f>
        <v>0.17159999999999998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14" customFormat="1">
      <c r="A3857" s="14"/>
      <c r="B3857" s="246"/>
      <c r="C3857" s="247"/>
      <c r="D3857" s="231" t="s">
        <v>268</v>
      </c>
      <c r="E3857" s="248" t="s">
        <v>19</v>
      </c>
      <c r="F3857" s="249" t="s">
        <v>1843</v>
      </c>
      <c r="G3857" s="247"/>
      <c r="H3857" s="248" t="s">
        <v>19</v>
      </c>
      <c r="I3857" s="250"/>
      <c r="J3857" s="247"/>
      <c r="K3857" s="247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268</v>
      </c>
      <c r="AU3857" s="255" t="s">
        <v>93</v>
      </c>
      <c r="AV3857" s="14" t="s">
        <v>82</v>
      </c>
      <c r="AW3857" s="14" t="s">
        <v>34</v>
      </c>
      <c r="AX3857" s="14" t="s">
        <v>74</v>
      </c>
      <c r="AY3857" s="255" t="s">
        <v>224</v>
      </c>
    </row>
    <row r="3858" s="13" customFormat="1">
      <c r="A3858" s="13"/>
      <c r="B3858" s="229"/>
      <c r="C3858" s="230"/>
      <c r="D3858" s="231" t="s">
        <v>268</v>
      </c>
      <c r="E3858" s="232" t="s">
        <v>19</v>
      </c>
      <c r="F3858" s="233" t="s">
        <v>1844</v>
      </c>
      <c r="G3858" s="230"/>
      <c r="H3858" s="234">
        <v>119.8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268</v>
      </c>
      <c r="AU3858" s="240" t="s">
        <v>93</v>
      </c>
      <c r="AV3858" s="13" t="s">
        <v>93</v>
      </c>
      <c r="AW3858" s="13" t="s">
        <v>34</v>
      </c>
      <c r="AX3858" s="13" t="s">
        <v>74</v>
      </c>
      <c r="AY3858" s="240" t="s">
        <v>224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1845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1846</v>
      </c>
      <c r="G3860" s="230"/>
      <c r="H3860" s="234">
        <v>133.19999999999999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1847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1848</v>
      </c>
      <c r="G3862" s="230"/>
      <c r="H3862" s="234">
        <v>319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6" customFormat="1">
      <c r="A3863" s="16"/>
      <c r="B3863" s="272"/>
      <c r="C3863" s="273"/>
      <c r="D3863" s="231" t="s">
        <v>268</v>
      </c>
      <c r="E3863" s="274" t="s">
        <v>19</v>
      </c>
      <c r="F3863" s="275" t="s">
        <v>351</v>
      </c>
      <c r="G3863" s="273"/>
      <c r="H3863" s="276">
        <v>572</v>
      </c>
      <c r="I3863" s="277"/>
      <c r="J3863" s="273"/>
      <c r="K3863" s="273"/>
      <c r="L3863" s="278"/>
      <c r="M3863" s="279"/>
      <c r="N3863" s="280"/>
      <c r="O3863" s="280"/>
      <c r="P3863" s="280"/>
      <c r="Q3863" s="280"/>
      <c r="R3863" s="280"/>
      <c r="S3863" s="280"/>
      <c r="T3863" s="281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82" t="s">
        <v>268</v>
      </c>
      <c r="AU3863" s="282" t="s">
        <v>93</v>
      </c>
      <c r="AV3863" s="16" t="s">
        <v>231</v>
      </c>
      <c r="AW3863" s="16" t="s">
        <v>34</v>
      </c>
      <c r="AX3863" s="16" t="s">
        <v>82</v>
      </c>
      <c r="AY3863" s="282" t="s">
        <v>224</v>
      </c>
    </row>
    <row r="3864" s="2" customFormat="1" ht="37.8" customHeight="1">
      <c r="A3864" s="41"/>
      <c r="B3864" s="42"/>
      <c r="C3864" s="216" t="s">
        <v>4328</v>
      </c>
      <c r="D3864" s="216" t="s">
        <v>227</v>
      </c>
      <c r="E3864" s="217" t="s">
        <v>4329</v>
      </c>
      <c r="F3864" s="218" t="s">
        <v>4330</v>
      </c>
      <c r="G3864" s="219" t="s">
        <v>471</v>
      </c>
      <c r="H3864" s="220">
        <v>183.53999999999999</v>
      </c>
      <c r="I3864" s="221"/>
      <c r="J3864" s="222">
        <f>ROUND(I3864*H3864,2)</f>
        <v>0</v>
      </c>
      <c r="K3864" s="218" t="s">
        <v>312</v>
      </c>
      <c r="L3864" s="47"/>
      <c r="M3864" s="223" t="s">
        <v>19</v>
      </c>
      <c r="N3864" s="224" t="s">
        <v>46</v>
      </c>
      <c r="O3864" s="87"/>
      <c r="P3864" s="225">
        <f>O3864*H3864</f>
        <v>0</v>
      </c>
      <c r="Q3864" s="225">
        <v>0.00029999999999999997</v>
      </c>
      <c r="R3864" s="225">
        <f>Q3864*H3864</f>
        <v>0.055061999999999993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544</v>
      </c>
      <c r="AT3864" s="227" t="s">
        <v>227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4331</v>
      </c>
    </row>
    <row r="3865" s="2" customFormat="1">
      <c r="A3865" s="41"/>
      <c r="B3865" s="42"/>
      <c r="C3865" s="43"/>
      <c r="D3865" s="267" t="s">
        <v>314</v>
      </c>
      <c r="E3865" s="43"/>
      <c r="F3865" s="268" t="s">
        <v>4332</v>
      </c>
      <c r="G3865" s="43"/>
      <c r="H3865" s="43"/>
      <c r="I3865" s="269"/>
      <c r="J3865" s="43"/>
      <c r="K3865" s="43"/>
      <c r="L3865" s="47"/>
      <c r="M3865" s="270"/>
      <c r="N3865" s="271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314</v>
      </c>
      <c r="AU3865" s="20" t="s">
        <v>93</v>
      </c>
    </row>
    <row r="3866" s="14" customFormat="1">
      <c r="A3866" s="14"/>
      <c r="B3866" s="246"/>
      <c r="C3866" s="247"/>
      <c r="D3866" s="231" t="s">
        <v>268</v>
      </c>
      <c r="E3866" s="248" t="s">
        <v>19</v>
      </c>
      <c r="F3866" s="249" t="s">
        <v>648</v>
      </c>
      <c r="G3866" s="247"/>
      <c r="H3866" s="248" t="s">
        <v>19</v>
      </c>
      <c r="I3866" s="250"/>
      <c r="J3866" s="247"/>
      <c r="K3866" s="247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268</v>
      </c>
      <c r="AU3866" s="255" t="s">
        <v>93</v>
      </c>
      <c r="AV3866" s="14" t="s">
        <v>82</v>
      </c>
      <c r="AW3866" s="14" t="s">
        <v>34</v>
      </c>
      <c r="AX3866" s="14" t="s">
        <v>74</v>
      </c>
      <c r="AY3866" s="255" t="s">
        <v>224</v>
      </c>
    </row>
    <row r="3867" s="13" customFormat="1">
      <c r="A3867" s="13"/>
      <c r="B3867" s="229"/>
      <c r="C3867" s="230"/>
      <c r="D3867" s="231" t="s">
        <v>268</v>
      </c>
      <c r="E3867" s="232" t="s">
        <v>19</v>
      </c>
      <c r="F3867" s="233" t="s">
        <v>4333</v>
      </c>
      <c r="G3867" s="230"/>
      <c r="H3867" s="234">
        <v>132.09999999999999</v>
      </c>
      <c r="I3867" s="235"/>
      <c r="J3867" s="230"/>
      <c r="K3867" s="230"/>
      <c r="L3867" s="236"/>
      <c r="M3867" s="237"/>
      <c r="N3867" s="238"/>
      <c r="O3867" s="238"/>
      <c r="P3867" s="238"/>
      <c r="Q3867" s="238"/>
      <c r="R3867" s="238"/>
      <c r="S3867" s="238"/>
      <c r="T3867" s="23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0" t="s">
        <v>268</v>
      </c>
      <c r="AU3867" s="240" t="s">
        <v>93</v>
      </c>
      <c r="AV3867" s="13" t="s">
        <v>93</v>
      </c>
      <c r="AW3867" s="13" t="s">
        <v>34</v>
      </c>
      <c r="AX3867" s="13" t="s">
        <v>74</v>
      </c>
      <c r="AY3867" s="240" t="s">
        <v>224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662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4334</v>
      </c>
      <c r="G3869" s="230"/>
      <c r="H3869" s="234">
        <v>12.859999999999999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664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4334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4334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4334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6" customFormat="1">
      <c r="A3876" s="16"/>
      <c r="B3876" s="272"/>
      <c r="C3876" s="273"/>
      <c r="D3876" s="231" t="s">
        <v>268</v>
      </c>
      <c r="E3876" s="274" t="s">
        <v>19</v>
      </c>
      <c r="F3876" s="275" t="s">
        <v>351</v>
      </c>
      <c r="G3876" s="273"/>
      <c r="H3876" s="276">
        <v>183.53999999999999</v>
      </c>
      <c r="I3876" s="277"/>
      <c r="J3876" s="273"/>
      <c r="K3876" s="273"/>
      <c r="L3876" s="278"/>
      <c r="M3876" s="279"/>
      <c r="N3876" s="280"/>
      <c r="O3876" s="280"/>
      <c r="P3876" s="280"/>
      <c r="Q3876" s="280"/>
      <c r="R3876" s="280"/>
      <c r="S3876" s="280"/>
      <c r="T3876" s="281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T3876" s="282" t="s">
        <v>268</v>
      </c>
      <c r="AU3876" s="282" t="s">
        <v>93</v>
      </c>
      <c r="AV3876" s="16" t="s">
        <v>231</v>
      </c>
      <c r="AW3876" s="16" t="s">
        <v>34</v>
      </c>
      <c r="AX3876" s="16" t="s">
        <v>82</v>
      </c>
      <c r="AY3876" s="282" t="s">
        <v>224</v>
      </c>
    </row>
    <row r="3877" s="2" customFormat="1" ht="37.8" customHeight="1">
      <c r="A3877" s="41"/>
      <c r="B3877" s="42"/>
      <c r="C3877" s="216" t="s">
        <v>4335</v>
      </c>
      <c r="D3877" s="216" t="s">
        <v>227</v>
      </c>
      <c r="E3877" s="217" t="s">
        <v>4336</v>
      </c>
      <c r="F3877" s="218" t="s">
        <v>4337</v>
      </c>
      <c r="G3877" s="219" t="s">
        <v>471</v>
      </c>
      <c r="H3877" s="220">
        <v>50.718000000000004</v>
      </c>
      <c r="I3877" s="221"/>
      <c r="J3877" s="222">
        <f>ROUND(I3877*H3877,2)</f>
        <v>0</v>
      </c>
      <c r="K3877" s="218" t="s">
        <v>312</v>
      </c>
      <c r="L3877" s="47"/>
      <c r="M3877" s="223" t="s">
        <v>19</v>
      </c>
      <c r="N3877" s="224" t="s">
        <v>46</v>
      </c>
      <c r="O3877" s="87"/>
      <c r="P3877" s="225">
        <f>O3877*H3877</f>
        <v>0</v>
      </c>
      <c r="Q3877" s="225">
        <v>0.00029999999999999997</v>
      </c>
      <c r="R3877" s="225">
        <f>Q3877*H3877</f>
        <v>0.015215400000000001</v>
      </c>
      <c r="S3877" s="225">
        <v>0</v>
      </c>
      <c r="T3877" s="226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7" t="s">
        <v>544</v>
      </c>
      <c r="AT3877" s="227" t="s">
        <v>227</v>
      </c>
      <c r="AU3877" s="227" t="s">
        <v>93</v>
      </c>
      <c r="AY3877" s="20" t="s">
        <v>224</v>
      </c>
      <c r="BE3877" s="228">
        <f>IF(N3877="základní",J3877,0)</f>
        <v>0</v>
      </c>
      <c r="BF3877" s="228">
        <f>IF(N3877="snížená",J3877,0)</f>
        <v>0</v>
      </c>
      <c r="BG3877" s="228">
        <f>IF(N3877="zákl. přenesená",J3877,0)</f>
        <v>0</v>
      </c>
      <c r="BH3877" s="228">
        <f>IF(N3877="sníž. přenesená",J3877,0)</f>
        <v>0</v>
      </c>
      <c r="BI3877" s="228">
        <f>IF(N3877="nulová",J3877,0)</f>
        <v>0</v>
      </c>
      <c r="BJ3877" s="20" t="s">
        <v>93</v>
      </c>
      <c r="BK3877" s="228">
        <f>ROUND(I3877*H3877,2)</f>
        <v>0</v>
      </c>
      <c r="BL3877" s="20" t="s">
        <v>544</v>
      </c>
      <c r="BM3877" s="227" t="s">
        <v>4338</v>
      </c>
    </row>
    <row r="3878" s="2" customFormat="1">
      <c r="A3878" s="41"/>
      <c r="B3878" s="42"/>
      <c r="C3878" s="43"/>
      <c r="D3878" s="267" t="s">
        <v>314</v>
      </c>
      <c r="E3878" s="43"/>
      <c r="F3878" s="268" t="s">
        <v>4339</v>
      </c>
      <c r="G3878" s="43"/>
      <c r="H3878" s="43"/>
      <c r="I3878" s="269"/>
      <c r="J3878" s="43"/>
      <c r="K3878" s="43"/>
      <c r="L3878" s="47"/>
      <c r="M3878" s="270"/>
      <c r="N3878" s="271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314</v>
      </c>
      <c r="AU3878" s="20" t="s">
        <v>93</v>
      </c>
    </row>
    <row r="3879" s="13" customFormat="1">
      <c r="A3879" s="13"/>
      <c r="B3879" s="229"/>
      <c r="C3879" s="230"/>
      <c r="D3879" s="231" t="s">
        <v>268</v>
      </c>
      <c r="E3879" s="232" t="s">
        <v>19</v>
      </c>
      <c r="F3879" s="233" t="s">
        <v>4340</v>
      </c>
      <c r="G3879" s="230"/>
      <c r="H3879" s="234">
        <v>50.718000000000004</v>
      </c>
      <c r="I3879" s="235"/>
      <c r="J3879" s="230"/>
      <c r="K3879" s="230"/>
      <c r="L3879" s="236"/>
      <c r="M3879" s="237"/>
      <c r="N3879" s="238"/>
      <c r="O3879" s="238"/>
      <c r="P3879" s="238"/>
      <c r="Q3879" s="238"/>
      <c r="R3879" s="238"/>
      <c r="S3879" s="238"/>
      <c r="T3879" s="23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0" t="s">
        <v>268</v>
      </c>
      <c r="AU3879" s="240" t="s">
        <v>93</v>
      </c>
      <c r="AV3879" s="13" t="s">
        <v>93</v>
      </c>
      <c r="AW3879" s="13" t="s">
        <v>34</v>
      </c>
      <c r="AX3879" s="13" t="s">
        <v>82</v>
      </c>
      <c r="AY3879" s="240" t="s">
        <v>224</v>
      </c>
    </row>
    <row r="3880" s="2" customFormat="1" ht="37.8" customHeight="1">
      <c r="A3880" s="41"/>
      <c r="B3880" s="42"/>
      <c r="C3880" s="216" t="s">
        <v>4341</v>
      </c>
      <c r="D3880" s="216" t="s">
        <v>227</v>
      </c>
      <c r="E3880" s="217" t="s">
        <v>4342</v>
      </c>
      <c r="F3880" s="218" t="s">
        <v>4343</v>
      </c>
      <c r="G3880" s="219" t="s">
        <v>266</v>
      </c>
      <c r="H3880" s="220">
        <v>572</v>
      </c>
      <c r="I3880" s="221"/>
      <c r="J3880" s="222">
        <f>ROUND(I3880*H3880,2)</f>
        <v>0</v>
      </c>
      <c r="K3880" s="218" t="s">
        <v>312</v>
      </c>
      <c r="L3880" s="47"/>
      <c r="M3880" s="223" t="s">
        <v>19</v>
      </c>
      <c r="N3880" s="224" t="s">
        <v>46</v>
      </c>
      <c r="O3880" s="87"/>
      <c r="P3880" s="225">
        <f>O3880*H3880</f>
        <v>0</v>
      </c>
      <c r="Q3880" s="225">
        <v>0.0075500000000000003</v>
      </c>
      <c r="R3880" s="225">
        <f>Q3880*H3880</f>
        <v>4.3186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544</v>
      </c>
      <c r="AT3880" s="227" t="s">
        <v>227</v>
      </c>
      <c r="AU3880" s="227" t="s">
        <v>93</v>
      </c>
      <c r="AY3880" s="20" t="s">
        <v>224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93</v>
      </c>
      <c r="BK3880" s="228">
        <f>ROUND(I3880*H3880,2)</f>
        <v>0</v>
      </c>
      <c r="BL3880" s="20" t="s">
        <v>544</v>
      </c>
      <c r="BM3880" s="227" t="s">
        <v>4344</v>
      </c>
    </row>
    <row r="3881" s="2" customFormat="1">
      <c r="A3881" s="41"/>
      <c r="B3881" s="42"/>
      <c r="C3881" s="43"/>
      <c r="D3881" s="267" t="s">
        <v>314</v>
      </c>
      <c r="E3881" s="43"/>
      <c r="F3881" s="268" t="s">
        <v>4345</v>
      </c>
      <c r="G3881" s="43"/>
      <c r="H3881" s="43"/>
      <c r="I3881" s="269"/>
      <c r="J3881" s="43"/>
      <c r="K3881" s="43"/>
      <c r="L3881" s="47"/>
      <c r="M3881" s="270"/>
      <c r="N3881" s="271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314</v>
      </c>
      <c r="AU3881" s="20" t="s">
        <v>93</v>
      </c>
    </row>
    <row r="3882" s="14" customFormat="1">
      <c r="A3882" s="14"/>
      <c r="B3882" s="246"/>
      <c r="C3882" s="247"/>
      <c r="D3882" s="231" t="s">
        <v>268</v>
      </c>
      <c r="E3882" s="248" t="s">
        <v>19</v>
      </c>
      <c r="F3882" s="249" t="s">
        <v>1843</v>
      </c>
      <c r="G3882" s="247"/>
      <c r="H3882" s="248" t="s">
        <v>19</v>
      </c>
      <c r="I3882" s="250"/>
      <c r="J3882" s="247"/>
      <c r="K3882" s="247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268</v>
      </c>
      <c r="AU3882" s="255" t="s">
        <v>93</v>
      </c>
      <c r="AV3882" s="14" t="s">
        <v>82</v>
      </c>
      <c r="AW3882" s="14" t="s">
        <v>34</v>
      </c>
      <c r="AX3882" s="14" t="s">
        <v>74</v>
      </c>
      <c r="AY3882" s="255" t="s">
        <v>224</v>
      </c>
    </row>
    <row r="3883" s="13" customFormat="1">
      <c r="A3883" s="13"/>
      <c r="B3883" s="229"/>
      <c r="C3883" s="230"/>
      <c r="D3883" s="231" t="s">
        <v>268</v>
      </c>
      <c r="E3883" s="232" t="s">
        <v>19</v>
      </c>
      <c r="F3883" s="233" t="s">
        <v>1844</v>
      </c>
      <c r="G3883" s="230"/>
      <c r="H3883" s="234">
        <v>119.8</v>
      </c>
      <c r="I3883" s="235"/>
      <c r="J3883" s="230"/>
      <c r="K3883" s="230"/>
      <c r="L3883" s="236"/>
      <c r="M3883" s="237"/>
      <c r="N3883" s="238"/>
      <c r="O3883" s="238"/>
      <c r="P3883" s="238"/>
      <c r="Q3883" s="238"/>
      <c r="R3883" s="238"/>
      <c r="S3883" s="238"/>
      <c r="T3883" s="23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0" t="s">
        <v>268</v>
      </c>
      <c r="AU3883" s="240" t="s">
        <v>93</v>
      </c>
      <c r="AV3883" s="13" t="s">
        <v>93</v>
      </c>
      <c r="AW3883" s="13" t="s">
        <v>34</v>
      </c>
      <c r="AX3883" s="13" t="s">
        <v>74</v>
      </c>
      <c r="AY3883" s="240" t="s">
        <v>224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1845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1846</v>
      </c>
      <c r="G3885" s="230"/>
      <c r="H3885" s="234">
        <v>133.19999999999999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1847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1848</v>
      </c>
      <c r="G3887" s="230"/>
      <c r="H3887" s="234">
        <v>319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6" customFormat="1">
      <c r="A3888" s="16"/>
      <c r="B3888" s="272"/>
      <c r="C3888" s="273"/>
      <c r="D3888" s="231" t="s">
        <v>268</v>
      </c>
      <c r="E3888" s="274" t="s">
        <v>19</v>
      </c>
      <c r="F3888" s="275" t="s">
        <v>351</v>
      </c>
      <c r="G3888" s="273"/>
      <c r="H3888" s="276">
        <v>572</v>
      </c>
      <c r="I3888" s="277"/>
      <c r="J3888" s="273"/>
      <c r="K3888" s="273"/>
      <c r="L3888" s="278"/>
      <c r="M3888" s="279"/>
      <c r="N3888" s="280"/>
      <c r="O3888" s="280"/>
      <c r="P3888" s="280"/>
      <c r="Q3888" s="280"/>
      <c r="R3888" s="280"/>
      <c r="S3888" s="280"/>
      <c r="T3888" s="281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82" t="s">
        <v>268</v>
      </c>
      <c r="AU3888" s="282" t="s">
        <v>93</v>
      </c>
      <c r="AV3888" s="16" t="s">
        <v>231</v>
      </c>
      <c r="AW3888" s="16" t="s">
        <v>34</v>
      </c>
      <c r="AX3888" s="16" t="s">
        <v>82</v>
      </c>
      <c r="AY3888" s="282" t="s">
        <v>224</v>
      </c>
    </row>
    <row r="3889" s="2" customFormat="1" ht="24.15" customHeight="1">
      <c r="A3889" s="41"/>
      <c r="B3889" s="42"/>
      <c r="C3889" s="286" t="s">
        <v>4346</v>
      </c>
      <c r="D3889" s="286" t="s">
        <v>572</v>
      </c>
      <c r="E3889" s="287" t="s">
        <v>4347</v>
      </c>
      <c r="F3889" s="288" t="s">
        <v>4348</v>
      </c>
      <c r="G3889" s="289" t="s">
        <v>266</v>
      </c>
      <c r="H3889" s="290">
        <v>740.33000000000004</v>
      </c>
      <c r="I3889" s="291"/>
      <c r="J3889" s="292">
        <f>ROUND(I3889*H3889,2)</f>
        <v>0</v>
      </c>
      <c r="K3889" s="288" t="s">
        <v>312</v>
      </c>
      <c r="L3889" s="293"/>
      <c r="M3889" s="294" t="s">
        <v>19</v>
      </c>
      <c r="N3889" s="295" t="s">
        <v>46</v>
      </c>
      <c r="O3889" s="87"/>
      <c r="P3889" s="225">
        <f>O3889*H3889</f>
        <v>0</v>
      </c>
      <c r="Q3889" s="225">
        <v>0.021999999999999999</v>
      </c>
      <c r="R3889" s="225">
        <f>Q3889*H3889</f>
        <v>16.28726</v>
      </c>
      <c r="S3889" s="225">
        <v>0</v>
      </c>
      <c r="T3889" s="226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7" t="s">
        <v>643</v>
      </c>
      <c r="AT3889" s="227" t="s">
        <v>572</v>
      </c>
      <c r="AU3889" s="227" t="s">
        <v>93</v>
      </c>
      <c r="AY3889" s="20" t="s">
        <v>224</v>
      </c>
      <c r="BE3889" s="228">
        <f>IF(N3889="základní",J3889,0)</f>
        <v>0</v>
      </c>
      <c r="BF3889" s="228">
        <f>IF(N3889="snížená",J3889,0)</f>
        <v>0</v>
      </c>
      <c r="BG3889" s="228">
        <f>IF(N3889="zákl. přenesená",J3889,0)</f>
        <v>0</v>
      </c>
      <c r="BH3889" s="228">
        <f>IF(N3889="sníž. přenesená",J3889,0)</f>
        <v>0</v>
      </c>
      <c r="BI3889" s="228">
        <f>IF(N3889="nulová",J3889,0)</f>
        <v>0</v>
      </c>
      <c r="BJ3889" s="20" t="s">
        <v>93</v>
      </c>
      <c r="BK3889" s="228">
        <f>ROUND(I3889*H3889,2)</f>
        <v>0</v>
      </c>
      <c r="BL3889" s="20" t="s">
        <v>544</v>
      </c>
      <c r="BM3889" s="227" t="s">
        <v>4349</v>
      </c>
    </row>
    <row r="3890" s="14" customFormat="1">
      <c r="A3890" s="14"/>
      <c r="B3890" s="246"/>
      <c r="C3890" s="247"/>
      <c r="D3890" s="231" t="s">
        <v>268</v>
      </c>
      <c r="E3890" s="248" t="s">
        <v>19</v>
      </c>
      <c r="F3890" s="249" t="s">
        <v>4350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268</v>
      </c>
      <c r="AU3890" s="255" t="s">
        <v>93</v>
      </c>
      <c r="AV3890" s="14" t="s">
        <v>82</v>
      </c>
      <c r="AW3890" s="14" t="s">
        <v>34</v>
      </c>
      <c r="AX3890" s="14" t="s">
        <v>74</v>
      </c>
      <c r="AY3890" s="255" t="s">
        <v>224</v>
      </c>
    </row>
    <row r="3891" s="13" customFormat="1">
      <c r="A3891" s="13"/>
      <c r="B3891" s="229"/>
      <c r="C3891" s="230"/>
      <c r="D3891" s="231" t="s">
        <v>268</v>
      </c>
      <c r="E3891" s="232" t="s">
        <v>19</v>
      </c>
      <c r="F3891" s="233" t="s">
        <v>4351</v>
      </c>
      <c r="G3891" s="230"/>
      <c r="H3891" s="234">
        <v>657.79999999999995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0" t="s">
        <v>268</v>
      </c>
      <c r="AU3891" s="240" t="s">
        <v>93</v>
      </c>
      <c r="AV3891" s="13" t="s">
        <v>93</v>
      </c>
      <c r="AW3891" s="13" t="s">
        <v>34</v>
      </c>
      <c r="AX3891" s="13" t="s">
        <v>74</v>
      </c>
      <c r="AY3891" s="240" t="s">
        <v>224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4352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4353</v>
      </c>
      <c r="G3893" s="230"/>
      <c r="H3893" s="234">
        <v>15.227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6" customFormat="1">
      <c r="A3894" s="16"/>
      <c r="B3894" s="272"/>
      <c r="C3894" s="273"/>
      <c r="D3894" s="231" t="s">
        <v>268</v>
      </c>
      <c r="E3894" s="274" t="s">
        <v>19</v>
      </c>
      <c r="F3894" s="275" t="s">
        <v>351</v>
      </c>
      <c r="G3894" s="273"/>
      <c r="H3894" s="276">
        <v>673.02700000000004</v>
      </c>
      <c r="I3894" s="277"/>
      <c r="J3894" s="273"/>
      <c r="K3894" s="273"/>
      <c r="L3894" s="278"/>
      <c r="M3894" s="279"/>
      <c r="N3894" s="280"/>
      <c r="O3894" s="280"/>
      <c r="P3894" s="280"/>
      <c r="Q3894" s="280"/>
      <c r="R3894" s="280"/>
      <c r="S3894" s="280"/>
      <c r="T3894" s="281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82" t="s">
        <v>268</v>
      </c>
      <c r="AU3894" s="282" t="s">
        <v>93</v>
      </c>
      <c r="AV3894" s="16" t="s">
        <v>231</v>
      </c>
      <c r="AW3894" s="16" t="s">
        <v>34</v>
      </c>
      <c r="AX3894" s="16" t="s">
        <v>82</v>
      </c>
      <c r="AY3894" s="282" t="s">
        <v>224</v>
      </c>
    </row>
    <row r="3895" s="13" customFormat="1">
      <c r="A3895" s="13"/>
      <c r="B3895" s="229"/>
      <c r="C3895" s="230"/>
      <c r="D3895" s="231" t="s">
        <v>268</v>
      </c>
      <c r="E3895" s="230"/>
      <c r="F3895" s="233" t="s">
        <v>4354</v>
      </c>
      <c r="G3895" s="230"/>
      <c r="H3895" s="234">
        <v>740.33000000000004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4</v>
      </c>
      <c r="AX3895" s="13" t="s">
        <v>82</v>
      </c>
      <c r="AY3895" s="240" t="s">
        <v>224</v>
      </c>
    </row>
    <row r="3896" s="2" customFormat="1" ht="16.5" customHeight="1">
      <c r="A3896" s="41"/>
      <c r="B3896" s="42"/>
      <c r="C3896" s="216" t="s">
        <v>4355</v>
      </c>
      <c r="D3896" s="216" t="s">
        <v>227</v>
      </c>
      <c r="E3896" s="217" t="s">
        <v>4356</v>
      </c>
      <c r="F3896" s="218" t="s">
        <v>4357</v>
      </c>
      <c r="G3896" s="219" t="s">
        <v>471</v>
      </c>
      <c r="H3896" s="220">
        <v>1059.683</v>
      </c>
      <c r="I3896" s="221"/>
      <c r="J3896" s="222">
        <f>ROUND(I3896*H3896,2)</f>
        <v>0</v>
      </c>
      <c r="K3896" s="218" t="s">
        <v>312</v>
      </c>
      <c r="L3896" s="47"/>
      <c r="M3896" s="223" t="s">
        <v>19</v>
      </c>
      <c r="N3896" s="224" t="s">
        <v>46</v>
      </c>
      <c r="O3896" s="87"/>
      <c r="P3896" s="225">
        <f>O3896*H3896</f>
        <v>0</v>
      </c>
      <c r="Q3896" s="225">
        <v>3.0000000000000001E-05</v>
      </c>
      <c r="R3896" s="225">
        <f>Q3896*H3896</f>
        <v>0.031790489999999998</v>
      </c>
      <c r="S3896" s="225">
        <v>0</v>
      </c>
      <c r="T3896" s="226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7" t="s">
        <v>544</v>
      </c>
      <c r="AT3896" s="227" t="s">
        <v>227</v>
      </c>
      <c r="AU3896" s="227" t="s">
        <v>93</v>
      </c>
      <c r="AY3896" s="20" t="s">
        <v>224</v>
      </c>
      <c r="BE3896" s="228">
        <f>IF(N3896="základní",J3896,0)</f>
        <v>0</v>
      </c>
      <c r="BF3896" s="228">
        <f>IF(N3896="snížená",J3896,0)</f>
        <v>0</v>
      </c>
      <c r="BG3896" s="228">
        <f>IF(N3896="zákl. přenesená",J3896,0)</f>
        <v>0</v>
      </c>
      <c r="BH3896" s="228">
        <f>IF(N3896="sníž. přenesená",J3896,0)</f>
        <v>0</v>
      </c>
      <c r="BI3896" s="228">
        <f>IF(N3896="nulová",J3896,0)</f>
        <v>0</v>
      </c>
      <c r="BJ3896" s="20" t="s">
        <v>93</v>
      </c>
      <c r="BK3896" s="228">
        <f>ROUND(I3896*H3896,2)</f>
        <v>0</v>
      </c>
      <c r="BL3896" s="20" t="s">
        <v>544</v>
      </c>
      <c r="BM3896" s="227" t="s">
        <v>4358</v>
      </c>
    </row>
    <row r="3897" s="2" customFormat="1">
      <c r="A3897" s="41"/>
      <c r="B3897" s="42"/>
      <c r="C3897" s="43"/>
      <c r="D3897" s="267" t="s">
        <v>314</v>
      </c>
      <c r="E3897" s="43"/>
      <c r="F3897" s="268" t="s">
        <v>4359</v>
      </c>
      <c r="G3897" s="43"/>
      <c r="H3897" s="43"/>
      <c r="I3897" s="269"/>
      <c r="J3897" s="43"/>
      <c r="K3897" s="43"/>
      <c r="L3897" s="47"/>
      <c r="M3897" s="270"/>
      <c r="N3897" s="271"/>
      <c r="O3897" s="87"/>
      <c r="P3897" s="87"/>
      <c r="Q3897" s="87"/>
      <c r="R3897" s="87"/>
      <c r="S3897" s="87"/>
      <c r="T3897" s="88"/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T3897" s="20" t="s">
        <v>314</v>
      </c>
      <c r="AU3897" s="20" t="s">
        <v>93</v>
      </c>
    </row>
    <row r="3898" s="14" customFormat="1">
      <c r="A3898" s="14"/>
      <c r="B3898" s="246"/>
      <c r="C3898" s="247"/>
      <c r="D3898" s="231" t="s">
        <v>268</v>
      </c>
      <c r="E3898" s="248" t="s">
        <v>19</v>
      </c>
      <c r="F3898" s="249" t="s">
        <v>4360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268</v>
      </c>
      <c r="AU3898" s="255" t="s">
        <v>93</v>
      </c>
      <c r="AV3898" s="14" t="s">
        <v>82</v>
      </c>
      <c r="AW3898" s="14" t="s">
        <v>34</v>
      </c>
      <c r="AX3898" s="14" t="s">
        <v>74</v>
      </c>
      <c r="AY3898" s="255" t="s">
        <v>224</v>
      </c>
    </row>
    <row r="3899" s="13" customFormat="1">
      <c r="A3899" s="13"/>
      <c r="B3899" s="229"/>
      <c r="C3899" s="230"/>
      <c r="D3899" s="231" t="s">
        <v>268</v>
      </c>
      <c r="E3899" s="232" t="s">
        <v>19</v>
      </c>
      <c r="F3899" s="233" t="s">
        <v>4361</v>
      </c>
      <c r="G3899" s="230"/>
      <c r="H3899" s="234">
        <v>825.42499999999995</v>
      </c>
      <c r="I3899" s="235"/>
      <c r="J3899" s="230"/>
      <c r="K3899" s="230"/>
      <c r="L3899" s="236"/>
      <c r="M3899" s="237"/>
      <c r="N3899" s="238"/>
      <c r="O3899" s="238"/>
      <c r="P3899" s="238"/>
      <c r="Q3899" s="238"/>
      <c r="R3899" s="238"/>
      <c r="S3899" s="238"/>
      <c r="T3899" s="23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0" t="s">
        <v>268</v>
      </c>
      <c r="AU3899" s="240" t="s">
        <v>93</v>
      </c>
      <c r="AV3899" s="13" t="s">
        <v>93</v>
      </c>
      <c r="AW3899" s="13" t="s">
        <v>34</v>
      </c>
      <c r="AX3899" s="13" t="s">
        <v>74</v>
      </c>
      <c r="AY3899" s="240" t="s">
        <v>224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4362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4363</v>
      </c>
      <c r="G3901" s="230"/>
      <c r="H3901" s="234">
        <v>234.25800000000001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6" customFormat="1">
      <c r="A3902" s="16"/>
      <c r="B3902" s="272"/>
      <c r="C3902" s="273"/>
      <c r="D3902" s="231" t="s">
        <v>268</v>
      </c>
      <c r="E3902" s="274" t="s">
        <v>19</v>
      </c>
      <c r="F3902" s="275" t="s">
        <v>351</v>
      </c>
      <c r="G3902" s="273"/>
      <c r="H3902" s="276">
        <v>1059.683</v>
      </c>
      <c r="I3902" s="277"/>
      <c r="J3902" s="273"/>
      <c r="K3902" s="273"/>
      <c r="L3902" s="278"/>
      <c r="M3902" s="279"/>
      <c r="N3902" s="280"/>
      <c r="O3902" s="280"/>
      <c r="P3902" s="280"/>
      <c r="Q3902" s="280"/>
      <c r="R3902" s="280"/>
      <c r="S3902" s="280"/>
      <c r="T3902" s="281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T3902" s="282" t="s">
        <v>268</v>
      </c>
      <c r="AU3902" s="282" t="s">
        <v>93</v>
      </c>
      <c r="AV3902" s="16" t="s">
        <v>231</v>
      </c>
      <c r="AW3902" s="16" t="s">
        <v>34</v>
      </c>
      <c r="AX3902" s="16" t="s">
        <v>82</v>
      </c>
      <c r="AY3902" s="282" t="s">
        <v>224</v>
      </c>
    </row>
    <row r="3903" s="2" customFormat="1" ht="24.15" customHeight="1">
      <c r="A3903" s="41"/>
      <c r="B3903" s="42"/>
      <c r="C3903" s="216" t="s">
        <v>4364</v>
      </c>
      <c r="D3903" s="216" t="s">
        <v>227</v>
      </c>
      <c r="E3903" s="217" t="s">
        <v>4365</v>
      </c>
      <c r="F3903" s="218" t="s">
        <v>4366</v>
      </c>
      <c r="G3903" s="219" t="s">
        <v>471</v>
      </c>
      <c r="H3903" s="220">
        <v>234.25800000000001</v>
      </c>
      <c r="I3903" s="221"/>
      <c r="J3903" s="222">
        <f>ROUND(I3903*H3903,2)</f>
        <v>0</v>
      </c>
      <c r="K3903" s="218" t="s">
        <v>312</v>
      </c>
      <c r="L3903" s="47"/>
      <c r="M3903" s="223" t="s">
        <v>19</v>
      </c>
      <c r="N3903" s="224" t="s">
        <v>46</v>
      </c>
      <c r="O3903" s="87"/>
      <c r="P3903" s="225">
        <f>O3903*H3903</f>
        <v>0</v>
      </c>
      <c r="Q3903" s="225">
        <v>0</v>
      </c>
      <c r="R3903" s="225">
        <f>Q3903*H3903</f>
        <v>0</v>
      </c>
      <c r="S3903" s="225">
        <v>0</v>
      </c>
      <c r="T3903" s="226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7" t="s">
        <v>544</v>
      </c>
      <c r="AT3903" s="227" t="s">
        <v>227</v>
      </c>
      <c r="AU3903" s="227" t="s">
        <v>93</v>
      </c>
      <c r="AY3903" s="20" t="s">
        <v>224</v>
      </c>
      <c r="BE3903" s="228">
        <f>IF(N3903="základní",J3903,0)</f>
        <v>0</v>
      </c>
      <c r="BF3903" s="228">
        <f>IF(N3903="snížená",J3903,0)</f>
        <v>0</v>
      </c>
      <c r="BG3903" s="228">
        <f>IF(N3903="zákl. přenesená",J3903,0)</f>
        <v>0</v>
      </c>
      <c r="BH3903" s="228">
        <f>IF(N3903="sníž. přenesená",J3903,0)</f>
        <v>0</v>
      </c>
      <c r="BI3903" s="228">
        <f>IF(N3903="nulová",J3903,0)</f>
        <v>0</v>
      </c>
      <c r="BJ3903" s="20" t="s">
        <v>93</v>
      </c>
      <c r="BK3903" s="228">
        <f>ROUND(I3903*H3903,2)</f>
        <v>0</v>
      </c>
      <c r="BL3903" s="20" t="s">
        <v>544</v>
      </c>
      <c r="BM3903" s="227" t="s">
        <v>4367</v>
      </c>
    </row>
    <row r="3904" s="2" customFormat="1">
      <c r="A3904" s="41"/>
      <c r="B3904" s="42"/>
      <c r="C3904" s="43"/>
      <c r="D3904" s="267" t="s">
        <v>314</v>
      </c>
      <c r="E3904" s="43"/>
      <c r="F3904" s="268" t="s">
        <v>4368</v>
      </c>
      <c r="G3904" s="43"/>
      <c r="H3904" s="43"/>
      <c r="I3904" s="269"/>
      <c r="J3904" s="43"/>
      <c r="K3904" s="43"/>
      <c r="L3904" s="47"/>
      <c r="M3904" s="270"/>
      <c r="N3904" s="271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314</v>
      </c>
      <c r="AU3904" s="20" t="s">
        <v>93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4352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4363</v>
      </c>
      <c r="G3906" s="230"/>
      <c r="H3906" s="234">
        <v>234.25800000000001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82</v>
      </c>
      <c r="AY3906" s="240" t="s">
        <v>224</v>
      </c>
    </row>
    <row r="3907" s="2" customFormat="1" ht="49.05" customHeight="1">
      <c r="A3907" s="41"/>
      <c r="B3907" s="42"/>
      <c r="C3907" s="216" t="s">
        <v>4369</v>
      </c>
      <c r="D3907" s="216" t="s">
        <v>227</v>
      </c>
      <c r="E3907" s="217" t="s">
        <v>4370</v>
      </c>
      <c r="F3907" s="218" t="s">
        <v>4371</v>
      </c>
      <c r="G3907" s="219" t="s">
        <v>371</v>
      </c>
      <c r="H3907" s="220">
        <v>20.879999999999999</v>
      </c>
      <c r="I3907" s="221"/>
      <c r="J3907" s="222">
        <f>ROUND(I3907*H3907,2)</f>
        <v>0</v>
      </c>
      <c r="K3907" s="218" t="s">
        <v>312</v>
      </c>
      <c r="L3907" s="47"/>
      <c r="M3907" s="223" t="s">
        <v>19</v>
      </c>
      <c r="N3907" s="224" t="s">
        <v>46</v>
      </c>
      <c r="O3907" s="87"/>
      <c r="P3907" s="225">
        <f>O3907*H3907</f>
        <v>0</v>
      </c>
      <c r="Q3907" s="225">
        <v>0</v>
      </c>
      <c r="R3907" s="225">
        <f>Q3907*H3907</f>
        <v>0</v>
      </c>
      <c r="S3907" s="225">
        <v>0</v>
      </c>
      <c r="T3907" s="226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7" t="s">
        <v>544</v>
      </c>
      <c r="AT3907" s="227" t="s">
        <v>227</v>
      </c>
      <c r="AU3907" s="227" t="s">
        <v>93</v>
      </c>
      <c r="AY3907" s="20" t="s">
        <v>224</v>
      </c>
      <c r="BE3907" s="228">
        <f>IF(N3907="základní",J3907,0)</f>
        <v>0</v>
      </c>
      <c r="BF3907" s="228">
        <f>IF(N3907="snížená",J3907,0)</f>
        <v>0</v>
      </c>
      <c r="BG3907" s="228">
        <f>IF(N3907="zákl. přenesená",J3907,0)</f>
        <v>0</v>
      </c>
      <c r="BH3907" s="228">
        <f>IF(N3907="sníž. přenesená",J3907,0)</f>
        <v>0</v>
      </c>
      <c r="BI3907" s="228">
        <f>IF(N3907="nulová",J3907,0)</f>
        <v>0</v>
      </c>
      <c r="BJ3907" s="20" t="s">
        <v>93</v>
      </c>
      <c r="BK3907" s="228">
        <f>ROUND(I3907*H3907,2)</f>
        <v>0</v>
      </c>
      <c r="BL3907" s="20" t="s">
        <v>544</v>
      </c>
      <c r="BM3907" s="227" t="s">
        <v>4372</v>
      </c>
    </row>
    <row r="3908" s="2" customFormat="1">
      <c r="A3908" s="41"/>
      <c r="B3908" s="42"/>
      <c r="C3908" s="43"/>
      <c r="D3908" s="267" t="s">
        <v>314</v>
      </c>
      <c r="E3908" s="43"/>
      <c r="F3908" s="268" t="s">
        <v>4373</v>
      </c>
      <c r="G3908" s="43"/>
      <c r="H3908" s="43"/>
      <c r="I3908" s="269"/>
      <c r="J3908" s="43"/>
      <c r="K3908" s="43"/>
      <c r="L3908" s="47"/>
      <c r="M3908" s="270"/>
      <c r="N3908" s="271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314</v>
      </c>
      <c r="AU3908" s="20" t="s">
        <v>93</v>
      </c>
    </row>
    <row r="3909" s="12" customFormat="1" ht="22.8" customHeight="1">
      <c r="A3909" s="12"/>
      <c r="B3909" s="200"/>
      <c r="C3909" s="201"/>
      <c r="D3909" s="202" t="s">
        <v>73</v>
      </c>
      <c r="E3909" s="214" t="s">
        <v>4374</v>
      </c>
      <c r="F3909" s="214" t="s">
        <v>4375</v>
      </c>
      <c r="G3909" s="201"/>
      <c r="H3909" s="201"/>
      <c r="I3909" s="204"/>
      <c r="J3909" s="215">
        <f>BK3909</f>
        <v>0</v>
      </c>
      <c r="K3909" s="201"/>
      <c r="L3909" s="206"/>
      <c r="M3909" s="207"/>
      <c r="N3909" s="208"/>
      <c r="O3909" s="208"/>
      <c r="P3909" s="209">
        <f>SUM(P3910:P4033)</f>
        <v>0</v>
      </c>
      <c r="Q3909" s="208"/>
      <c r="R3909" s="209">
        <f>SUM(R3910:R4033)</f>
        <v>48.488785370000002</v>
      </c>
      <c r="S3909" s="208"/>
      <c r="T3909" s="210">
        <f>SUM(T3910:T4033)</f>
        <v>0</v>
      </c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R3909" s="211" t="s">
        <v>93</v>
      </c>
      <c r="AT3909" s="212" t="s">
        <v>73</v>
      </c>
      <c r="AU3909" s="212" t="s">
        <v>82</v>
      </c>
      <c r="AY3909" s="211" t="s">
        <v>224</v>
      </c>
      <c r="BK3909" s="213">
        <f>SUM(BK3910:BK4033)</f>
        <v>0</v>
      </c>
    </row>
    <row r="3910" s="2" customFormat="1" ht="24.15" customHeight="1">
      <c r="A3910" s="41"/>
      <c r="B3910" s="42"/>
      <c r="C3910" s="216" t="s">
        <v>4376</v>
      </c>
      <c r="D3910" s="216" t="s">
        <v>227</v>
      </c>
      <c r="E3910" s="217" t="s">
        <v>4377</v>
      </c>
      <c r="F3910" s="218" t="s">
        <v>4378</v>
      </c>
      <c r="G3910" s="219" t="s">
        <v>266</v>
      </c>
      <c r="H3910" s="220">
        <v>3686.6030000000001</v>
      </c>
      <c r="I3910" s="221"/>
      <c r="J3910" s="222">
        <f>ROUND(I3910*H3910,2)</f>
        <v>0</v>
      </c>
      <c r="K3910" s="218" t="s">
        <v>312</v>
      </c>
      <c r="L3910" s="47"/>
      <c r="M3910" s="223" t="s">
        <v>19</v>
      </c>
      <c r="N3910" s="224" t="s">
        <v>46</v>
      </c>
      <c r="O3910" s="87"/>
      <c r="P3910" s="225">
        <f>O3910*H3910</f>
        <v>0</v>
      </c>
      <c r="Q3910" s="225">
        <v>0</v>
      </c>
      <c r="R3910" s="225">
        <f>Q3910*H3910</f>
        <v>0</v>
      </c>
      <c r="S3910" s="225">
        <v>0</v>
      </c>
      <c r="T3910" s="226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7" t="s">
        <v>544</v>
      </c>
      <c r="AT3910" s="227" t="s">
        <v>227</v>
      </c>
      <c r="AU3910" s="227" t="s">
        <v>93</v>
      </c>
      <c r="AY3910" s="20" t="s">
        <v>224</v>
      </c>
      <c r="BE3910" s="228">
        <f>IF(N3910="základní",J3910,0)</f>
        <v>0</v>
      </c>
      <c r="BF3910" s="228">
        <f>IF(N3910="snížená",J3910,0)</f>
        <v>0</v>
      </c>
      <c r="BG3910" s="228">
        <f>IF(N3910="zákl. přenesená",J3910,0)</f>
        <v>0</v>
      </c>
      <c r="BH3910" s="228">
        <f>IF(N3910="sníž. přenesená",J3910,0)</f>
        <v>0</v>
      </c>
      <c r="BI3910" s="228">
        <f>IF(N3910="nulová",J3910,0)</f>
        <v>0</v>
      </c>
      <c r="BJ3910" s="20" t="s">
        <v>93</v>
      </c>
      <c r="BK3910" s="228">
        <f>ROUND(I3910*H3910,2)</f>
        <v>0</v>
      </c>
      <c r="BL3910" s="20" t="s">
        <v>544</v>
      </c>
      <c r="BM3910" s="227" t="s">
        <v>4379</v>
      </c>
    </row>
    <row r="3911" s="2" customFormat="1">
      <c r="A3911" s="41"/>
      <c r="B3911" s="42"/>
      <c r="C3911" s="43"/>
      <c r="D3911" s="267" t="s">
        <v>314</v>
      </c>
      <c r="E3911" s="43"/>
      <c r="F3911" s="268" t="s">
        <v>4380</v>
      </c>
      <c r="G3911" s="43"/>
      <c r="H3911" s="43"/>
      <c r="I3911" s="269"/>
      <c r="J3911" s="43"/>
      <c r="K3911" s="43"/>
      <c r="L3911" s="47"/>
      <c r="M3911" s="270"/>
      <c r="N3911" s="271"/>
      <c r="O3911" s="87"/>
      <c r="P3911" s="87"/>
      <c r="Q3911" s="87"/>
      <c r="R3911" s="87"/>
      <c r="S3911" s="87"/>
      <c r="T3911" s="88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T3911" s="20" t="s">
        <v>314</v>
      </c>
      <c r="AU3911" s="20" t="s">
        <v>93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7.875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3683.6030000000001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0.00020000000000000001</v>
      </c>
      <c r="R3914" s="225">
        <f>Q3914*H3914</f>
        <v>0.73672060000000006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14" customFormat="1">
      <c r="A3916" s="14"/>
      <c r="B3916" s="246"/>
      <c r="C3916" s="247"/>
      <c r="D3916" s="231" t="s">
        <v>268</v>
      </c>
      <c r="E3916" s="248" t="s">
        <v>19</v>
      </c>
      <c r="F3916" s="249" t="s">
        <v>1833</v>
      </c>
      <c r="G3916" s="247"/>
      <c r="H3916" s="248" t="s">
        <v>19</v>
      </c>
      <c r="I3916" s="250"/>
      <c r="J3916" s="247"/>
      <c r="K3916" s="247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5" t="s">
        <v>268</v>
      </c>
      <c r="AU3916" s="255" t="s">
        <v>93</v>
      </c>
      <c r="AV3916" s="14" t="s">
        <v>82</v>
      </c>
      <c r="AW3916" s="14" t="s">
        <v>34</v>
      </c>
      <c r="AX3916" s="14" t="s">
        <v>74</v>
      </c>
      <c r="AY3916" s="255" t="s">
        <v>224</v>
      </c>
    </row>
    <row r="3917" s="13" customFormat="1">
      <c r="A3917" s="13"/>
      <c r="B3917" s="229"/>
      <c r="C3917" s="230"/>
      <c r="D3917" s="231" t="s">
        <v>268</v>
      </c>
      <c r="E3917" s="232" t="s">
        <v>19</v>
      </c>
      <c r="F3917" s="233" t="s">
        <v>1834</v>
      </c>
      <c r="G3917" s="230"/>
      <c r="H3917" s="234">
        <v>357.60000000000002</v>
      </c>
      <c r="I3917" s="235"/>
      <c r="J3917" s="230"/>
      <c r="K3917" s="230"/>
      <c r="L3917" s="236"/>
      <c r="M3917" s="237"/>
      <c r="N3917" s="238"/>
      <c r="O3917" s="238"/>
      <c r="P3917" s="238"/>
      <c r="Q3917" s="238"/>
      <c r="R3917" s="238"/>
      <c r="S3917" s="238"/>
      <c r="T3917" s="23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0" t="s">
        <v>268</v>
      </c>
      <c r="AU3917" s="240" t="s">
        <v>93</v>
      </c>
      <c r="AV3917" s="13" t="s">
        <v>93</v>
      </c>
      <c r="AW3917" s="13" t="s">
        <v>34</v>
      </c>
      <c r="AX3917" s="13" t="s">
        <v>74</v>
      </c>
      <c r="AY3917" s="240" t="s">
        <v>224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1835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1836</v>
      </c>
      <c r="G3919" s="230"/>
      <c r="H3919" s="234">
        <v>2310.4000000000001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1837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1838</v>
      </c>
      <c r="G3921" s="230"/>
      <c r="H3921" s="234">
        <v>252.90000000000001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1840</v>
      </c>
      <c r="G3923" s="230"/>
      <c r="H3923" s="234">
        <v>138.69999999999999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1841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1842</v>
      </c>
      <c r="G3925" s="230"/>
      <c r="H3925" s="234">
        <v>534.79999999999995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1849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1850</v>
      </c>
      <c r="G3927" s="230"/>
      <c r="H3927" s="234">
        <v>3.7000000000000002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1855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1856</v>
      </c>
      <c r="G3929" s="230"/>
      <c r="H3929" s="234">
        <v>43.700000000000003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996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1075</v>
      </c>
      <c r="G3931" s="230"/>
      <c r="H3931" s="234">
        <v>41.802999999999997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6" customFormat="1">
      <c r="A3932" s="16"/>
      <c r="B3932" s="272"/>
      <c r="C3932" s="273"/>
      <c r="D3932" s="231" t="s">
        <v>268</v>
      </c>
      <c r="E3932" s="274" t="s">
        <v>19</v>
      </c>
      <c r="F3932" s="275" t="s">
        <v>351</v>
      </c>
      <c r="G3932" s="273"/>
      <c r="H3932" s="276">
        <v>3683.6030000000001</v>
      </c>
      <c r="I3932" s="277"/>
      <c r="J3932" s="273"/>
      <c r="K3932" s="273"/>
      <c r="L3932" s="278"/>
      <c r="M3932" s="279"/>
      <c r="N3932" s="280"/>
      <c r="O3932" s="280"/>
      <c r="P3932" s="280"/>
      <c r="Q3932" s="280"/>
      <c r="R3932" s="280"/>
      <c r="S3932" s="280"/>
      <c r="T3932" s="281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T3932" s="282" t="s">
        <v>268</v>
      </c>
      <c r="AU3932" s="282" t="s">
        <v>93</v>
      </c>
      <c r="AV3932" s="16" t="s">
        <v>231</v>
      </c>
      <c r="AW3932" s="16" t="s">
        <v>34</v>
      </c>
      <c r="AX3932" s="16" t="s">
        <v>82</v>
      </c>
      <c r="AY3932" s="282" t="s">
        <v>224</v>
      </c>
    </row>
    <row r="3933" s="2" customFormat="1" ht="24.15" customHeight="1">
      <c r="A3933" s="41"/>
      <c r="B3933" s="42"/>
      <c r="C3933" s="216" t="s">
        <v>4391</v>
      </c>
      <c r="D3933" s="216" t="s">
        <v>227</v>
      </c>
      <c r="E3933" s="217" t="s">
        <v>4392</v>
      </c>
      <c r="F3933" s="218" t="s">
        <v>4393</v>
      </c>
      <c r="G3933" s="219" t="s">
        <v>266</v>
      </c>
      <c r="H3933" s="220">
        <v>7.875</v>
      </c>
      <c r="I3933" s="221"/>
      <c r="J3933" s="222">
        <f>ROUND(I3933*H3933,2)</f>
        <v>0</v>
      </c>
      <c r="K3933" s="218" t="s">
        <v>312</v>
      </c>
      <c r="L3933" s="47"/>
      <c r="M3933" s="223" t="s">
        <v>19</v>
      </c>
      <c r="N3933" s="224" t="s">
        <v>46</v>
      </c>
      <c r="O3933" s="87"/>
      <c r="P3933" s="225">
        <f>O3933*H3933</f>
        <v>0</v>
      </c>
      <c r="Q3933" s="225">
        <v>0.00029999999999999997</v>
      </c>
      <c r="R3933" s="225">
        <f>Q3933*H3933</f>
        <v>0.0023624999999999996</v>
      </c>
      <c r="S3933" s="225">
        <v>0</v>
      </c>
      <c r="T3933" s="226">
        <f>S3933*H3933</f>
        <v>0</v>
      </c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R3933" s="227" t="s">
        <v>544</v>
      </c>
      <c r="AT3933" s="227" t="s">
        <v>227</v>
      </c>
      <c r="AU3933" s="227" t="s">
        <v>93</v>
      </c>
      <c r="AY3933" s="20" t="s">
        <v>224</v>
      </c>
      <c r="BE3933" s="228">
        <f>IF(N3933="základní",J3933,0)</f>
        <v>0</v>
      </c>
      <c r="BF3933" s="228">
        <f>IF(N3933="snížená",J3933,0)</f>
        <v>0</v>
      </c>
      <c r="BG3933" s="228">
        <f>IF(N3933="zákl. přenesená",J3933,0)</f>
        <v>0</v>
      </c>
      <c r="BH3933" s="228">
        <f>IF(N3933="sníž. přenesená",J3933,0)</f>
        <v>0</v>
      </c>
      <c r="BI3933" s="228">
        <f>IF(N3933="nulová",J3933,0)</f>
        <v>0</v>
      </c>
      <c r="BJ3933" s="20" t="s">
        <v>93</v>
      </c>
      <c r="BK3933" s="228">
        <f>ROUND(I3933*H3933,2)</f>
        <v>0</v>
      </c>
      <c r="BL3933" s="20" t="s">
        <v>544</v>
      </c>
      <c r="BM3933" s="227" t="s">
        <v>4394</v>
      </c>
    </row>
    <row r="3934" s="2" customFormat="1">
      <c r="A3934" s="41"/>
      <c r="B3934" s="42"/>
      <c r="C3934" s="43"/>
      <c r="D3934" s="267" t="s">
        <v>314</v>
      </c>
      <c r="E3934" s="43"/>
      <c r="F3934" s="268" t="s">
        <v>4395</v>
      </c>
      <c r="G3934" s="43"/>
      <c r="H3934" s="43"/>
      <c r="I3934" s="269"/>
      <c r="J3934" s="43"/>
      <c r="K3934" s="43"/>
      <c r="L3934" s="47"/>
      <c r="M3934" s="270"/>
      <c r="N3934" s="271"/>
      <c r="O3934" s="87"/>
      <c r="P3934" s="87"/>
      <c r="Q3934" s="87"/>
      <c r="R3934" s="87"/>
      <c r="S3934" s="87"/>
      <c r="T3934" s="88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T3934" s="20" t="s">
        <v>314</v>
      </c>
      <c r="AU3934" s="20" t="s">
        <v>93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4396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4397</v>
      </c>
      <c r="G3936" s="230"/>
      <c r="H3936" s="234">
        <v>7.875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82</v>
      </c>
      <c r="AY3936" s="240" t="s">
        <v>224</v>
      </c>
    </row>
    <row r="3937" s="2" customFormat="1" ht="37.8" customHeight="1">
      <c r="A3937" s="41"/>
      <c r="B3937" s="42"/>
      <c r="C3937" s="216" t="s">
        <v>4398</v>
      </c>
      <c r="D3937" s="216" t="s">
        <v>227</v>
      </c>
      <c r="E3937" s="217" t="s">
        <v>4399</v>
      </c>
      <c r="F3937" s="218" t="s">
        <v>4400</v>
      </c>
      <c r="G3937" s="219" t="s">
        <v>266</v>
      </c>
      <c r="H3937" s="220">
        <v>4608.1999999999998</v>
      </c>
      <c r="I3937" s="221"/>
      <c r="J3937" s="222">
        <f>ROUND(I3937*H3937,2)</f>
        <v>0</v>
      </c>
      <c r="K3937" s="218" t="s">
        <v>312</v>
      </c>
      <c r="L3937" s="47"/>
      <c r="M3937" s="223" t="s">
        <v>19</v>
      </c>
      <c r="N3937" s="224" t="s">
        <v>46</v>
      </c>
      <c r="O3937" s="87"/>
      <c r="P3937" s="225">
        <f>O3937*H3937</f>
        <v>0</v>
      </c>
      <c r="Q3937" s="225">
        <v>0.0074999999999999997</v>
      </c>
      <c r="R3937" s="225">
        <f>Q3937*H3937</f>
        <v>34.561499999999995</v>
      </c>
      <c r="S3937" s="225">
        <v>0</v>
      </c>
      <c r="T3937" s="226">
        <f>S3937*H3937</f>
        <v>0</v>
      </c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R3937" s="227" t="s">
        <v>544</v>
      </c>
      <c r="AT3937" s="227" t="s">
        <v>227</v>
      </c>
      <c r="AU3937" s="227" t="s">
        <v>93</v>
      </c>
      <c r="AY3937" s="20" t="s">
        <v>224</v>
      </c>
      <c r="BE3937" s="228">
        <f>IF(N3937="základní",J3937,0)</f>
        <v>0</v>
      </c>
      <c r="BF3937" s="228">
        <f>IF(N3937="snížená",J3937,0)</f>
        <v>0</v>
      </c>
      <c r="BG3937" s="228">
        <f>IF(N3937="zákl. přenesená",J3937,0)</f>
        <v>0</v>
      </c>
      <c r="BH3937" s="228">
        <f>IF(N3937="sníž. přenesená",J3937,0)</f>
        <v>0</v>
      </c>
      <c r="BI3937" s="228">
        <f>IF(N3937="nulová",J3937,0)</f>
        <v>0</v>
      </c>
      <c r="BJ3937" s="20" t="s">
        <v>93</v>
      </c>
      <c r="BK3937" s="228">
        <f>ROUND(I3937*H3937,2)</f>
        <v>0</v>
      </c>
      <c r="BL3937" s="20" t="s">
        <v>544</v>
      </c>
      <c r="BM3937" s="227" t="s">
        <v>4401</v>
      </c>
    </row>
    <row r="3938" s="2" customFormat="1">
      <c r="A3938" s="41"/>
      <c r="B3938" s="42"/>
      <c r="C3938" s="43"/>
      <c r="D3938" s="267" t="s">
        <v>314</v>
      </c>
      <c r="E3938" s="43"/>
      <c r="F3938" s="268" t="s">
        <v>4402</v>
      </c>
      <c r="G3938" s="43"/>
      <c r="H3938" s="43"/>
      <c r="I3938" s="269"/>
      <c r="J3938" s="43"/>
      <c r="K3938" s="43"/>
      <c r="L3938" s="47"/>
      <c r="M3938" s="270"/>
      <c r="N3938" s="271"/>
      <c r="O3938" s="87"/>
      <c r="P3938" s="87"/>
      <c r="Q3938" s="87"/>
      <c r="R3938" s="87"/>
      <c r="S3938" s="87"/>
      <c r="T3938" s="88"/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T3938" s="20" t="s">
        <v>314</v>
      </c>
      <c r="AU3938" s="20" t="s">
        <v>93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1833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1834</v>
      </c>
      <c r="G3940" s="230"/>
      <c r="H3940" s="234">
        <v>357.60000000000002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1835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1836</v>
      </c>
      <c r="G3942" s="230"/>
      <c r="H3942" s="234">
        <v>2310.4000000000001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4403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4404</v>
      </c>
      <c r="G3944" s="230"/>
      <c r="H3944" s="234">
        <v>505.80000000000001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4405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4406</v>
      </c>
      <c r="G3946" s="230"/>
      <c r="H3946" s="234">
        <v>277.39999999999998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4407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4408</v>
      </c>
      <c r="G3948" s="230"/>
      <c r="H3948" s="234">
        <v>1069.5999999999999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4409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4410</v>
      </c>
      <c r="G3950" s="230"/>
      <c r="H3950" s="234">
        <v>87.400000000000006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6" customFormat="1">
      <c r="A3951" s="16"/>
      <c r="B3951" s="272"/>
      <c r="C3951" s="273"/>
      <c r="D3951" s="231" t="s">
        <v>268</v>
      </c>
      <c r="E3951" s="274" t="s">
        <v>19</v>
      </c>
      <c r="F3951" s="275" t="s">
        <v>351</v>
      </c>
      <c r="G3951" s="273"/>
      <c r="H3951" s="276">
        <v>4608.1999999999998</v>
      </c>
      <c r="I3951" s="277"/>
      <c r="J3951" s="273"/>
      <c r="K3951" s="273"/>
      <c r="L3951" s="278"/>
      <c r="M3951" s="279"/>
      <c r="N3951" s="280"/>
      <c r="O3951" s="280"/>
      <c r="P3951" s="280"/>
      <c r="Q3951" s="280"/>
      <c r="R3951" s="280"/>
      <c r="S3951" s="280"/>
      <c r="T3951" s="281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T3951" s="282" t="s">
        <v>268</v>
      </c>
      <c r="AU3951" s="282" t="s">
        <v>93</v>
      </c>
      <c r="AV3951" s="16" t="s">
        <v>231</v>
      </c>
      <c r="AW3951" s="16" t="s">
        <v>34</v>
      </c>
      <c r="AX3951" s="16" t="s">
        <v>82</v>
      </c>
      <c r="AY3951" s="282" t="s">
        <v>224</v>
      </c>
    </row>
    <row r="3952" s="2" customFormat="1" ht="24.15" customHeight="1">
      <c r="A3952" s="41"/>
      <c r="B3952" s="42"/>
      <c r="C3952" s="216" t="s">
        <v>4411</v>
      </c>
      <c r="D3952" s="216" t="s">
        <v>227</v>
      </c>
      <c r="E3952" s="217" t="s">
        <v>4412</v>
      </c>
      <c r="F3952" s="218" t="s">
        <v>4413</v>
      </c>
      <c r="G3952" s="219" t="s">
        <v>266</v>
      </c>
      <c r="H3952" s="220">
        <v>3.7000000000000002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0.00050000000000000001</v>
      </c>
      <c r="R3952" s="225">
        <f>Q3952*H3952</f>
        <v>0.0018500000000000001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4414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4415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1849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1850</v>
      </c>
      <c r="G3955" s="230"/>
      <c r="H3955" s="234">
        <v>3.7000000000000002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82</v>
      </c>
      <c r="AY3955" s="240" t="s">
        <v>224</v>
      </c>
    </row>
    <row r="3956" s="2" customFormat="1" ht="16.5" customHeight="1">
      <c r="A3956" s="41"/>
      <c r="B3956" s="42"/>
      <c r="C3956" s="286" t="s">
        <v>4416</v>
      </c>
      <c r="D3956" s="286" t="s">
        <v>572</v>
      </c>
      <c r="E3956" s="287" t="s">
        <v>4417</v>
      </c>
      <c r="F3956" s="288" t="s">
        <v>4418</v>
      </c>
      <c r="G3956" s="289" t="s">
        <v>266</v>
      </c>
      <c r="H3956" s="290">
        <v>4.0700000000000003</v>
      </c>
      <c r="I3956" s="291"/>
      <c r="J3956" s="292">
        <f>ROUND(I3956*H3956,2)</f>
        <v>0</v>
      </c>
      <c r="K3956" s="288" t="s">
        <v>19</v>
      </c>
      <c r="L3956" s="293"/>
      <c r="M3956" s="294" t="s">
        <v>19</v>
      </c>
      <c r="N3956" s="295" t="s">
        <v>46</v>
      </c>
      <c r="O3956" s="87"/>
      <c r="P3956" s="225">
        <f>O3956*H3956</f>
        <v>0</v>
      </c>
      <c r="Q3956" s="225">
        <v>0.0041999999999999997</v>
      </c>
      <c r="R3956" s="225">
        <f>Q3956*H3956</f>
        <v>0.017094000000000002</v>
      </c>
      <c r="S3956" s="225">
        <v>0</v>
      </c>
      <c r="T3956" s="226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7" t="s">
        <v>643</v>
      </c>
      <c r="AT3956" s="227" t="s">
        <v>572</v>
      </c>
      <c r="AU3956" s="227" t="s">
        <v>93</v>
      </c>
      <c r="AY3956" s="20" t="s">
        <v>224</v>
      </c>
      <c r="BE3956" s="228">
        <f>IF(N3956="základní",J3956,0)</f>
        <v>0</v>
      </c>
      <c r="BF3956" s="228">
        <f>IF(N3956="snížená",J3956,0)</f>
        <v>0</v>
      </c>
      <c r="BG3956" s="228">
        <f>IF(N3956="zákl. přenesená",J3956,0)</f>
        <v>0</v>
      </c>
      <c r="BH3956" s="228">
        <f>IF(N3956="sníž. přenesená",J3956,0)</f>
        <v>0</v>
      </c>
      <c r="BI3956" s="228">
        <f>IF(N3956="nulová",J3956,0)</f>
        <v>0</v>
      </c>
      <c r="BJ3956" s="20" t="s">
        <v>93</v>
      </c>
      <c r="BK3956" s="228">
        <f>ROUND(I3956*H3956,2)</f>
        <v>0</v>
      </c>
      <c r="BL3956" s="20" t="s">
        <v>544</v>
      </c>
      <c r="BM3956" s="227" t="s">
        <v>4419</v>
      </c>
    </row>
    <row r="3957" s="14" customFormat="1">
      <c r="A3957" s="14"/>
      <c r="B3957" s="246"/>
      <c r="C3957" s="247"/>
      <c r="D3957" s="231" t="s">
        <v>268</v>
      </c>
      <c r="E3957" s="248" t="s">
        <v>19</v>
      </c>
      <c r="F3957" s="249" t="s">
        <v>1849</v>
      </c>
      <c r="G3957" s="247"/>
      <c r="H3957" s="248" t="s">
        <v>19</v>
      </c>
      <c r="I3957" s="250"/>
      <c r="J3957" s="247"/>
      <c r="K3957" s="247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268</v>
      </c>
      <c r="AU3957" s="255" t="s">
        <v>93</v>
      </c>
      <c r="AV3957" s="14" t="s">
        <v>82</v>
      </c>
      <c r="AW3957" s="14" t="s">
        <v>34</v>
      </c>
      <c r="AX3957" s="14" t="s">
        <v>74</v>
      </c>
      <c r="AY3957" s="255" t="s">
        <v>224</v>
      </c>
    </row>
    <row r="3958" s="13" customFormat="1">
      <c r="A3958" s="13"/>
      <c r="B3958" s="229"/>
      <c r="C3958" s="230"/>
      <c r="D3958" s="231" t="s">
        <v>268</v>
      </c>
      <c r="E3958" s="232" t="s">
        <v>19</v>
      </c>
      <c r="F3958" s="233" t="s">
        <v>4420</v>
      </c>
      <c r="G3958" s="230"/>
      <c r="H3958" s="234">
        <v>4.0700000000000003</v>
      </c>
      <c r="I3958" s="235"/>
      <c r="J3958" s="230"/>
      <c r="K3958" s="230"/>
      <c r="L3958" s="236"/>
      <c r="M3958" s="237"/>
      <c r="N3958" s="238"/>
      <c r="O3958" s="238"/>
      <c r="P3958" s="238"/>
      <c r="Q3958" s="238"/>
      <c r="R3958" s="238"/>
      <c r="S3958" s="238"/>
      <c r="T3958" s="23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0" t="s">
        <v>268</v>
      </c>
      <c r="AU3958" s="240" t="s">
        <v>93</v>
      </c>
      <c r="AV3958" s="13" t="s">
        <v>93</v>
      </c>
      <c r="AW3958" s="13" t="s">
        <v>34</v>
      </c>
      <c r="AX3958" s="13" t="s">
        <v>82</v>
      </c>
      <c r="AY3958" s="240" t="s">
        <v>224</v>
      </c>
    </row>
    <row r="3959" s="2" customFormat="1" ht="24.15" customHeight="1">
      <c r="A3959" s="41"/>
      <c r="B3959" s="42"/>
      <c r="C3959" s="216" t="s">
        <v>4421</v>
      </c>
      <c r="D3959" s="216" t="s">
        <v>227</v>
      </c>
      <c r="E3959" s="217" t="s">
        <v>4422</v>
      </c>
      <c r="F3959" s="218" t="s">
        <v>4423</v>
      </c>
      <c r="G3959" s="219" t="s">
        <v>266</v>
      </c>
      <c r="H3959" s="220">
        <v>3681.703</v>
      </c>
      <c r="I3959" s="221"/>
      <c r="J3959" s="222">
        <f>ROUND(I3959*H3959,2)</f>
        <v>0</v>
      </c>
      <c r="K3959" s="218" t="s">
        <v>312</v>
      </c>
      <c r="L3959" s="47"/>
      <c r="M3959" s="223" t="s">
        <v>19</v>
      </c>
      <c r="N3959" s="224" t="s">
        <v>46</v>
      </c>
      <c r="O3959" s="87"/>
      <c r="P3959" s="225">
        <f>O3959*H3959</f>
        <v>0</v>
      </c>
      <c r="Q3959" s="225">
        <v>0.00029999999999999997</v>
      </c>
      <c r="R3959" s="225">
        <f>Q3959*H3959</f>
        <v>1.1045109</v>
      </c>
      <c r="S3959" s="225">
        <v>0</v>
      </c>
      <c r="T3959" s="226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7" t="s">
        <v>544</v>
      </c>
      <c r="AT3959" s="227" t="s">
        <v>227</v>
      </c>
      <c r="AU3959" s="227" t="s">
        <v>93</v>
      </c>
      <c r="AY3959" s="20" t="s">
        <v>224</v>
      </c>
      <c r="BE3959" s="228">
        <f>IF(N3959="základní",J3959,0)</f>
        <v>0</v>
      </c>
      <c r="BF3959" s="228">
        <f>IF(N3959="snížená",J3959,0)</f>
        <v>0</v>
      </c>
      <c r="BG3959" s="228">
        <f>IF(N3959="zákl. přenesená",J3959,0)</f>
        <v>0</v>
      </c>
      <c r="BH3959" s="228">
        <f>IF(N3959="sníž. přenesená",J3959,0)</f>
        <v>0</v>
      </c>
      <c r="BI3959" s="228">
        <f>IF(N3959="nulová",J3959,0)</f>
        <v>0</v>
      </c>
      <c r="BJ3959" s="20" t="s">
        <v>93</v>
      </c>
      <c r="BK3959" s="228">
        <f>ROUND(I3959*H3959,2)</f>
        <v>0</v>
      </c>
      <c r="BL3959" s="20" t="s">
        <v>544</v>
      </c>
      <c r="BM3959" s="227" t="s">
        <v>4424</v>
      </c>
    </row>
    <row r="3960" s="2" customFormat="1">
      <c r="A3960" s="41"/>
      <c r="B3960" s="42"/>
      <c r="C3960" s="43"/>
      <c r="D3960" s="267" t="s">
        <v>314</v>
      </c>
      <c r="E3960" s="43"/>
      <c r="F3960" s="268" t="s">
        <v>4425</v>
      </c>
      <c r="G3960" s="43"/>
      <c r="H3960" s="43"/>
      <c r="I3960" s="269"/>
      <c r="J3960" s="43"/>
      <c r="K3960" s="43"/>
      <c r="L3960" s="47"/>
      <c r="M3960" s="270"/>
      <c r="N3960" s="271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314</v>
      </c>
      <c r="AU3960" s="20" t="s">
        <v>93</v>
      </c>
    </row>
    <row r="3961" s="14" customFormat="1">
      <c r="A3961" s="14"/>
      <c r="B3961" s="246"/>
      <c r="C3961" s="247"/>
      <c r="D3961" s="231" t="s">
        <v>268</v>
      </c>
      <c r="E3961" s="248" t="s">
        <v>19</v>
      </c>
      <c r="F3961" s="249" t="s">
        <v>1833</v>
      </c>
      <c r="G3961" s="247"/>
      <c r="H3961" s="248" t="s">
        <v>19</v>
      </c>
      <c r="I3961" s="250"/>
      <c r="J3961" s="247"/>
      <c r="K3961" s="247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268</v>
      </c>
      <c r="AU3961" s="255" t="s">
        <v>93</v>
      </c>
      <c r="AV3961" s="14" t="s">
        <v>82</v>
      </c>
      <c r="AW3961" s="14" t="s">
        <v>34</v>
      </c>
      <c r="AX3961" s="14" t="s">
        <v>74</v>
      </c>
      <c r="AY3961" s="255" t="s">
        <v>224</v>
      </c>
    </row>
    <row r="3962" s="13" customFormat="1">
      <c r="A3962" s="13"/>
      <c r="B3962" s="229"/>
      <c r="C3962" s="230"/>
      <c r="D3962" s="231" t="s">
        <v>268</v>
      </c>
      <c r="E3962" s="232" t="s">
        <v>19</v>
      </c>
      <c r="F3962" s="233" t="s">
        <v>1834</v>
      </c>
      <c r="G3962" s="230"/>
      <c r="H3962" s="234">
        <v>357.60000000000002</v>
      </c>
      <c r="I3962" s="235"/>
      <c r="J3962" s="230"/>
      <c r="K3962" s="230"/>
      <c r="L3962" s="236"/>
      <c r="M3962" s="237"/>
      <c r="N3962" s="238"/>
      <c r="O3962" s="238"/>
      <c r="P3962" s="238"/>
      <c r="Q3962" s="238"/>
      <c r="R3962" s="238"/>
      <c r="S3962" s="238"/>
      <c r="T3962" s="23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0" t="s">
        <v>268</v>
      </c>
      <c r="AU3962" s="240" t="s">
        <v>93</v>
      </c>
      <c r="AV3962" s="13" t="s">
        <v>93</v>
      </c>
      <c r="AW3962" s="13" t="s">
        <v>34</v>
      </c>
      <c r="AX3962" s="13" t="s">
        <v>74</v>
      </c>
      <c r="AY3962" s="240" t="s">
        <v>224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1835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1836</v>
      </c>
      <c r="G3964" s="230"/>
      <c r="H3964" s="234">
        <v>2310.4000000000001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1837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1838</v>
      </c>
      <c r="G3966" s="230"/>
      <c r="H3966" s="234">
        <v>252.90000000000001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1839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1840</v>
      </c>
      <c r="G3968" s="230"/>
      <c r="H3968" s="234">
        <v>138.69999999999999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1842</v>
      </c>
      <c r="G3970" s="230"/>
      <c r="H3970" s="234">
        <v>534.79999999999995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1855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1856</v>
      </c>
      <c r="G3972" s="230"/>
      <c r="H3972" s="234">
        <v>43.700000000000003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996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1075</v>
      </c>
      <c r="G3974" s="230"/>
      <c r="H3974" s="234">
        <v>41.802999999999997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4396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4426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4427</v>
      </c>
      <c r="G3977" s="230"/>
      <c r="H3977" s="234">
        <v>1.8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6" customFormat="1">
      <c r="A3978" s="16"/>
      <c r="B3978" s="272"/>
      <c r="C3978" s="273"/>
      <c r="D3978" s="231" t="s">
        <v>268</v>
      </c>
      <c r="E3978" s="274" t="s">
        <v>19</v>
      </c>
      <c r="F3978" s="275" t="s">
        <v>351</v>
      </c>
      <c r="G3978" s="273"/>
      <c r="H3978" s="276">
        <v>3681.703</v>
      </c>
      <c r="I3978" s="277"/>
      <c r="J3978" s="273"/>
      <c r="K3978" s="273"/>
      <c r="L3978" s="278"/>
      <c r="M3978" s="279"/>
      <c r="N3978" s="280"/>
      <c r="O3978" s="280"/>
      <c r="P3978" s="280"/>
      <c r="Q3978" s="280"/>
      <c r="R3978" s="280"/>
      <c r="S3978" s="280"/>
      <c r="T3978" s="281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T3978" s="282" t="s">
        <v>268</v>
      </c>
      <c r="AU3978" s="282" t="s">
        <v>93</v>
      </c>
      <c r="AV3978" s="16" t="s">
        <v>231</v>
      </c>
      <c r="AW3978" s="16" t="s">
        <v>34</v>
      </c>
      <c r="AX3978" s="16" t="s">
        <v>82</v>
      </c>
      <c r="AY3978" s="282" t="s">
        <v>224</v>
      </c>
    </row>
    <row r="3979" s="2" customFormat="1" ht="16.5" customHeight="1">
      <c r="A3979" s="41"/>
      <c r="B3979" s="42"/>
      <c r="C3979" s="286" t="s">
        <v>4428</v>
      </c>
      <c r="D3979" s="286" t="s">
        <v>572</v>
      </c>
      <c r="E3979" s="287" t="s">
        <v>4429</v>
      </c>
      <c r="F3979" s="288" t="s">
        <v>4430</v>
      </c>
      <c r="G3979" s="289" t="s">
        <v>266</v>
      </c>
      <c r="H3979" s="290">
        <v>3261.0599999999999</v>
      </c>
      <c r="I3979" s="291"/>
      <c r="J3979" s="292">
        <f>ROUND(I3979*H3979,2)</f>
        <v>0</v>
      </c>
      <c r="K3979" s="288" t="s">
        <v>19</v>
      </c>
      <c r="L3979" s="293"/>
      <c r="M3979" s="294" t="s">
        <v>19</v>
      </c>
      <c r="N3979" s="295" t="s">
        <v>46</v>
      </c>
      <c r="O3979" s="87"/>
      <c r="P3979" s="225">
        <f>O3979*H3979</f>
        <v>0</v>
      </c>
      <c r="Q3979" s="225">
        <v>0.0025000000000000001</v>
      </c>
      <c r="R3979" s="225">
        <f>Q3979*H3979</f>
        <v>8.1526499999999995</v>
      </c>
      <c r="S3979" s="225">
        <v>0</v>
      </c>
      <c r="T3979" s="226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7" t="s">
        <v>643</v>
      </c>
      <c r="AT3979" s="227" t="s">
        <v>572</v>
      </c>
      <c r="AU3979" s="227" t="s">
        <v>93</v>
      </c>
      <c r="AY3979" s="20" t="s">
        <v>224</v>
      </c>
      <c r="BE3979" s="228">
        <f>IF(N3979="základní",J3979,0)</f>
        <v>0</v>
      </c>
      <c r="BF3979" s="228">
        <f>IF(N3979="snížená",J3979,0)</f>
        <v>0</v>
      </c>
      <c r="BG3979" s="228">
        <f>IF(N3979="zákl. přenesená",J3979,0)</f>
        <v>0</v>
      </c>
      <c r="BH3979" s="228">
        <f>IF(N3979="sníž. přenesená",J3979,0)</f>
        <v>0</v>
      </c>
      <c r="BI3979" s="228">
        <f>IF(N3979="nulová",J3979,0)</f>
        <v>0</v>
      </c>
      <c r="BJ3979" s="20" t="s">
        <v>93</v>
      </c>
      <c r="BK3979" s="228">
        <f>ROUND(I3979*H3979,2)</f>
        <v>0</v>
      </c>
      <c r="BL3979" s="20" t="s">
        <v>544</v>
      </c>
      <c r="BM3979" s="227" t="s">
        <v>4431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1833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4432</v>
      </c>
      <c r="G3981" s="230"/>
      <c r="H3981" s="234">
        <v>393.36000000000001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1835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4433</v>
      </c>
      <c r="G3983" s="230"/>
      <c r="H3983" s="234">
        <v>2541.4400000000001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1837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4434</v>
      </c>
      <c r="G3985" s="230"/>
      <c r="H3985" s="234">
        <v>278.19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1855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4435</v>
      </c>
      <c r="G3987" s="230"/>
      <c r="H3987" s="234">
        <v>48.07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6" customFormat="1">
      <c r="A3988" s="16"/>
      <c r="B3988" s="272"/>
      <c r="C3988" s="273"/>
      <c r="D3988" s="231" t="s">
        <v>268</v>
      </c>
      <c r="E3988" s="274" t="s">
        <v>19</v>
      </c>
      <c r="F3988" s="275" t="s">
        <v>351</v>
      </c>
      <c r="G3988" s="273"/>
      <c r="H3988" s="276">
        <v>3261.0599999999999</v>
      </c>
      <c r="I3988" s="277"/>
      <c r="J3988" s="273"/>
      <c r="K3988" s="273"/>
      <c r="L3988" s="278"/>
      <c r="M3988" s="279"/>
      <c r="N3988" s="280"/>
      <c r="O3988" s="280"/>
      <c r="P3988" s="280"/>
      <c r="Q3988" s="280"/>
      <c r="R3988" s="280"/>
      <c r="S3988" s="280"/>
      <c r="T3988" s="281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T3988" s="282" t="s">
        <v>268</v>
      </c>
      <c r="AU3988" s="282" t="s">
        <v>93</v>
      </c>
      <c r="AV3988" s="16" t="s">
        <v>231</v>
      </c>
      <c r="AW3988" s="16" t="s">
        <v>34</v>
      </c>
      <c r="AX3988" s="16" t="s">
        <v>82</v>
      </c>
      <c r="AY3988" s="282" t="s">
        <v>224</v>
      </c>
    </row>
    <row r="3989" s="2" customFormat="1" ht="21.75" customHeight="1">
      <c r="A3989" s="41"/>
      <c r="B3989" s="42"/>
      <c r="C3989" s="286" t="s">
        <v>4436</v>
      </c>
      <c r="D3989" s="286" t="s">
        <v>572</v>
      </c>
      <c r="E3989" s="287" t="s">
        <v>4437</v>
      </c>
      <c r="F3989" s="288" t="s">
        <v>4438</v>
      </c>
      <c r="G3989" s="289" t="s">
        <v>266</v>
      </c>
      <c r="H3989" s="290">
        <v>791.31600000000003</v>
      </c>
      <c r="I3989" s="291"/>
      <c r="J3989" s="292">
        <f>ROUND(I3989*H3989,2)</f>
        <v>0</v>
      </c>
      <c r="K3989" s="288" t="s">
        <v>19</v>
      </c>
      <c r="L3989" s="293"/>
      <c r="M3989" s="294" t="s">
        <v>19</v>
      </c>
      <c r="N3989" s="295" t="s">
        <v>46</v>
      </c>
      <c r="O3989" s="87"/>
      <c r="P3989" s="225">
        <f>O3989*H3989</f>
        <v>0</v>
      </c>
      <c r="Q3989" s="225">
        <v>0.0032000000000000002</v>
      </c>
      <c r="R3989" s="225">
        <f>Q3989*H3989</f>
        <v>2.5322112000000003</v>
      </c>
      <c r="S3989" s="225">
        <v>0</v>
      </c>
      <c r="T3989" s="226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7" t="s">
        <v>643</v>
      </c>
      <c r="AT3989" s="227" t="s">
        <v>572</v>
      </c>
      <c r="AU3989" s="227" t="s">
        <v>93</v>
      </c>
      <c r="AY3989" s="20" t="s">
        <v>224</v>
      </c>
      <c r="BE3989" s="228">
        <f>IF(N3989="základní",J3989,0)</f>
        <v>0</v>
      </c>
      <c r="BF3989" s="228">
        <f>IF(N3989="snížená",J3989,0)</f>
        <v>0</v>
      </c>
      <c r="BG3989" s="228">
        <f>IF(N3989="zákl. přenesená",J3989,0)</f>
        <v>0</v>
      </c>
      <c r="BH3989" s="228">
        <f>IF(N3989="sníž. přenesená",J3989,0)</f>
        <v>0</v>
      </c>
      <c r="BI3989" s="228">
        <f>IF(N3989="nulová",J3989,0)</f>
        <v>0</v>
      </c>
      <c r="BJ3989" s="20" t="s">
        <v>93</v>
      </c>
      <c r="BK3989" s="228">
        <f>ROUND(I3989*H3989,2)</f>
        <v>0</v>
      </c>
      <c r="BL3989" s="20" t="s">
        <v>544</v>
      </c>
      <c r="BM3989" s="227" t="s">
        <v>4439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1839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4440</v>
      </c>
      <c r="G3991" s="230"/>
      <c r="H3991" s="234">
        <v>152.56999999999999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1841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4441</v>
      </c>
      <c r="G3993" s="230"/>
      <c r="H3993" s="234">
        <v>588.27999999999997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996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1075</v>
      </c>
      <c r="G3995" s="230"/>
      <c r="H3995" s="234">
        <v>41.802999999999997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4396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4442</v>
      </c>
      <c r="G3997" s="230"/>
      <c r="H3997" s="234">
        <v>8.6630000000000003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6" customFormat="1">
      <c r="A3998" s="16"/>
      <c r="B3998" s="272"/>
      <c r="C3998" s="273"/>
      <c r="D3998" s="231" t="s">
        <v>268</v>
      </c>
      <c r="E3998" s="274" t="s">
        <v>19</v>
      </c>
      <c r="F3998" s="275" t="s">
        <v>351</v>
      </c>
      <c r="G3998" s="273"/>
      <c r="H3998" s="276">
        <v>791.31600000000003</v>
      </c>
      <c r="I3998" s="277"/>
      <c r="J3998" s="273"/>
      <c r="K3998" s="273"/>
      <c r="L3998" s="278"/>
      <c r="M3998" s="279"/>
      <c r="N3998" s="280"/>
      <c r="O3998" s="280"/>
      <c r="P3998" s="280"/>
      <c r="Q3998" s="280"/>
      <c r="R3998" s="280"/>
      <c r="S3998" s="280"/>
      <c r="T3998" s="281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T3998" s="282" t="s">
        <v>268</v>
      </c>
      <c r="AU3998" s="282" t="s">
        <v>93</v>
      </c>
      <c r="AV3998" s="16" t="s">
        <v>231</v>
      </c>
      <c r="AW3998" s="16" t="s">
        <v>34</v>
      </c>
      <c r="AX3998" s="16" t="s">
        <v>82</v>
      </c>
      <c r="AY3998" s="282" t="s">
        <v>224</v>
      </c>
    </row>
    <row r="3999" s="2" customFormat="1" ht="24.15" customHeight="1">
      <c r="A3999" s="41"/>
      <c r="B3999" s="42"/>
      <c r="C3999" s="216" t="s">
        <v>4443</v>
      </c>
      <c r="D3999" s="216" t="s">
        <v>227</v>
      </c>
      <c r="E3999" s="217" t="s">
        <v>4444</v>
      </c>
      <c r="F3999" s="218" t="s">
        <v>4445</v>
      </c>
      <c r="G3999" s="219" t="s">
        <v>471</v>
      </c>
      <c r="H3999" s="220">
        <v>2458.5189999999998</v>
      </c>
      <c r="I3999" s="221"/>
      <c r="J3999" s="222">
        <f>ROUND(I3999*H3999,2)</f>
        <v>0</v>
      </c>
      <c r="K3999" s="218" t="s">
        <v>312</v>
      </c>
      <c r="L3999" s="47"/>
      <c r="M3999" s="223" t="s">
        <v>19</v>
      </c>
      <c r="N3999" s="224" t="s">
        <v>46</v>
      </c>
      <c r="O3999" s="87"/>
      <c r="P3999" s="225">
        <f>O3999*H3999</f>
        <v>0</v>
      </c>
      <c r="Q3999" s="225">
        <v>0</v>
      </c>
      <c r="R3999" s="225">
        <f>Q3999*H3999</f>
        <v>0</v>
      </c>
      <c r="S3999" s="225">
        <v>0</v>
      </c>
      <c r="T3999" s="226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7" t="s">
        <v>544</v>
      </c>
      <c r="AT3999" s="227" t="s">
        <v>227</v>
      </c>
      <c r="AU3999" s="227" t="s">
        <v>93</v>
      </c>
      <c r="AY3999" s="20" t="s">
        <v>224</v>
      </c>
      <c r="BE3999" s="228">
        <f>IF(N3999="základní",J3999,0)</f>
        <v>0</v>
      </c>
      <c r="BF3999" s="228">
        <f>IF(N3999="snížená",J3999,0)</f>
        <v>0</v>
      </c>
      <c r="BG3999" s="228">
        <f>IF(N3999="zákl. přenesená",J3999,0)</f>
        <v>0</v>
      </c>
      <c r="BH3999" s="228">
        <f>IF(N3999="sníž. přenesená",J3999,0)</f>
        <v>0</v>
      </c>
      <c r="BI3999" s="228">
        <f>IF(N3999="nulová",J3999,0)</f>
        <v>0</v>
      </c>
      <c r="BJ3999" s="20" t="s">
        <v>93</v>
      </c>
      <c r="BK3999" s="228">
        <f>ROUND(I3999*H3999,2)</f>
        <v>0</v>
      </c>
      <c r="BL3999" s="20" t="s">
        <v>544</v>
      </c>
      <c r="BM3999" s="227" t="s">
        <v>4446</v>
      </c>
    </row>
    <row r="4000" s="2" customFormat="1">
      <c r="A4000" s="41"/>
      <c r="B4000" s="42"/>
      <c r="C4000" s="43"/>
      <c r="D4000" s="267" t="s">
        <v>314</v>
      </c>
      <c r="E4000" s="43"/>
      <c r="F4000" s="268" t="s">
        <v>4447</v>
      </c>
      <c r="G4000" s="43"/>
      <c r="H4000" s="43"/>
      <c r="I4000" s="269"/>
      <c r="J4000" s="43"/>
      <c r="K4000" s="43"/>
      <c r="L4000" s="47"/>
      <c r="M4000" s="270"/>
      <c r="N4000" s="271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314</v>
      </c>
      <c r="AU4000" s="20" t="s">
        <v>93</v>
      </c>
    </row>
    <row r="4001" s="13" customFormat="1">
      <c r="A4001" s="13"/>
      <c r="B4001" s="229"/>
      <c r="C4001" s="230"/>
      <c r="D4001" s="231" t="s">
        <v>268</v>
      </c>
      <c r="E4001" s="232" t="s">
        <v>19</v>
      </c>
      <c r="F4001" s="233" t="s">
        <v>4448</v>
      </c>
      <c r="G4001" s="230"/>
      <c r="H4001" s="234">
        <v>2458.5189999999998</v>
      </c>
      <c r="I4001" s="235"/>
      <c r="J4001" s="230"/>
      <c r="K4001" s="230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268</v>
      </c>
      <c r="AU4001" s="240" t="s">
        <v>93</v>
      </c>
      <c r="AV4001" s="13" t="s">
        <v>93</v>
      </c>
      <c r="AW4001" s="13" t="s">
        <v>34</v>
      </c>
      <c r="AX4001" s="13" t="s">
        <v>82</v>
      </c>
      <c r="AY4001" s="240" t="s">
        <v>224</v>
      </c>
    </row>
    <row r="4002" s="2" customFormat="1" ht="24.15" customHeight="1">
      <c r="A4002" s="41"/>
      <c r="B4002" s="42"/>
      <c r="C4002" s="216" t="s">
        <v>4449</v>
      </c>
      <c r="D4002" s="216" t="s">
        <v>227</v>
      </c>
      <c r="E4002" s="217" t="s">
        <v>4450</v>
      </c>
      <c r="F4002" s="218" t="s">
        <v>4451</v>
      </c>
      <c r="G4002" s="219" t="s">
        <v>471</v>
      </c>
      <c r="H4002" s="220">
        <v>13.5</v>
      </c>
      <c r="I4002" s="221"/>
      <c r="J4002" s="222">
        <f>ROUND(I4002*H4002,2)</f>
        <v>0</v>
      </c>
      <c r="K4002" s="218" t="s">
        <v>312</v>
      </c>
      <c r="L4002" s="47"/>
      <c r="M4002" s="223" t="s">
        <v>19</v>
      </c>
      <c r="N4002" s="224" t="s">
        <v>46</v>
      </c>
      <c r="O4002" s="87"/>
      <c r="P4002" s="225">
        <f>O4002*H4002</f>
        <v>0</v>
      </c>
      <c r="Q4002" s="225">
        <v>0.00012</v>
      </c>
      <c r="R4002" s="225">
        <f>Q4002*H4002</f>
        <v>0.0016200000000000001</v>
      </c>
      <c r="S4002" s="225">
        <v>0</v>
      </c>
      <c r="T4002" s="226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7" t="s">
        <v>544</v>
      </c>
      <c r="AT4002" s="227" t="s">
        <v>227</v>
      </c>
      <c r="AU4002" s="227" t="s">
        <v>93</v>
      </c>
      <c r="AY4002" s="20" t="s">
        <v>224</v>
      </c>
      <c r="BE4002" s="228">
        <f>IF(N4002="základní",J4002,0)</f>
        <v>0</v>
      </c>
      <c r="BF4002" s="228">
        <f>IF(N4002="snížená",J4002,0)</f>
        <v>0</v>
      </c>
      <c r="BG4002" s="228">
        <f>IF(N4002="zákl. přenesená",J4002,0)</f>
        <v>0</v>
      </c>
      <c r="BH4002" s="228">
        <f>IF(N4002="sníž. přenesená",J4002,0)</f>
        <v>0</v>
      </c>
      <c r="BI4002" s="228">
        <f>IF(N4002="nulová",J4002,0)</f>
        <v>0</v>
      </c>
      <c r="BJ4002" s="20" t="s">
        <v>93</v>
      </c>
      <c r="BK4002" s="228">
        <f>ROUND(I4002*H4002,2)</f>
        <v>0</v>
      </c>
      <c r="BL4002" s="20" t="s">
        <v>544</v>
      </c>
      <c r="BM4002" s="227" t="s">
        <v>4452</v>
      </c>
    </row>
    <row r="4003" s="2" customFormat="1">
      <c r="A4003" s="41"/>
      <c r="B4003" s="42"/>
      <c r="C4003" s="43"/>
      <c r="D4003" s="267" t="s">
        <v>314</v>
      </c>
      <c r="E4003" s="43"/>
      <c r="F4003" s="268" t="s">
        <v>4453</v>
      </c>
      <c r="G4003" s="43"/>
      <c r="H4003" s="43"/>
      <c r="I4003" s="269"/>
      <c r="J4003" s="43"/>
      <c r="K4003" s="43"/>
      <c r="L4003" s="47"/>
      <c r="M4003" s="270"/>
      <c r="N4003" s="271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314</v>
      </c>
      <c r="AU4003" s="20" t="s">
        <v>93</v>
      </c>
    </row>
    <row r="4004" s="14" customFormat="1">
      <c r="A4004" s="14"/>
      <c r="B4004" s="246"/>
      <c r="C4004" s="247"/>
      <c r="D4004" s="231" t="s">
        <v>268</v>
      </c>
      <c r="E4004" s="248" t="s">
        <v>19</v>
      </c>
      <c r="F4004" s="249" t="s">
        <v>4396</v>
      </c>
      <c r="G4004" s="247"/>
      <c r="H4004" s="248" t="s">
        <v>19</v>
      </c>
      <c r="I4004" s="250"/>
      <c r="J4004" s="247"/>
      <c r="K4004" s="247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268</v>
      </c>
      <c r="AU4004" s="255" t="s">
        <v>93</v>
      </c>
      <c r="AV4004" s="14" t="s">
        <v>82</v>
      </c>
      <c r="AW4004" s="14" t="s">
        <v>34</v>
      </c>
      <c r="AX4004" s="14" t="s">
        <v>74</v>
      </c>
      <c r="AY4004" s="255" t="s">
        <v>224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704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4454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3" customFormat="1">
      <c r="A4007" s="13"/>
      <c r="B4007" s="229"/>
      <c r="C4007" s="230"/>
      <c r="D4007" s="231" t="s">
        <v>268</v>
      </c>
      <c r="E4007" s="232" t="s">
        <v>19</v>
      </c>
      <c r="F4007" s="233" t="s">
        <v>1172</v>
      </c>
      <c r="G4007" s="230"/>
      <c r="H4007" s="234">
        <v>4.5</v>
      </c>
      <c r="I4007" s="235"/>
      <c r="J4007" s="230"/>
      <c r="K4007" s="230"/>
      <c r="L4007" s="236"/>
      <c r="M4007" s="237"/>
      <c r="N4007" s="238"/>
      <c r="O4007" s="238"/>
      <c r="P4007" s="238"/>
      <c r="Q4007" s="238"/>
      <c r="R4007" s="238"/>
      <c r="S4007" s="238"/>
      <c r="T4007" s="239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0" t="s">
        <v>268</v>
      </c>
      <c r="AU4007" s="240" t="s">
        <v>93</v>
      </c>
      <c r="AV4007" s="13" t="s">
        <v>93</v>
      </c>
      <c r="AW4007" s="13" t="s">
        <v>34</v>
      </c>
      <c r="AX4007" s="13" t="s">
        <v>74</v>
      </c>
      <c r="AY4007" s="240" t="s">
        <v>224</v>
      </c>
    </row>
    <row r="4008" s="15" customFormat="1">
      <c r="A4008" s="15"/>
      <c r="B4008" s="256"/>
      <c r="C4008" s="257"/>
      <c r="D4008" s="231" t="s">
        <v>268</v>
      </c>
      <c r="E4008" s="258" t="s">
        <v>19</v>
      </c>
      <c r="F4008" s="259" t="s">
        <v>300</v>
      </c>
      <c r="G4008" s="257"/>
      <c r="H4008" s="260">
        <v>4.5</v>
      </c>
      <c r="I4008" s="261"/>
      <c r="J4008" s="257"/>
      <c r="K4008" s="257"/>
      <c r="L4008" s="262"/>
      <c r="M4008" s="263"/>
      <c r="N4008" s="264"/>
      <c r="O4008" s="264"/>
      <c r="P4008" s="264"/>
      <c r="Q4008" s="264"/>
      <c r="R4008" s="264"/>
      <c r="S4008" s="264"/>
      <c r="T4008" s="26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66" t="s">
        <v>268</v>
      </c>
      <c r="AU4008" s="266" t="s">
        <v>93</v>
      </c>
      <c r="AV4008" s="15" t="s">
        <v>108</v>
      </c>
      <c r="AW4008" s="15" t="s">
        <v>34</v>
      </c>
      <c r="AX4008" s="15" t="s">
        <v>74</v>
      </c>
      <c r="AY4008" s="266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1171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1172</v>
      </c>
      <c r="G4010" s="230"/>
      <c r="H4010" s="234">
        <v>4.5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1173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1172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5" customFormat="1">
      <c r="A4013" s="15"/>
      <c r="B4013" s="256"/>
      <c r="C4013" s="257"/>
      <c r="D4013" s="231" t="s">
        <v>268</v>
      </c>
      <c r="E4013" s="258" t="s">
        <v>19</v>
      </c>
      <c r="F4013" s="259" t="s">
        <v>300</v>
      </c>
      <c r="G4013" s="257"/>
      <c r="H4013" s="260">
        <v>9</v>
      </c>
      <c r="I4013" s="261"/>
      <c r="J4013" s="257"/>
      <c r="K4013" s="257"/>
      <c r="L4013" s="262"/>
      <c r="M4013" s="263"/>
      <c r="N4013" s="264"/>
      <c r="O4013" s="264"/>
      <c r="P4013" s="264"/>
      <c r="Q4013" s="264"/>
      <c r="R4013" s="264"/>
      <c r="S4013" s="264"/>
      <c r="T4013" s="26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T4013" s="266" t="s">
        <v>268</v>
      </c>
      <c r="AU4013" s="266" t="s">
        <v>93</v>
      </c>
      <c r="AV4013" s="15" t="s">
        <v>108</v>
      </c>
      <c r="AW4013" s="15" t="s">
        <v>34</v>
      </c>
      <c r="AX4013" s="15" t="s">
        <v>74</v>
      </c>
      <c r="AY4013" s="266" t="s">
        <v>224</v>
      </c>
    </row>
    <row r="4014" s="16" customFormat="1">
      <c r="A4014" s="16"/>
      <c r="B4014" s="272"/>
      <c r="C4014" s="273"/>
      <c r="D4014" s="231" t="s">
        <v>268</v>
      </c>
      <c r="E4014" s="274" t="s">
        <v>19</v>
      </c>
      <c r="F4014" s="275" t="s">
        <v>351</v>
      </c>
      <c r="G4014" s="273"/>
      <c r="H4014" s="276">
        <v>13.5</v>
      </c>
      <c r="I4014" s="277"/>
      <c r="J4014" s="273"/>
      <c r="K4014" s="273"/>
      <c r="L4014" s="278"/>
      <c r="M4014" s="279"/>
      <c r="N4014" s="280"/>
      <c r="O4014" s="280"/>
      <c r="P4014" s="280"/>
      <c r="Q4014" s="280"/>
      <c r="R4014" s="280"/>
      <c r="S4014" s="280"/>
      <c r="T4014" s="281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T4014" s="282" t="s">
        <v>268</v>
      </c>
      <c r="AU4014" s="282" t="s">
        <v>93</v>
      </c>
      <c r="AV4014" s="16" t="s">
        <v>231</v>
      </c>
      <c r="AW4014" s="16" t="s">
        <v>34</v>
      </c>
      <c r="AX4014" s="16" t="s">
        <v>82</v>
      </c>
      <c r="AY4014" s="282" t="s">
        <v>224</v>
      </c>
    </row>
    <row r="4015" s="2" customFormat="1" ht="24.15" customHeight="1">
      <c r="A4015" s="41"/>
      <c r="B4015" s="42"/>
      <c r="C4015" s="216" t="s">
        <v>4455</v>
      </c>
      <c r="D4015" s="216" t="s">
        <v>227</v>
      </c>
      <c r="E4015" s="217" t="s">
        <v>4456</v>
      </c>
      <c r="F4015" s="218" t="s">
        <v>4457</v>
      </c>
      <c r="G4015" s="219" t="s">
        <v>471</v>
      </c>
      <c r="H4015" s="220">
        <v>13.5</v>
      </c>
      <c r="I4015" s="221"/>
      <c r="J4015" s="222">
        <f>ROUND(I4015*H4015,2)</f>
        <v>0</v>
      </c>
      <c r="K4015" s="218" t="s">
        <v>312</v>
      </c>
      <c r="L4015" s="47"/>
      <c r="M4015" s="223" t="s">
        <v>19</v>
      </c>
      <c r="N4015" s="224" t="s">
        <v>46</v>
      </c>
      <c r="O4015" s="87"/>
      <c r="P4015" s="225">
        <f>O4015*H4015</f>
        <v>0</v>
      </c>
      <c r="Q4015" s="225">
        <v>8.0000000000000007E-05</v>
      </c>
      <c r="R4015" s="225">
        <f>Q4015*H4015</f>
        <v>0.00108</v>
      </c>
      <c r="S4015" s="225">
        <v>0</v>
      </c>
      <c r="T4015" s="226">
        <f>S4015*H4015</f>
        <v>0</v>
      </c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R4015" s="227" t="s">
        <v>544</v>
      </c>
      <c r="AT4015" s="227" t="s">
        <v>227</v>
      </c>
      <c r="AU4015" s="227" t="s">
        <v>93</v>
      </c>
      <c r="AY4015" s="20" t="s">
        <v>224</v>
      </c>
      <c r="BE4015" s="228">
        <f>IF(N4015="základní",J4015,0)</f>
        <v>0</v>
      </c>
      <c r="BF4015" s="228">
        <f>IF(N4015="snížená",J4015,0)</f>
        <v>0</v>
      </c>
      <c r="BG4015" s="228">
        <f>IF(N4015="zákl. přenesená",J4015,0)</f>
        <v>0</v>
      </c>
      <c r="BH4015" s="228">
        <f>IF(N4015="sníž. přenesená",J4015,0)</f>
        <v>0</v>
      </c>
      <c r="BI4015" s="228">
        <f>IF(N4015="nulová",J4015,0)</f>
        <v>0</v>
      </c>
      <c r="BJ4015" s="20" t="s">
        <v>93</v>
      </c>
      <c r="BK4015" s="228">
        <f>ROUND(I4015*H4015,2)</f>
        <v>0</v>
      </c>
      <c r="BL4015" s="20" t="s">
        <v>544</v>
      </c>
      <c r="BM4015" s="227" t="s">
        <v>4458</v>
      </c>
    </row>
    <row r="4016" s="2" customFormat="1">
      <c r="A4016" s="41"/>
      <c r="B4016" s="42"/>
      <c r="C4016" s="43"/>
      <c r="D4016" s="267" t="s">
        <v>314</v>
      </c>
      <c r="E4016" s="43"/>
      <c r="F4016" s="268" t="s">
        <v>4459</v>
      </c>
      <c r="G4016" s="43"/>
      <c r="H4016" s="43"/>
      <c r="I4016" s="269"/>
      <c r="J4016" s="43"/>
      <c r="K4016" s="43"/>
      <c r="L4016" s="47"/>
      <c r="M4016" s="270"/>
      <c r="N4016" s="271"/>
      <c r="O4016" s="87"/>
      <c r="P4016" s="87"/>
      <c r="Q4016" s="87"/>
      <c r="R4016" s="87"/>
      <c r="S4016" s="87"/>
      <c r="T4016" s="88"/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T4016" s="20" t="s">
        <v>314</v>
      </c>
      <c r="AU4016" s="20" t="s">
        <v>93</v>
      </c>
    </row>
    <row r="4017" s="2" customFormat="1" ht="21.7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3486.547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1.0000000000000001E-05</v>
      </c>
      <c r="R4017" s="225">
        <f>Q4017*H4017</f>
        <v>0.034865470000000003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648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4465</v>
      </c>
      <c r="G4020" s="230"/>
      <c r="H4020" s="234">
        <v>579.34299999999996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662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4466</v>
      </c>
      <c r="G4022" s="230"/>
      <c r="H4022" s="234">
        <v>874.12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664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4467</v>
      </c>
      <c r="G4024" s="230"/>
      <c r="H4024" s="234">
        <v>874.09000000000003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665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4468</v>
      </c>
      <c r="G4026" s="230"/>
      <c r="H4026" s="234">
        <v>822.44899999999996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667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4469</v>
      </c>
      <c r="G4028" s="230"/>
      <c r="H4028" s="234">
        <v>336.54500000000002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3486.547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16.5" customHeight="1">
      <c r="A4030" s="41"/>
      <c r="B4030" s="42"/>
      <c r="C4030" s="286" t="s">
        <v>4470</v>
      </c>
      <c r="D4030" s="286" t="s">
        <v>572</v>
      </c>
      <c r="E4030" s="287" t="s">
        <v>4471</v>
      </c>
      <c r="F4030" s="288" t="s">
        <v>4472</v>
      </c>
      <c r="G4030" s="289" t="s">
        <v>471</v>
      </c>
      <c r="H4030" s="290">
        <v>3835.2020000000002</v>
      </c>
      <c r="I4030" s="291"/>
      <c r="J4030" s="292">
        <f>ROUND(I4030*H4030,2)</f>
        <v>0</v>
      </c>
      <c r="K4030" s="288" t="s">
        <v>19</v>
      </c>
      <c r="L4030" s="293"/>
      <c r="M4030" s="294" t="s">
        <v>19</v>
      </c>
      <c r="N4030" s="295" t="s">
        <v>46</v>
      </c>
      <c r="O4030" s="87"/>
      <c r="P4030" s="225">
        <f>O4030*H4030</f>
        <v>0</v>
      </c>
      <c r="Q4030" s="225">
        <v>0.00035</v>
      </c>
      <c r="R4030" s="225">
        <f>Q4030*H4030</f>
        <v>1.3423207000000001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643</v>
      </c>
      <c r="AT4030" s="227" t="s">
        <v>572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4473</v>
      </c>
    </row>
    <row r="4031" s="13" customFormat="1">
      <c r="A4031" s="13"/>
      <c r="B4031" s="229"/>
      <c r="C4031" s="230"/>
      <c r="D4031" s="231" t="s">
        <v>268</v>
      </c>
      <c r="E4031" s="232" t="s">
        <v>19</v>
      </c>
      <c r="F4031" s="233" t="s">
        <v>4474</v>
      </c>
      <c r="G4031" s="230"/>
      <c r="H4031" s="234">
        <v>3835.2020000000002</v>
      </c>
      <c r="I4031" s="235"/>
      <c r="J4031" s="230"/>
      <c r="K4031" s="230"/>
      <c r="L4031" s="236"/>
      <c r="M4031" s="237"/>
      <c r="N4031" s="238"/>
      <c r="O4031" s="238"/>
      <c r="P4031" s="238"/>
      <c r="Q4031" s="238"/>
      <c r="R4031" s="238"/>
      <c r="S4031" s="238"/>
      <c r="T4031" s="23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0" t="s">
        <v>268</v>
      </c>
      <c r="AU4031" s="240" t="s">
        <v>93</v>
      </c>
      <c r="AV4031" s="13" t="s">
        <v>93</v>
      </c>
      <c r="AW4031" s="13" t="s">
        <v>34</v>
      </c>
      <c r="AX4031" s="13" t="s">
        <v>82</v>
      </c>
      <c r="AY4031" s="240" t="s">
        <v>224</v>
      </c>
    </row>
    <row r="4032" s="2" customFormat="1" ht="49.05" customHeight="1">
      <c r="A4032" s="41"/>
      <c r="B4032" s="42"/>
      <c r="C4032" s="216" t="s">
        <v>4475</v>
      </c>
      <c r="D4032" s="216" t="s">
        <v>227</v>
      </c>
      <c r="E4032" s="217" t="s">
        <v>4476</v>
      </c>
      <c r="F4032" s="218" t="s">
        <v>4477</v>
      </c>
      <c r="G4032" s="219" t="s">
        <v>371</v>
      </c>
      <c r="H4032" s="220">
        <v>48.488999999999997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0</v>
      </c>
      <c r="R4032" s="225">
        <f>Q4032*H4032</f>
        <v>0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4479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2" customFormat="1" ht="22.8" customHeight="1">
      <c r="A4034" s="12"/>
      <c r="B4034" s="200"/>
      <c r="C4034" s="201"/>
      <c r="D4034" s="202" t="s">
        <v>73</v>
      </c>
      <c r="E4034" s="214" t="s">
        <v>4480</v>
      </c>
      <c r="F4034" s="214" t="s">
        <v>4481</v>
      </c>
      <c r="G4034" s="201"/>
      <c r="H4034" s="201"/>
      <c r="I4034" s="204"/>
      <c r="J4034" s="215">
        <f>BK4034</f>
        <v>0</v>
      </c>
      <c r="K4034" s="201"/>
      <c r="L4034" s="206"/>
      <c r="M4034" s="207"/>
      <c r="N4034" s="208"/>
      <c r="O4034" s="208"/>
      <c r="P4034" s="209">
        <f>SUM(P4035:P4083)</f>
        <v>0</v>
      </c>
      <c r="Q4034" s="208"/>
      <c r="R4034" s="209">
        <f>SUM(R4035:R4083)</f>
        <v>8.5907080000000011</v>
      </c>
      <c r="S4034" s="208"/>
      <c r="T4034" s="210">
        <f>SUM(T4035:T4083)</f>
        <v>0</v>
      </c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R4034" s="211" t="s">
        <v>93</v>
      </c>
      <c r="AT4034" s="212" t="s">
        <v>73</v>
      </c>
      <c r="AU4034" s="212" t="s">
        <v>82</v>
      </c>
      <c r="AY4034" s="211" t="s">
        <v>224</v>
      </c>
      <c r="BK4034" s="213">
        <f>SUM(BK4035:BK4083)</f>
        <v>0</v>
      </c>
    </row>
    <row r="4035" s="2" customFormat="1" ht="24.15" customHeight="1">
      <c r="A4035" s="41"/>
      <c r="B4035" s="42"/>
      <c r="C4035" s="216" t="s">
        <v>4482</v>
      </c>
      <c r="D4035" s="216" t="s">
        <v>227</v>
      </c>
      <c r="E4035" s="217" t="s">
        <v>4483</v>
      </c>
      <c r="F4035" s="218" t="s">
        <v>4484</v>
      </c>
      <c r="G4035" s="219" t="s">
        <v>266</v>
      </c>
      <c r="H4035" s="220">
        <v>1289.925</v>
      </c>
      <c r="I4035" s="221"/>
      <c r="J4035" s="222">
        <f>ROUND(I4035*H4035,2)</f>
        <v>0</v>
      </c>
      <c r="K4035" s="218" t="s">
        <v>312</v>
      </c>
      <c r="L4035" s="47"/>
      <c r="M4035" s="223" t="s">
        <v>19</v>
      </c>
      <c r="N4035" s="224" t="s">
        <v>46</v>
      </c>
      <c r="O4035" s="87"/>
      <c r="P4035" s="225">
        <f>O4035*H4035</f>
        <v>0</v>
      </c>
      <c r="Q4035" s="225">
        <v>0.00029999999999999997</v>
      </c>
      <c r="R4035" s="225">
        <f>Q4035*H4035</f>
        <v>0.38697749999999997</v>
      </c>
      <c r="S4035" s="225">
        <v>0</v>
      </c>
      <c r="T4035" s="226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7" t="s">
        <v>544</v>
      </c>
      <c r="AT4035" s="227" t="s">
        <v>227</v>
      </c>
      <c r="AU4035" s="227" t="s">
        <v>93</v>
      </c>
      <c r="AY4035" s="20" t="s">
        <v>224</v>
      </c>
      <c r="BE4035" s="228">
        <f>IF(N4035="základní",J4035,0)</f>
        <v>0</v>
      </c>
      <c r="BF4035" s="228">
        <f>IF(N4035="snížená",J4035,0)</f>
        <v>0</v>
      </c>
      <c r="BG4035" s="228">
        <f>IF(N4035="zákl. přenesená",J4035,0)</f>
        <v>0</v>
      </c>
      <c r="BH4035" s="228">
        <f>IF(N4035="sníž. přenesená",J4035,0)</f>
        <v>0</v>
      </c>
      <c r="BI4035" s="228">
        <f>IF(N4035="nulová",J4035,0)</f>
        <v>0</v>
      </c>
      <c r="BJ4035" s="20" t="s">
        <v>93</v>
      </c>
      <c r="BK4035" s="228">
        <f>ROUND(I4035*H4035,2)</f>
        <v>0</v>
      </c>
      <c r="BL4035" s="20" t="s">
        <v>544</v>
      </c>
      <c r="BM4035" s="227" t="s">
        <v>4485</v>
      </c>
    </row>
    <row r="4036" s="2" customFormat="1">
      <c r="A4036" s="41"/>
      <c r="B4036" s="42"/>
      <c r="C4036" s="43"/>
      <c r="D4036" s="267" t="s">
        <v>314</v>
      </c>
      <c r="E4036" s="43"/>
      <c r="F4036" s="268" t="s">
        <v>4486</v>
      </c>
      <c r="G4036" s="43"/>
      <c r="H4036" s="43"/>
      <c r="I4036" s="269"/>
      <c r="J4036" s="43"/>
      <c r="K4036" s="43"/>
      <c r="L4036" s="47"/>
      <c r="M4036" s="270"/>
      <c r="N4036" s="271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314</v>
      </c>
      <c r="AU4036" s="20" t="s">
        <v>93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1935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4487</v>
      </c>
      <c r="G4038" s="230"/>
      <c r="H4038" s="234">
        <v>905.70000000000005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1815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4488</v>
      </c>
      <c r="G4040" s="230"/>
      <c r="H4040" s="234">
        <v>171.30000000000001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4489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4490</v>
      </c>
      <c r="G4042" s="230"/>
      <c r="H4042" s="234">
        <v>41.020000000000003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4491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4492</v>
      </c>
      <c r="G4044" s="230"/>
      <c r="H4044" s="234">
        <v>100.547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1851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1852</v>
      </c>
      <c r="G4046" s="230"/>
      <c r="H4046" s="234">
        <v>18.800000000000001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1853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1854</v>
      </c>
      <c r="G4048" s="230"/>
      <c r="H4048" s="234">
        <v>52.558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6" customFormat="1">
      <c r="A4049" s="16"/>
      <c r="B4049" s="272"/>
      <c r="C4049" s="273"/>
      <c r="D4049" s="231" t="s">
        <v>268</v>
      </c>
      <c r="E4049" s="274" t="s">
        <v>19</v>
      </c>
      <c r="F4049" s="275" t="s">
        <v>351</v>
      </c>
      <c r="G4049" s="273"/>
      <c r="H4049" s="276">
        <v>1289.925</v>
      </c>
      <c r="I4049" s="277"/>
      <c r="J4049" s="273"/>
      <c r="K4049" s="273"/>
      <c r="L4049" s="278"/>
      <c r="M4049" s="279"/>
      <c r="N4049" s="280"/>
      <c r="O4049" s="280"/>
      <c r="P4049" s="280"/>
      <c r="Q4049" s="280"/>
      <c r="R4049" s="280"/>
      <c r="S4049" s="280"/>
      <c r="T4049" s="281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T4049" s="282" t="s">
        <v>268</v>
      </c>
      <c r="AU4049" s="282" t="s">
        <v>93</v>
      </c>
      <c r="AV4049" s="16" t="s">
        <v>231</v>
      </c>
      <c r="AW4049" s="16" t="s">
        <v>34</v>
      </c>
      <c r="AX4049" s="16" t="s">
        <v>82</v>
      </c>
      <c r="AY4049" s="282" t="s">
        <v>224</v>
      </c>
    </row>
    <row r="4050" s="2" customFormat="1" ht="24.15" customHeight="1">
      <c r="A4050" s="41"/>
      <c r="B4050" s="42"/>
      <c r="C4050" s="216" t="s">
        <v>4493</v>
      </c>
      <c r="D4050" s="216" t="s">
        <v>227</v>
      </c>
      <c r="E4050" s="217" t="s">
        <v>4494</v>
      </c>
      <c r="F4050" s="218" t="s">
        <v>4495</v>
      </c>
      <c r="G4050" s="219" t="s">
        <v>266</v>
      </c>
      <c r="H4050" s="220">
        <v>1248.905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0.0054000000000000003</v>
      </c>
      <c r="R4050" s="225">
        <f>Q4050*H4050</f>
        <v>6.7440870000000004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4496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4497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1935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4487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1815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4488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4491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4492</v>
      </c>
      <c r="G4057" s="230"/>
      <c r="H4057" s="234">
        <v>100.547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1851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1852</v>
      </c>
      <c r="G4059" s="230"/>
      <c r="H4059" s="234">
        <v>18.800000000000001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1854</v>
      </c>
      <c r="G4061" s="230"/>
      <c r="H4061" s="234">
        <v>52.558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6" customFormat="1">
      <c r="A4062" s="16"/>
      <c r="B4062" s="272"/>
      <c r="C4062" s="273"/>
      <c r="D4062" s="231" t="s">
        <v>268</v>
      </c>
      <c r="E4062" s="274" t="s">
        <v>19</v>
      </c>
      <c r="F4062" s="275" t="s">
        <v>351</v>
      </c>
      <c r="G4062" s="273"/>
      <c r="H4062" s="276">
        <v>1248.905</v>
      </c>
      <c r="I4062" s="277"/>
      <c r="J4062" s="273"/>
      <c r="K4062" s="273"/>
      <c r="L4062" s="278"/>
      <c r="M4062" s="279"/>
      <c r="N4062" s="280"/>
      <c r="O4062" s="280"/>
      <c r="P4062" s="280"/>
      <c r="Q4062" s="280"/>
      <c r="R4062" s="280"/>
      <c r="S4062" s="280"/>
      <c r="T4062" s="281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T4062" s="282" t="s">
        <v>268</v>
      </c>
      <c r="AU4062" s="282" t="s">
        <v>93</v>
      </c>
      <c r="AV4062" s="16" t="s">
        <v>231</v>
      </c>
      <c r="AW4062" s="16" t="s">
        <v>34</v>
      </c>
      <c r="AX4062" s="16" t="s">
        <v>82</v>
      </c>
      <c r="AY4062" s="282" t="s">
        <v>224</v>
      </c>
    </row>
    <row r="4063" s="2" customFormat="1" ht="24.15" customHeight="1">
      <c r="A4063" s="41"/>
      <c r="B4063" s="42"/>
      <c r="C4063" s="216" t="s">
        <v>4498</v>
      </c>
      <c r="D4063" s="216" t="s">
        <v>227</v>
      </c>
      <c r="E4063" s="217" t="s">
        <v>4499</v>
      </c>
      <c r="F4063" s="218" t="s">
        <v>4500</v>
      </c>
      <c r="G4063" s="219" t="s">
        <v>266</v>
      </c>
      <c r="H4063" s="220">
        <v>41.020000000000003</v>
      </c>
      <c r="I4063" s="221"/>
      <c r="J4063" s="222">
        <f>ROUND(I4063*H4063,2)</f>
        <v>0</v>
      </c>
      <c r="K4063" s="218" t="s">
        <v>312</v>
      </c>
      <c r="L4063" s="47"/>
      <c r="M4063" s="223" t="s">
        <v>19</v>
      </c>
      <c r="N4063" s="224" t="s">
        <v>46</v>
      </c>
      <c r="O4063" s="87"/>
      <c r="P4063" s="225">
        <f>O4063*H4063</f>
        <v>0</v>
      </c>
      <c r="Q4063" s="225">
        <v>0.0054000000000000003</v>
      </c>
      <c r="R4063" s="225">
        <f>Q4063*H4063</f>
        <v>0.22150800000000004</v>
      </c>
      <c r="S4063" s="225">
        <v>0</v>
      </c>
      <c r="T4063" s="226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7" t="s">
        <v>544</v>
      </c>
      <c r="AT4063" s="227" t="s">
        <v>227</v>
      </c>
      <c r="AU4063" s="227" t="s">
        <v>93</v>
      </c>
      <c r="AY4063" s="20" t="s">
        <v>224</v>
      </c>
      <c r="BE4063" s="228">
        <f>IF(N4063="základní",J4063,0)</f>
        <v>0</v>
      </c>
      <c r="BF4063" s="228">
        <f>IF(N4063="snížená",J4063,0)</f>
        <v>0</v>
      </c>
      <c r="BG4063" s="228">
        <f>IF(N4063="zákl. přenesená",J4063,0)</f>
        <v>0</v>
      </c>
      <c r="BH4063" s="228">
        <f>IF(N4063="sníž. přenesená",J4063,0)</f>
        <v>0</v>
      </c>
      <c r="BI4063" s="228">
        <f>IF(N4063="nulová",J4063,0)</f>
        <v>0</v>
      </c>
      <c r="BJ4063" s="20" t="s">
        <v>93</v>
      </c>
      <c r="BK4063" s="228">
        <f>ROUND(I4063*H4063,2)</f>
        <v>0</v>
      </c>
      <c r="BL4063" s="20" t="s">
        <v>544</v>
      </c>
      <c r="BM4063" s="227" t="s">
        <v>4501</v>
      </c>
    </row>
    <row r="4064" s="2" customFormat="1">
      <c r="A4064" s="41"/>
      <c r="B4064" s="42"/>
      <c r="C4064" s="43"/>
      <c r="D4064" s="267" t="s">
        <v>314</v>
      </c>
      <c r="E4064" s="43"/>
      <c r="F4064" s="268" t="s">
        <v>4502</v>
      </c>
      <c r="G4064" s="43"/>
      <c r="H4064" s="43"/>
      <c r="I4064" s="269"/>
      <c r="J4064" s="43"/>
      <c r="K4064" s="43"/>
      <c r="L4064" s="47"/>
      <c r="M4064" s="270"/>
      <c r="N4064" s="271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314</v>
      </c>
      <c r="AU4064" s="20" t="s">
        <v>93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4489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4490</v>
      </c>
      <c r="G4066" s="230"/>
      <c r="H4066" s="234">
        <v>41.020000000000003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82</v>
      </c>
      <c r="AY4066" s="240" t="s">
        <v>224</v>
      </c>
    </row>
    <row r="4067" s="2" customFormat="1" ht="16.5" customHeight="1">
      <c r="A4067" s="41"/>
      <c r="B4067" s="42"/>
      <c r="C4067" s="216" t="s">
        <v>4503</v>
      </c>
      <c r="D4067" s="216" t="s">
        <v>227</v>
      </c>
      <c r="E4067" s="217" t="s">
        <v>4504</v>
      </c>
      <c r="F4067" s="218" t="s">
        <v>4505</v>
      </c>
      <c r="G4067" s="219" t="s">
        <v>266</v>
      </c>
      <c r="H4067" s="220">
        <v>41.020000000000003</v>
      </c>
      <c r="I4067" s="221"/>
      <c r="J4067" s="222">
        <f>ROUND(I4067*H4067,2)</f>
        <v>0</v>
      </c>
      <c r="K4067" s="218" t="s">
        <v>312</v>
      </c>
      <c r="L4067" s="47"/>
      <c r="M4067" s="223" t="s">
        <v>19</v>
      </c>
      <c r="N4067" s="224" t="s">
        <v>46</v>
      </c>
      <c r="O4067" s="87"/>
      <c r="P4067" s="225">
        <f>O4067*H4067</f>
        <v>0</v>
      </c>
      <c r="Q4067" s="225">
        <v>0.00089999999999999998</v>
      </c>
      <c r="R4067" s="225">
        <f>Q4067*H4067</f>
        <v>0.036917999999999999</v>
      </c>
      <c r="S4067" s="225">
        <v>0</v>
      </c>
      <c r="T4067" s="226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7" t="s">
        <v>544</v>
      </c>
      <c r="AT4067" s="227" t="s">
        <v>227</v>
      </c>
      <c r="AU4067" s="227" t="s">
        <v>93</v>
      </c>
      <c r="AY4067" s="20" t="s">
        <v>224</v>
      </c>
      <c r="BE4067" s="228">
        <f>IF(N4067="základní",J4067,0)</f>
        <v>0</v>
      </c>
      <c r="BF4067" s="228">
        <f>IF(N4067="snížená",J4067,0)</f>
        <v>0</v>
      </c>
      <c r="BG4067" s="228">
        <f>IF(N4067="zákl. přenesená",J4067,0)</f>
        <v>0</v>
      </c>
      <c r="BH4067" s="228">
        <f>IF(N4067="sníž. přenesená",J4067,0)</f>
        <v>0</v>
      </c>
      <c r="BI4067" s="228">
        <f>IF(N4067="nulová",J4067,0)</f>
        <v>0</v>
      </c>
      <c r="BJ4067" s="20" t="s">
        <v>93</v>
      </c>
      <c r="BK4067" s="228">
        <f>ROUND(I4067*H4067,2)</f>
        <v>0</v>
      </c>
      <c r="BL4067" s="20" t="s">
        <v>544</v>
      </c>
      <c r="BM4067" s="227" t="s">
        <v>4506</v>
      </c>
    </row>
    <row r="4068" s="2" customFormat="1">
      <c r="A4068" s="41"/>
      <c r="B4068" s="42"/>
      <c r="C4068" s="43"/>
      <c r="D4068" s="267" t="s">
        <v>314</v>
      </c>
      <c r="E4068" s="43"/>
      <c r="F4068" s="268" t="s">
        <v>4507</v>
      </c>
      <c r="G4068" s="43"/>
      <c r="H4068" s="43"/>
      <c r="I4068" s="269"/>
      <c r="J4068" s="43"/>
      <c r="K4068" s="43"/>
      <c r="L4068" s="47"/>
      <c r="M4068" s="270"/>
      <c r="N4068" s="271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314</v>
      </c>
      <c r="AU4068" s="20" t="s">
        <v>93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4489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4490</v>
      </c>
      <c r="G4070" s="230"/>
      <c r="H4070" s="234">
        <v>41.020000000000003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82</v>
      </c>
      <c r="AY4070" s="240" t="s">
        <v>224</v>
      </c>
    </row>
    <row r="4071" s="2" customFormat="1" ht="24.15" customHeight="1">
      <c r="A4071" s="41"/>
      <c r="B4071" s="42"/>
      <c r="C4071" s="216" t="s">
        <v>1931</v>
      </c>
      <c r="D4071" s="216" t="s">
        <v>227</v>
      </c>
      <c r="E4071" s="217" t="s">
        <v>4508</v>
      </c>
      <c r="F4071" s="218" t="s">
        <v>4509</v>
      </c>
      <c r="G4071" s="219" t="s">
        <v>266</v>
      </c>
      <c r="H4071" s="220">
        <v>343.20499999999998</v>
      </c>
      <c r="I4071" s="221"/>
      <c r="J4071" s="222">
        <f>ROUND(I4071*H4071,2)</f>
        <v>0</v>
      </c>
      <c r="K4071" s="218" t="s">
        <v>312</v>
      </c>
      <c r="L4071" s="47"/>
      <c r="M4071" s="223" t="s">
        <v>19</v>
      </c>
      <c r="N4071" s="224" t="s">
        <v>46</v>
      </c>
      <c r="O4071" s="87"/>
      <c r="P4071" s="225">
        <f>O4071*H4071</f>
        <v>0</v>
      </c>
      <c r="Q4071" s="225">
        <v>0.0035000000000000001</v>
      </c>
      <c r="R4071" s="225">
        <f>Q4071*H4071</f>
        <v>1.2012175000000001</v>
      </c>
      <c r="S4071" s="225">
        <v>0</v>
      </c>
      <c r="T4071" s="226">
        <f>S4071*H4071</f>
        <v>0</v>
      </c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R4071" s="227" t="s">
        <v>544</v>
      </c>
      <c r="AT4071" s="227" t="s">
        <v>227</v>
      </c>
      <c r="AU4071" s="227" t="s">
        <v>93</v>
      </c>
      <c r="AY4071" s="20" t="s">
        <v>224</v>
      </c>
      <c r="BE4071" s="228">
        <f>IF(N4071="základní",J4071,0)</f>
        <v>0</v>
      </c>
      <c r="BF4071" s="228">
        <f>IF(N4071="snížená",J4071,0)</f>
        <v>0</v>
      </c>
      <c r="BG4071" s="228">
        <f>IF(N4071="zákl. přenesená",J4071,0)</f>
        <v>0</v>
      </c>
      <c r="BH4071" s="228">
        <f>IF(N4071="sníž. přenesená",J4071,0)</f>
        <v>0</v>
      </c>
      <c r="BI4071" s="228">
        <f>IF(N4071="nulová",J4071,0)</f>
        <v>0</v>
      </c>
      <c r="BJ4071" s="20" t="s">
        <v>93</v>
      </c>
      <c r="BK4071" s="228">
        <f>ROUND(I4071*H4071,2)</f>
        <v>0</v>
      </c>
      <c r="BL4071" s="20" t="s">
        <v>544</v>
      </c>
      <c r="BM4071" s="227" t="s">
        <v>4510</v>
      </c>
    </row>
    <row r="4072" s="2" customFormat="1">
      <c r="A4072" s="41"/>
      <c r="B4072" s="42"/>
      <c r="C4072" s="43"/>
      <c r="D4072" s="267" t="s">
        <v>314</v>
      </c>
      <c r="E4072" s="43"/>
      <c r="F4072" s="268" t="s">
        <v>4511</v>
      </c>
      <c r="G4072" s="43"/>
      <c r="H4072" s="43"/>
      <c r="I4072" s="269"/>
      <c r="J4072" s="43"/>
      <c r="K4072" s="43"/>
      <c r="L4072" s="47"/>
      <c r="M4072" s="270"/>
      <c r="N4072" s="271"/>
      <c r="O4072" s="87"/>
      <c r="P4072" s="87"/>
      <c r="Q4072" s="87"/>
      <c r="R4072" s="87"/>
      <c r="S4072" s="87"/>
      <c r="T4072" s="88"/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T4072" s="20" t="s">
        <v>314</v>
      </c>
      <c r="AU4072" s="20" t="s">
        <v>93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1815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4488</v>
      </c>
      <c r="G4074" s="230"/>
      <c r="H4074" s="234">
        <v>171.30000000000001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4491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4492</v>
      </c>
      <c r="G4076" s="230"/>
      <c r="H4076" s="234">
        <v>100.547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1851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1852</v>
      </c>
      <c r="G4078" s="230"/>
      <c r="H4078" s="234">
        <v>18.800000000000001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1853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1854</v>
      </c>
      <c r="G4080" s="230"/>
      <c r="H4080" s="234">
        <v>52.558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6" customFormat="1">
      <c r="A4081" s="16"/>
      <c r="B4081" s="272"/>
      <c r="C4081" s="273"/>
      <c r="D4081" s="231" t="s">
        <v>268</v>
      </c>
      <c r="E4081" s="274" t="s">
        <v>19</v>
      </c>
      <c r="F4081" s="275" t="s">
        <v>351</v>
      </c>
      <c r="G4081" s="273"/>
      <c r="H4081" s="276">
        <v>343.20499999999998</v>
      </c>
      <c r="I4081" s="277"/>
      <c r="J4081" s="273"/>
      <c r="K4081" s="273"/>
      <c r="L4081" s="278"/>
      <c r="M4081" s="279"/>
      <c r="N4081" s="280"/>
      <c r="O4081" s="280"/>
      <c r="P4081" s="280"/>
      <c r="Q4081" s="280"/>
      <c r="R4081" s="280"/>
      <c r="S4081" s="280"/>
      <c r="T4081" s="281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82" t="s">
        <v>268</v>
      </c>
      <c r="AU4081" s="282" t="s">
        <v>93</v>
      </c>
      <c r="AV4081" s="16" t="s">
        <v>231</v>
      </c>
      <c r="AW4081" s="16" t="s">
        <v>34</v>
      </c>
      <c r="AX4081" s="16" t="s">
        <v>82</v>
      </c>
      <c r="AY4081" s="282" t="s">
        <v>224</v>
      </c>
    </row>
    <row r="4082" s="2" customFormat="1" ht="49.05" customHeight="1">
      <c r="A4082" s="41"/>
      <c r="B4082" s="42"/>
      <c r="C4082" s="216" t="s">
        <v>4512</v>
      </c>
      <c r="D4082" s="216" t="s">
        <v>227</v>
      </c>
      <c r="E4082" s="217" t="s">
        <v>4513</v>
      </c>
      <c r="F4082" s="218" t="s">
        <v>4514</v>
      </c>
      <c r="G4082" s="219" t="s">
        <v>371</v>
      </c>
      <c r="H4082" s="220">
        <v>8.5909999999999993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</v>
      </c>
      <c r="R4082" s="225">
        <f>Q4082*H4082</f>
        <v>0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1036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1036</v>
      </c>
      <c r="BM4082" s="227" t="s">
        <v>4515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4516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2" customFormat="1" ht="22.8" customHeight="1">
      <c r="A4084" s="12"/>
      <c r="B4084" s="200"/>
      <c r="C4084" s="201"/>
      <c r="D4084" s="202" t="s">
        <v>73</v>
      </c>
      <c r="E4084" s="214" t="s">
        <v>4517</v>
      </c>
      <c r="F4084" s="214" t="s">
        <v>4518</v>
      </c>
      <c r="G4084" s="201"/>
      <c r="H4084" s="201"/>
      <c r="I4084" s="204"/>
      <c r="J4084" s="215">
        <f>BK4084</f>
        <v>0</v>
      </c>
      <c r="K4084" s="201"/>
      <c r="L4084" s="206"/>
      <c r="M4084" s="207"/>
      <c r="N4084" s="208"/>
      <c r="O4084" s="208"/>
      <c r="P4084" s="209">
        <f>SUM(P4085:P4444)</f>
        <v>0</v>
      </c>
      <c r="Q4084" s="208"/>
      <c r="R4084" s="209">
        <f>SUM(R4085:R4444)</f>
        <v>61.037320479999998</v>
      </c>
      <c r="S4084" s="208"/>
      <c r="T4084" s="210">
        <f>SUM(T4085:T4444)</f>
        <v>0</v>
      </c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R4084" s="211" t="s">
        <v>93</v>
      </c>
      <c r="AT4084" s="212" t="s">
        <v>73</v>
      </c>
      <c r="AU4084" s="212" t="s">
        <v>82</v>
      </c>
      <c r="AY4084" s="211" t="s">
        <v>224</v>
      </c>
      <c r="BK4084" s="213">
        <f>SUM(BK4085:BK4444)</f>
        <v>0</v>
      </c>
    </row>
    <row r="4085" s="2" customFormat="1" ht="24.15" customHeight="1">
      <c r="A4085" s="41"/>
      <c r="B4085" s="42"/>
      <c r="C4085" s="216" t="s">
        <v>4519</v>
      </c>
      <c r="D4085" s="216" t="s">
        <v>227</v>
      </c>
      <c r="E4085" s="217" t="s">
        <v>4520</v>
      </c>
      <c r="F4085" s="218" t="s">
        <v>4521</v>
      </c>
      <c r="G4085" s="219" t="s">
        <v>266</v>
      </c>
      <c r="H4085" s="220">
        <v>1989.3720000000001</v>
      </c>
      <c r="I4085" s="221"/>
      <c r="J4085" s="222">
        <f>ROUND(I4085*H4085,2)</f>
        <v>0</v>
      </c>
      <c r="K4085" s="218" t="s">
        <v>312</v>
      </c>
      <c r="L4085" s="47"/>
      <c r="M4085" s="223" t="s">
        <v>19</v>
      </c>
      <c r="N4085" s="224" t="s">
        <v>46</v>
      </c>
      <c r="O4085" s="87"/>
      <c r="P4085" s="225">
        <f>O4085*H4085</f>
        <v>0</v>
      </c>
      <c r="Q4085" s="225">
        <v>0.00029999999999999997</v>
      </c>
      <c r="R4085" s="225">
        <f>Q4085*H4085</f>
        <v>0.5968116</v>
      </c>
      <c r="S4085" s="225">
        <v>0</v>
      </c>
      <c r="T4085" s="226">
        <f>S4085*H4085</f>
        <v>0</v>
      </c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R4085" s="227" t="s">
        <v>544</v>
      </c>
      <c r="AT4085" s="227" t="s">
        <v>227</v>
      </c>
      <c r="AU4085" s="227" t="s">
        <v>93</v>
      </c>
      <c r="AY4085" s="20" t="s">
        <v>224</v>
      </c>
      <c r="BE4085" s="228">
        <f>IF(N4085="základní",J4085,0)</f>
        <v>0</v>
      </c>
      <c r="BF4085" s="228">
        <f>IF(N4085="snížená",J4085,0)</f>
        <v>0</v>
      </c>
      <c r="BG4085" s="228">
        <f>IF(N4085="zákl. přenesená",J4085,0)</f>
        <v>0</v>
      </c>
      <c r="BH4085" s="228">
        <f>IF(N4085="sníž. přenesená",J4085,0)</f>
        <v>0</v>
      </c>
      <c r="BI4085" s="228">
        <f>IF(N4085="nulová",J4085,0)</f>
        <v>0</v>
      </c>
      <c r="BJ4085" s="20" t="s">
        <v>93</v>
      </c>
      <c r="BK4085" s="228">
        <f>ROUND(I4085*H4085,2)</f>
        <v>0</v>
      </c>
      <c r="BL4085" s="20" t="s">
        <v>544</v>
      </c>
      <c r="BM4085" s="227" t="s">
        <v>4522</v>
      </c>
    </row>
    <row r="4086" s="2" customFormat="1">
      <c r="A4086" s="41"/>
      <c r="B4086" s="42"/>
      <c r="C4086" s="43"/>
      <c r="D4086" s="267" t="s">
        <v>314</v>
      </c>
      <c r="E4086" s="43"/>
      <c r="F4086" s="268" t="s">
        <v>4523</v>
      </c>
      <c r="G4086" s="43"/>
      <c r="H4086" s="43"/>
      <c r="I4086" s="269"/>
      <c r="J4086" s="43"/>
      <c r="K4086" s="43"/>
      <c r="L4086" s="47"/>
      <c r="M4086" s="270"/>
      <c r="N4086" s="271"/>
      <c r="O4086" s="87"/>
      <c r="P4086" s="87"/>
      <c r="Q4086" s="87"/>
      <c r="R4086" s="87"/>
      <c r="S4086" s="87"/>
      <c r="T4086" s="88"/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T4086" s="20" t="s">
        <v>314</v>
      </c>
      <c r="AU4086" s="20" t="s">
        <v>93</v>
      </c>
    </row>
    <row r="4087" s="14" customFormat="1">
      <c r="A4087" s="14"/>
      <c r="B4087" s="246"/>
      <c r="C4087" s="247"/>
      <c r="D4087" s="231" t="s">
        <v>268</v>
      </c>
      <c r="E4087" s="248" t="s">
        <v>19</v>
      </c>
      <c r="F4087" s="249" t="s">
        <v>648</v>
      </c>
      <c r="G4087" s="247"/>
      <c r="H4087" s="248" t="s">
        <v>19</v>
      </c>
      <c r="I4087" s="250"/>
      <c r="J4087" s="247"/>
      <c r="K4087" s="247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268</v>
      </c>
      <c r="AU4087" s="255" t="s">
        <v>93</v>
      </c>
      <c r="AV4087" s="14" t="s">
        <v>82</v>
      </c>
      <c r="AW4087" s="14" t="s">
        <v>34</v>
      </c>
      <c r="AX4087" s="14" t="s">
        <v>74</v>
      </c>
      <c r="AY4087" s="255" t="s">
        <v>224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1544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2677</v>
      </c>
      <c r="G4089" s="230"/>
      <c r="H4089" s="234">
        <v>22.692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2678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2679</v>
      </c>
      <c r="G4091" s="230"/>
      <c r="H4091" s="234">
        <v>6.7210000000000001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2680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2681</v>
      </c>
      <c r="G4093" s="230"/>
      <c r="H4093" s="234">
        <v>16.280000000000001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2682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2683</v>
      </c>
      <c r="G4095" s="230"/>
      <c r="H4095" s="234">
        <v>3.3410000000000002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2684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2685</v>
      </c>
      <c r="G4097" s="230"/>
      <c r="H4097" s="234">
        <v>12.821999999999999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2686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2687</v>
      </c>
      <c r="G4099" s="230"/>
      <c r="H4099" s="234">
        <v>23.004000000000001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2688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2689</v>
      </c>
      <c r="G4101" s="230"/>
      <c r="H4101" s="234">
        <v>30.992000000000001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2690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2691</v>
      </c>
      <c r="G4103" s="230"/>
      <c r="H4103" s="234">
        <v>32.863999999999997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2692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2693</v>
      </c>
      <c r="G4105" s="230"/>
      <c r="H4105" s="234">
        <v>12.882999999999999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2694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2695</v>
      </c>
      <c r="G4107" s="230"/>
      <c r="H4107" s="234">
        <v>17.920999999999999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2696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2697</v>
      </c>
      <c r="G4109" s="230"/>
      <c r="H4109" s="234">
        <v>23.158999999999999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2698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2699</v>
      </c>
      <c r="G4111" s="230"/>
      <c r="H4111" s="234">
        <v>15.94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2700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2701</v>
      </c>
      <c r="G4113" s="230"/>
      <c r="H4113" s="234">
        <v>23.699000000000002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2702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2703</v>
      </c>
      <c r="G4115" s="230"/>
      <c r="H4115" s="234">
        <v>20.988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2704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2705</v>
      </c>
      <c r="G4117" s="230"/>
      <c r="H4117" s="234">
        <v>25.852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2706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2707</v>
      </c>
      <c r="G4119" s="230"/>
      <c r="H4119" s="234">
        <v>22.949999999999999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2708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2709</v>
      </c>
      <c r="G4121" s="230"/>
      <c r="H4121" s="234">
        <v>118.01600000000001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2710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2707</v>
      </c>
      <c r="G4123" s="230"/>
      <c r="H4123" s="234">
        <v>22.949999999999999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2711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27.617999999999999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2713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2714</v>
      </c>
      <c r="G4127" s="230"/>
      <c r="H4127" s="234">
        <v>23.922000000000001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5" customFormat="1">
      <c r="A4128" s="15"/>
      <c r="B4128" s="256"/>
      <c r="C4128" s="257"/>
      <c r="D4128" s="231" t="s">
        <v>268</v>
      </c>
      <c r="E4128" s="258" t="s">
        <v>19</v>
      </c>
      <c r="F4128" s="259" t="s">
        <v>300</v>
      </c>
      <c r="G4128" s="257"/>
      <c r="H4128" s="260">
        <v>504.61399999999998</v>
      </c>
      <c r="I4128" s="261"/>
      <c r="J4128" s="257"/>
      <c r="K4128" s="257"/>
      <c r="L4128" s="262"/>
      <c r="M4128" s="263"/>
      <c r="N4128" s="264"/>
      <c r="O4128" s="264"/>
      <c r="P4128" s="264"/>
      <c r="Q4128" s="264"/>
      <c r="R4128" s="264"/>
      <c r="S4128" s="264"/>
      <c r="T4128" s="26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6" t="s">
        <v>268</v>
      </c>
      <c r="AU4128" s="266" t="s">
        <v>93</v>
      </c>
      <c r="AV4128" s="15" t="s">
        <v>108</v>
      </c>
      <c r="AW4128" s="15" t="s">
        <v>34</v>
      </c>
      <c r="AX4128" s="15" t="s">
        <v>74</v>
      </c>
      <c r="AY4128" s="266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662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2715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2716</v>
      </c>
      <c r="G4131" s="230"/>
      <c r="H4131" s="234">
        <v>22.177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2717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2718</v>
      </c>
      <c r="G4133" s="230"/>
      <c r="H4133" s="234">
        <v>22.420000000000002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2719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2720</v>
      </c>
      <c r="G4135" s="230"/>
      <c r="H4135" s="234">
        <v>26.399999999999999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2721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2722</v>
      </c>
      <c r="G4137" s="230"/>
      <c r="H4137" s="234">
        <v>209.19499999999999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2723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2724</v>
      </c>
      <c r="G4139" s="230"/>
      <c r="H4139" s="234">
        <v>25.518000000000001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2725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2726</v>
      </c>
      <c r="G4141" s="230"/>
      <c r="H4141" s="234">
        <v>134.517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2727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2720</v>
      </c>
      <c r="G4143" s="230"/>
      <c r="H4143" s="234">
        <v>26.399999999999999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5" customFormat="1">
      <c r="A4144" s="15"/>
      <c r="B4144" s="256"/>
      <c r="C4144" s="257"/>
      <c r="D4144" s="231" t="s">
        <v>268</v>
      </c>
      <c r="E4144" s="258" t="s">
        <v>19</v>
      </c>
      <c r="F4144" s="259" t="s">
        <v>300</v>
      </c>
      <c r="G4144" s="257"/>
      <c r="H4144" s="260">
        <v>466.62700000000001</v>
      </c>
      <c r="I4144" s="261"/>
      <c r="J4144" s="257"/>
      <c r="K4144" s="257"/>
      <c r="L4144" s="262"/>
      <c r="M4144" s="263"/>
      <c r="N4144" s="264"/>
      <c r="O4144" s="264"/>
      <c r="P4144" s="264"/>
      <c r="Q4144" s="264"/>
      <c r="R4144" s="264"/>
      <c r="S4144" s="264"/>
      <c r="T4144" s="26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/>
      <c r="AT4144" s="266" t="s">
        <v>268</v>
      </c>
      <c r="AU4144" s="266" t="s">
        <v>93</v>
      </c>
      <c r="AV4144" s="15" t="s">
        <v>108</v>
      </c>
      <c r="AW4144" s="15" t="s">
        <v>34</v>
      </c>
      <c r="AX4144" s="15" t="s">
        <v>74</v>
      </c>
      <c r="AY4144" s="266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664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2728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2729</v>
      </c>
      <c r="G4147" s="230"/>
      <c r="H4147" s="234">
        <v>179.356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2730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2731</v>
      </c>
      <c r="G4149" s="230"/>
      <c r="H4149" s="234">
        <v>25.504999999999999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2732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2733</v>
      </c>
      <c r="G4151" s="230"/>
      <c r="H4151" s="234">
        <v>52.799999999999997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2734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2722</v>
      </c>
      <c r="G4153" s="230"/>
      <c r="H4153" s="234">
        <v>209.19499999999999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5" customFormat="1">
      <c r="A4154" s="15"/>
      <c r="B4154" s="256"/>
      <c r="C4154" s="257"/>
      <c r="D4154" s="231" t="s">
        <v>268</v>
      </c>
      <c r="E4154" s="258" t="s">
        <v>19</v>
      </c>
      <c r="F4154" s="259" t="s">
        <v>300</v>
      </c>
      <c r="G4154" s="257"/>
      <c r="H4154" s="260">
        <v>466.85599999999999</v>
      </c>
      <c r="I4154" s="261"/>
      <c r="J4154" s="257"/>
      <c r="K4154" s="257"/>
      <c r="L4154" s="262"/>
      <c r="M4154" s="263"/>
      <c r="N4154" s="264"/>
      <c r="O4154" s="264"/>
      <c r="P4154" s="264"/>
      <c r="Q4154" s="264"/>
      <c r="R4154" s="264"/>
      <c r="S4154" s="264"/>
      <c r="T4154" s="26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6" t="s">
        <v>268</v>
      </c>
      <c r="AU4154" s="266" t="s">
        <v>93</v>
      </c>
      <c r="AV4154" s="15" t="s">
        <v>108</v>
      </c>
      <c r="AW4154" s="15" t="s">
        <v>34</v>
      </c>
      <c r="AX4154" s="15" t="s">
        <v>74</v>
      </c>
      <c r="AY4154" s="266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665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2735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2736</v>
      </c>
      <c r="G4157" s="230"/>
      <c r="H4157" s="234">
        <v>112.098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2737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2731</v>
      </c>
      <c r="G4159" s="230"/>
      <c r="H4159" s="234">
        <v>25.504999999999999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2738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2739</v>
      </c>
      <c r="G4161" s="230"/>
      <c r="H4161" s="234">
        <v>52.560000000000002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2740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2722</v>
      </c>
      <c r="G4163" s="230"/>
      <c r="H4163" s="234">
        <v>209.19499999999999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5" customFormat="1">
      <c r="A4164" s="15"/>
      <c r="B4164" s="256"/>
      <c r="C4164" s="257"/>
      <c r="D4164" s="231" t="s">
        <v>268</v>
      </c>
      <c r="E4164" s="258" t="s">
        <v>19</v>
      </c>
      <c r="F4164" s="259" t="s">
        <v>300</v>
      </c>
      <c r="G4164" s="257"/>
      <c r="H4164" s="260">
        <v>399.358</v>
      </c>
      <c r="I4164" s="261"/>
      <c r="J4164" s="257"/>
      <c r="K4164" s="257"/>
      <c r="L4164" s="262"/>
      <c r="M4164" s="263"/>
      <c r="N4164" s="264"/>
      <c r="O4164" s="264"/>
      <c r="P4164" s="264"/>
      <c r="Q4164" s="264"/>
      <c r="R4164" s="264"/>
      <c r="S4164" s="264"/>
      <c r="T4164" s="26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66" t="s">
        <v>268</v>
      </c>
      <c r="AU4164" s="266" t="s">
        <v>93</v>
      </c>
      <c r="AV4164" s="15" t="s">
        <v>108</v>
      </c>
      <c r="AW4164" s="15" t="s">
        <v>34</v>
      </c>
      <c r="AX4164" s="15" t="s">
        <v>74</v>
      </c>
      <c r="AY4164" s="266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667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2741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2742</v>
      </c>
      <c r="G4167" s="230"/>
      <c r="H4167" s="234">
        <v>125.517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2743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2720</v>
      </c>
      <c r="G4169" s="230"/>
      <c r="H4169" s="234">
        <v>26.399999999999999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5" customFormat="1">
      <c r="A4170" s="15"/>
      <c r="B4170" s="256"/>
      <c r="C4170" s="257"/>
      <c r="D4170" s="231" t="s">
        <v>268</v>
      </c>
      <c r="E4170" s="258" t="s">
        <v>19</v>
      </c>
      <c r="F4170" s="259" t="s">
        <v>300</v>
      </c>
      <c r="G4170" s="257"/>
      <c r="H4170" s="260">
        <v>151.917</v>
      </c>
      <c r="I4170" s="261"/>
      <c r="J4170" s="257"/>
      <c r="K4170" s="257"/>
      <c r="L4170" s="262"/>
      <c r="M4170" s="263"/>
      <c r="N4170" s="264"/>
      <c r="O4170" s="264"/>
      <c r="P4170" s="264"/>
      <c r="Q4170" s="264"/>
      <c r="R4170" s="264"/>
      <c r="S4170" s="264"/>
      <c r="T4170" s="26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6" t="s">
        <v>268</v>
      </c>
      <c r="AU4170" s="266" t="s">
        <v>93</v>
      </c>
      <c r="AV4170" s="15" t="s">
        <v>108</v>
      </c>
      <c r="AW4170" s="15" t="s">
        <v>34</v>
      </c>
      <c r="AX4170" s="15" t="s">
        <v>74</v>
      </c>
      <c r="AY4170" s="266" t="s">
        <v>224</v>
      </c>
    </row>
    <row r="4171" s="16" customFormat="1">
      <c r="A4171" s="16"/>
      <c r="B4171" s="272"/>
      <c r="C4171" s="273"/>
      <c r="D4171" s="231" t="s">
        <v>268</v>
      </c>
      <c r="E4171" s="274" t="s">
        <v>19</v>
      </c>
      <c r="F4171" s="275" t="s">
        <v>351</v>
      </c>
      <c r="G4171" s="273"/>
      <c r="H4171" s="276">
        <v>1989.3720000000001</v>
      </c>
      <c r="I4171" s="277"/>
      <c r="J4171" s="273"/>
      <c r="K4171" s="273"/>
      <c r="L4171" s="278"/>
      <c r="M4171" s="279"/>
      <c r="N4171" s="280"/>
      <c r="O4171" s="280"/>
      <c r="P4171" s="280"/>
      <c r="Q4171" s="280"/>
      <c r="R4171" s="280"/>
      <c r="S4171" s="280"/>
      <c r="T4171" s="281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T4171" s="282" t="s">
        <v>268</v>
      </c>
      <c r="AU4171" s="282" t="s">
        <v>93</v>
      </c>
      <c r="AV4171" s="16" t="s">
        <v>231</v>
      </c>
      <c r="AW4171" s="16" t="s">
        <v>34</v>
      </c>
      <c r="AX4171" s="16" t="s">
        <v>82</v>
      </c>
      <c r="AY4171" s="282" t="s">
        <v>224</v>
      </c>
    </row>
    <row r="4172" s="2" customFormat="1" ht="33" customHeight="1">
      <c r="A4172" s="41"/>
      <c r="B4172" s="42"/>
      <c r="C4172" s="216" t="s">
        <v>4524</v>
      </c>
      <c r="D4172" s="216" t="s">
        <v>227</v>
      </c>
      <c r="E4172" s="217" t="s">
        <v>4525</v>
      </c>
      <c r="F4172" s="218" t="s">
        <v>4526</v>
      </c>
      <c r="G4172" s="219" t="s">
        <v>471</v>
      </c>
      <c r="H4172" s="220">
        <v>570.79499999999996</v>
      </c>
      <c r="I4172" s="221"/>
      <c r="J4172" s="222">
        <f>ROUND(I4172*H4172,2)</f>
        <v>0</v>
      </c>
      <c r="K4172" s="218" t="s">
        <v>312</v>
      </c>
      <c r="L4172" s="47"/>
      <c r="M4172" s="223" t="s">
        <v>19</v>
      </c>
      <c r="N4172" s="224" t="s">
        <v>46</v>
      </c>
      <c r="O4172" s="87"/>
      <c r="P4172" s="225">
        <f>O4172*H4172</f>
        <v>0</v>
      </c>
      <c r="Q4172" s="225">
        <v>0.00020000000000000001</v>
      </c>
      <c r="R4172" s="225">
        <f>Q4172*H4172</f>
        <v>0.114159</v>
      </c>
      <c r="S4172" s="225">
        <v>0</v>
      </c>
      <c r="T4172" s="226">
        <f>S4172*H4172</f>
        <v>0</v>
      </c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R4172" s="227" t="s">
        <v>544</v>
      </c>
      <c r="AT4172" s="227" t="s">
        <v>227</v>
      </c>
      <c r="AU4172" s="227" t="s">
        <v>93</v>
      </c>
      <c r="AY4172" s="20" t="s">
        <v>224</v>
      </c>
      <c r="BE4172" s="228">
        <f>IF(N4172="základní",J4172,0)</f>
        <v>0</v>
      </c>
      <c r="BF4172" s="228">
        <f>IF(N4172="snížená",J4172,0)</f>
        <v>0</v>
      </c>
      <c r="BG4172" s="228">
        <f>IF(N4172="zákl. přenesená",J4172,0)</f>
        <v>0</v>
      </c>
      <c r="BH4172" s="228">
        <f>IF(N4172="sníž. přenesená",J4172,0)</f>
        <v>0</v>
      </c>
      <c r="BI4172" s="228">
        <f>IF(N4172="nulová",J4172,0)</f>
        <v>0</v>
      </c>
      <c r="BJ4172" s="20" t="s">
        <v>93</v>
      </c>
      <c r="BK4172" s="228">
        <f>ROUND(I4172*H4172,2)</f>
        <v>0</v>
      </c>
      <c r="BL4172" s="20" t="s">
        <v>544</v>
      </c>
      <c r="BM4172" s="227" t="s">
        <v>4527</v>
      </c>
    </row>
    <row r="4173" s="2" customFormat="1">
      <c r="A4173" s="41"/>
      <c r="B4173" s="42"/>
      <c r="C4173" s="43"/>
      <c r="D4173" s="267" t="s">
        <v>314</v>
      </c>
      <c r="E4173" s="43"/>
      <c r="F4173" s="268" t="s">
        <v>4528</v>
      </c>
      <c r="G4173" s="43"/>
      <c r="H4173" s="43"/>
      <c r="I4173" s="269"/>
      <c r="J4173" s="43"/>
      <c r="K4173" s="43"/>
      <c r="L4173" s="47"/>
      <c r="M4173" s="270"/>
      <c r="N4173" s="271"/>
      <c r="O4173" s="87"/>
      <c r="P4173" s="87"/>
      <c r="Q4173" s="87"/>
      <c r="R4173" s="87"/>
      <c r="S4173" s="87"/>
      <c r="T4173" s="88"/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T4173" s="20" t="s">
        <v>314</v>
      </c>
      <c r="AU4173" s="20" t="s">
        <v>93</v>
      </c>
    </row>
    <row r="4174" s="14" customFormat="1">
      <c r="A4174" s="14"/>
      <c r="B4174" s="246"/>
      <c r="C4174" s="247"/>
      <c r="D4174" s="231" t="s">
        <v>268</v>
      </c>
      <c r="E4174" s="248" t="s">
        <v>19</v>
      </c>
      <c r="F4174" s="249" t="s">
        <v>648</v>
      </c>
      <c r="G4174" s="247"/>
      <c r="H4174" s="248" t="s">
        <v>19</v>
      </c>
      <c r="I4174" s="250"/>
      <c r="J4174" s="247"/>
      <c r="K4174" s="247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268</v>
      </c>
      <c r="AU4174" s="255" t="s">
        <v>93</v>
      </c>
      <c r="AV4174" s="14" t="s">
        <v>82</v>
      </c>
      <c r="AW4174" s="14" t="s">
        <v>34</v>
      </c>
      <c r="AX4174" s="14" t="s">
        <v>74</v>
      </c>
      <c r="AY4174" s="255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1544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4529</v>
      </c>
      <c r="G4176" s="230"/>
      <c r="H4176" s="234">
        <v>5.2000000000000002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2678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4530</v>
      </c>
      <c r="G4178" s="230"/>
      <c r="H4178" s="234">
        <v>2.6000000000000001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2680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74</v>
      </c>
      <c r="G4180" s="230"/>
      <c r="H4180" s="234">
        <v>0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2682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2684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2686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2688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4529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2690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4529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2692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4530</v>
      </c>
      <c r="G4192" s="230"/>
      <c r="H4192" s="234">
        <v>2.6000000000000001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2694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74</v>
      </c>
      <c r="G4194" s="230"/>
      <c r="H4194" s="234">
        <v>0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2696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2698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4531</v>
      </c>
      <c r="G4198" s="230"/>
      <c r="H4198" s="234">
        <v>1.6000000000000001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2700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74</v>
      </c>
      <c r="G4200" s="230"/>
      <c r="H4200" s="234">
        <v>0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2702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2704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250</v>
      </c>
      <c r="G4204" s="230"/>
      <c r="H4204" s="234">
        <v>7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2706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4532</v>
      </c>
      <c r="G4206" s="230"/>
      <c r="H4206" s="234">
        <v>8.7899999999999991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2708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4533</v>
      </c>
      <c r="G4208" s="230"/>
      <c r="H4208" s="234">
        <v>10.4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2710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250</v>
      </c>
      <c r="G4210" s="230"/>
      <c r="H4210" s="234">
        <v>7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2711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4534</v>
      </c>
      <c r="G4212" s="230"/>
      <c r="H4212" s="234">
        <v>7.8499999999999996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2713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4535</v>
      </c>
      <c r="G4214" s="230"/>
      <c r="H4214" s="234">
        <v>8.1850000000000005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5" customFormat="1">
      <c r="A4215" s="15"/>
      <c r="B4215" s="256"/>
      <c r="C4215" s="257"/>
      <c r="D4215" s="231" t="s">
        <v>268</v>
      </c>
      <c r="E4215" s="258" t="s">
        <v>19</v>
      </c>
      <c r="F4215" s="259" t="s">
        <v>300</v>
      </c>
      <c r="G4215" s="257"/>
      <c r="H4215" s="260">
        <v>71.625</v>
      </c>
      <c r="I4215" s="261"/>
      <c r="J4215" s="257"/>
      <c r="K4215" s="257"/>
      <c r="L4215" s="262"/>
      <c r="M4215" s="263"/>
      <c r="N4215" s="264"/>
      <c r="O4215" s="264"/>
      <c r="P4215" s="264"/>
      <c r="Q4215" s="264"/>
      <c r="R4215" s="264"/>
      <c r="S4215" s="264"/>
      <c r="T4215" s="26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66" t="s">
        <v>268</v>
      </c>
      <c r="AU4215" s="266" t="s">
        <v>93</v>
      </c>
      <c r="AV4215" s="15" t="s">
        <v>108</v>
      </c>
      <c r="AW4215" s="15" t="s">
        <v>34</v>
      </c>
      <c r="AX4215" s="15" t="s">
        <v>74</v>
      </c>
      <c r="AY4215" s="266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662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2715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4536</v>
      </c>
      <c r="G4218" s="230"/>
      <c r="H4218" s="234">
        <v>5.8499999999999996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2717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4537</v>
      </c>
      <c r="G4220" s="230"/>
      <c r="H4220" s="234">
        <v>5.9000000000000004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2719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4538</v>
      </c>
      <c r="G4222" s="230"/>
      <c r="H4222" s="234">
        <v>2.3500000000000001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2721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4539</v>
      </c>
      <c r="G4224" s="230"/>
      <c r="H4224" s="234">
        <v>79.5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2723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4540</v>
      </c>
      <c r="G4226" s="230"/>
      <c r="H4226" s="234">
        <v>7.4400000000000004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2725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4541</v>
      </c>
      <c r="G4228" s="230"/>
      <c r="H4228" s="234">
        <v>51.299999999999997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2727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4538</v>
      </c>
      <c r="G4230" s="230"/>
      <c r="H4230" s="234">
        <v>2.3500000000000001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5" customFormat="1">
      <c r="A4231" s="15"/>
      <c r="B4231" s="256"/>
      <c r="C4231" s="257"/>
      <c r="D4231" s="231" t="s">
        <v>268</v>
      </c>
      <c r="E4231" s="258" t="s">
        <v>19</v>
      </c>
      <c r="F4231" s="259" t="s">
        <v>300</v>
      </c>
      <c r="G4231" s="257"/>
      <c r="H4231" s="260">
        <v>154.69</v>
      </c>
      <c r="I4231" s="261"/>
      <c r="J4231" s="257"/>
      <c r="K4231" s="257"/>
      <c r="L4231" s="262"/>
      <c r="M4231" s="263"/>
      <c r="N4231" s="264"/>
      <c r="O4231" s="264"/>
      <c r="P4231" s="264"/>
      <c r="Q4231" s="264"/>
      <c r="R4231" s="264"/>
      <c r="S4231" s="264"/>
      <c r="T4231" s="26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66" t="s">
        <v>268</v>
      </c>
      <c r="AU4231" s="266" t="s">
        <v>93</v>
      </c>
      <c r="AV4231" s="15" t="s">
        <v>108</v>
      </c>
      <c r="AW4231" s="15" t="s">
        <v>34</v>
      </c>
      <c r="AX4231" s="15" t="s">
        <v>74</v>
      </c>
      <c r="AY4231" s="266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664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2728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4542</v>
      </c>
      <c r="G4234" s="230"/>
      <c r="H4234" s="234">
        <v>68.400000000000006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2730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4540</v>
      </c>
      <c r="G4236" s="230"/>
      <c r="H4236" s="234">
        <v>7.4400000000000004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2732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4543</v>
      </c>
      <c r="G4238" s="230"/>
      <c r="H4238" s="234">
        <v>4.7000000000000002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2734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4539</v>
      </c>
      <c r="G4240" s="230"/>
      <c r="H4240" s="234">
        <v>79.5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5" customFormat="1">
      <c r="A4241" s="15"/>
      <c r="B4241" s="256"/>
      <c r="C4241" s="257"/>
      <c r="D4241" s="231" t="s">
        <v>268</v>
      </c>
      <c r="E4241" s="258" t="s">
        <v>19</v>
      </c>
      <c r="F4241" s="259" t="s">
        <v>300</v>
      </c>
      <c r="G4241" s="257"/>
      <c r="H4241" s="260">
        <v>160.03999999999999</v>
      </c>
      <c r="I4241" s="261"/>
      <c r="J4241" s="257"/>
      <c r="K4241" s="257"/>
      <c r="L4241" s="262"/>
      <c r="M4241" s="263"/>
      <c r="N4241" s="264"/>
      <c r="O4241" s="264"/>
      <c r="P4241" s="264"/>
      <c r="Q4241" s="264"/>
      <c r="R4241" s="264"/>
      <c r="S4241" s="264"/>
      <c r="T4241" s="26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T4241" s="266" t="s">
        <v>268</v>
      </c>
      <c r="AU4241" s="266" t="s">
        <v>93</v>
      </c>
      <c r="AV4241" s="15" t="s">
        <v>108</v>
      </c>
      <c r="AW4241" s="15" t="s">
        <v>34</v>
      </c>
      <c r="AX4241" s="15" t="s">
        <v>74</v>
      </c>
      <c r="AY4241" s="266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665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2735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4544</v>
      </c>
      <c r="G4244" s="230"/>
      <c r="H4244" s="234">
        <v>42.75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2737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4540</v>
      </c>
      <c r="G4246" s="230"/>
      <c r="H4246" s="234">
        <v>7.4400000000000004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2738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4543</v>
      </c>
      <c r="G4248" s="230"/>
      <c r="H4248" s="234">
        <v>4.7000000000000002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2740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4539</v>
      </c>
      <c r="G4250" s="230"/>
      <c r="H4250" s="234">
        <v>79.5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5" customFormat="1">
      <c r="A4251" s="15"/>
      <c r="B4251" s="256"/>
      <c r="C4251" s="257"/>
      <c r="D4251" s="231" t="s">
        <v>268</v>
      </c>
      <c r="E4251" s="258" t="s">
        <v>19</v>
      </c>
      <c r="F4251" s="259" t="s">
        <v>300</v>
      </c>
      <c r="G4251" s="257"/>
      <c r="H4251" s="260">
        <v>134.38999999999999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66" t="s">
        <v>268</v>
      </c>
      <c r="AU4251" s="266" t="s">
        <v>93</v>
      </c>
      <c r="AV4251" s="15" t="s">
        <v>108</v>
      </c>
      <c r="AW4251" s="15" t="s">
        <v>34</v>
      </c>
      <c r="AX4251" s="15" t="s">
        <v>74</v>
      </c>
      <c r="AY4251" s="266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667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2741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4545</v>
      </c>
      <c r="G4254" s="230"/>
      <c r="H4254" s="234">
        <v>47.700000000000003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2743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4538</v>
      </c>
      <c r="G4256" s="230"/>
      <c r="H4256" s="234">
        <v>2.3500000000000001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5" customFormat="1">
      <c r="A4257" s="15"/>
      <c r="B4257" s="256"/>
      <c r="C4257" s="257"/>
      <c r="D4257" s="231" t="s">
        <v>268</v>
      </c>
      <c r="E4257" s="258" t="s">
        <v>19</v>
      </c>
      <c r="F4257" s="259" t="s">
        <v>300</v>
      </c>
      <c r="G4257" s="257"/>
      <c r="H4257" s="260">
        <v>50.049999999999997</v>
      </c>
      <c r="I4257" s="261"/>
      <c r="J4257" s="257"/>
      <c r="K4257" s="257"/>
      <c r="L4257" s="262"/>
      <c r="M4257" s="263"/>
      <c r="N4257" s="264"/>
      <c r="O4257" s="264"/>
      <c r="P4257" s="264"/>
      <c r="Q4257" s="264"/>
      <c r="R4257" s="264"/>
      <c r="S4257" s="264"/>
      <c r="T4257" s="26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66" t="s">
        <v>268</v>
      </c>
      <c r="AU4257" s="266" t="s">
        <v>93</v>
      </c>
      <c r="AV4257" s="15" t="s">
        <v>108</v>
      </c>
      <c r="AW4257" s="15" t="s">
        <v>34</v>
      </c>
      <c r="AX4257" s="15" t="s">
        <v>74</v>
      </c>
      <c r="AY4257" s="266" t="s">
        <v>224</v>
      </c>
    </row>
    <row r="4258" s="16" customFormat="1">
      <c r="A4258" s="16"/>
      <c r="B4258" s="272"/>
      <c r="C4258" s="273"/>
      <c r="D4258" s="231" t="s">
        <v>268</v>
      </c>
      <c r="E4258" s="274" t="s">
        <v>19</v>
      </c>
      <c r="F4258" s="275" t="s">
        <v>351</v>
      </c>
      <c r="G4258" s="273"/>
      <c r="H4258" s="276">
        <v>570.79499999999996</v>
      </c>
      <c r="I4258" s="277"/>
      <c r="J4258" s="273"/>
      <c r="K4258" s="273"/>
      <c r="L4258" s="278"/>
      <c r="M4258" s="279"/>
      <c r="N4258" s="280"/>
      <c r="O4258" s="280"/>
      <c r="P4258" s="280"/>
      <c r="Q4258" s="280"/>
      <c r="R4258" s="280"/>
      <c r="S4258" s="280"/>
      <c r="T4258" s="281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T4258" s="282" t="s">
        <v>268</v>
      </c>
      <c r="AU4258" s="282" t="s">
        <v>93</v>
      </c>
      <c r="AV4258" s="16" t="s">
        <v>231</v>
      </c>
      <c r="AW4258" s="16" t="s">
        <v>34</v>
      </c>
      <c r="AX4258" s="16" t="s">
        <v>82</v>
      </c>
      <c r="AY4258" s="282" t="s">
        <v>224</v>
      </c>
    </row>
    <row r="4259" s="2" customFormat="1" ht="24.15" customHeight="1">
      <c r="A4259" s="41"/>
      <c r="B4259" s="42"/>
      <c r="C4259" s="286" t="s">
        <v>4546</v>
      </c>
      <c r="D4259" s="286" t="s">
        <v>572</v>
      </c>
      <c r="E4259" s="287" t="s">
        <v>4547</v>
      </c>
      <c r="F4259" s="288" t="s">
        <v>4548</v>
      </c>
      <c r="G4259" s="289" t="s">
        <v>471</v>
      </c>
      <c r="H4259" s="290">
        <v>627.875</v>
      </c>
      <c r="I4259" s="291"/>
      <c r="J4259" s="292">
        <f>ROUND(I4259*H4259,2)</f>
        <v>0</v>
      </c>
      <c r="K4259" s="288" t="s">
        <v>312</v>
      </c>
      <c r="L4259" s="293"/>
      <c r="M4259" s="294" t="s">
        <v>19</v>
      </c>
      <c r="N4259" s="295" t="s">
        <v>46</v>
      </c>
      <c r="O4259" s="87"/>
      <c r="P4259" s="225">
        <f>O4259*H4259</f>
        <v>0</v>
      </c>
      <c r="Q4259" s="225">
        <v>8.0000000000000007E-05</v>
      </c>
      <c r="R4259" s="225">
        <f>Q4259*H4259</f>
        <v>0.050230000000000004</v>
      </c>
      <c r="S4259" s="225">
        <v>0</v>
      </c>
      <c r="T4259" s="226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7" t="s">
        <v>643</v>
      </c>
      <c r="AT4259" s="227" t="s">
        <v>572</v>
      </c>
      <c r="AU4259" s="227" t="s">
        <v>93</v>
      </c>
      <c r="AY4259" s="20" t="s">
        <v>224</v>
      </c>
      <c r="BE4259" s="228">
        <f>IF(N4259="základní",J4259,0)</f>
        <v>0</v>
      </c>
      <c r="BF4259" s="228">
        <f>IF(N4259="snížená",J4259,0)</f>
        <v>0</v>
      </c>
      <c r="BG4259" s="228">
        <f>IF(N4259="zákl. přenesená",J4259,0)</f>
        <v>0</v>
      </c>
      <c r="BH4259" s="228">
        <f>IF(N4259="sníž. přenesená",J4259,0)</f>
        <v>0</v>
      </c>
      <c r="BI4259" s="228">
        <f>IF(N4259="nulová",J4259,0)</f>
        <v>0</v>
      </c>
      <c r="BJ4259" s="20" t="s">
        <v>93</v>
      </c>
      <c r="BK4259" s="228">
        <f>ROUND(I4259*H4259,2)</f>
        <v>0</v>
      </c>
      <c r="BL4259" s="20" t="s">
        <v>544</v>
      </c>
      <c r="BM4259" s="227" t="s">
        <v>4549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4550</v>
      </c>
      <c r="G4260" s="230"/>
      <c r="H4260" s="234">
        <v>627.875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82</v>
      </c>
      <c r="AY4260" s="240" t="s">
        <v>224</v>
      </c>
    </row>
    <row r="4261" s="2" customFormat="1" ht="37.8" customHeight="1">
      <c r="A4261" s="41"/>
      <c r="B4261" s="42"/>
      <c r="C4261" s="216" t="s">
        <v>4551</v>
      </c>
      <c r="D4261" s="216" t="s">
        <v>227</v>
      </c>
      <c r="E4261" s="217" t="s">
        <v>4552</v>
      </c>
      <c r="F4261" s="218" t="s">
        <v>4553</v>
      </c>
      <c r="G4261" s="219" t="s">
        <v>266</v>
      </c>
      <c r="H4261" s="220">
        <v>1989.3720000000001</v>
      </c>
      <c r="I4261" s="221"/>
      <c r="J4261" s="222">
        <f>ROUND(I4261*H4261,2)</f>
        <v>0</v>
      </c>
      <c r="K4261" s="218" t="s">
        <v>312</v>
      </c>
      <c r="L4261" s="47"/>
      <c r="M4261" s="223" t="s">
        <v>19</v>
      </c>
      <c r="N4261" s="224" t="s">
        <v>46</v>
      </c>
      <c r="O4261" s="87"/>
      <c r="P4261" s="225">
        <f>O4261*H4261</f>
        <v>0</v>
      </c>
      <c r="Q4261" s="225">
        <v>0.0090900000000000009</v>
      </c>
      <c r="R4261" s="225">
        <f>Q4261*H4261</f>
        <v>18.083391480000003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544</v>
      </c>
      <c r="AT4261" s="227" t="s">
        <v>227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2" customFormat="1">
      <c r="A4262" s="41"/>
      <c r="B4262" s="42"/>
      <c r="C4262" s="43"/>
      <c r="D4262" s="267" t="s">
        <v>314</v>
      </c>
      <c r="E4262" s="43"/>
      <c r="F4262" s="268" t="s">
        <v>4555</v>
      </c>
      <c r="G4262" s="43"/>
      <c r="H4262" s="43"/>
      <c r="I4262" s="269"/>
      <c r="J4262" s="43"/>
      <c r="K4262" s="43"/>
      <c r="L4262" s="47"/>
      <c r="M4262" s="270"/>
      <c r="N4262" s="271"/>
      <c r="O4262" s="87"/>
      <c r="P4262" s="87"/>
      <c r="Q4262" s="87"/>
      <c r="R4262" s="87"/>
      <c r="S4262" s="87"/>
      <c r="T4262" s="88"/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T4262" s="20" t="s">
        <v>314</v>
      </c>
      <c r="AU4262" s="20" t="s">
        <v>93</v>
      </c>
    </row>
    <row r="4263" s="14" customFormat="1">
      <c r="A4263" s="14"/>
      <c r="B4263" s="246"/>
      <c r="C4263" s="247"/>
      <c r="D4263" s="231" t="s">
        <v>268</v>
      </c>
      <c r="E4263" s="248" t="s">
        <v>19</v>
      </c>
      <c r="F4263" s="249" t="s">
        <v>648</v>
      </c>
      <c r="G4263" s="247"/>
      <c r="H4263" s="248" t="s">
        <v>19</v>
      </c>
      <c r="I4263" s="250"/>
      <c r="J4263" s="247"/>
      <c r="K4263" s="247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5" t="s">
        <v>268</v>
      </c>
      <c r="AU4263" s="255" t="s">
        <v>93</v>
      </c>
      <c r="AV4263" s="14" t="s">
        <v>82</v>
      </c>
      <c r="AW4263" s="14" t="s">
        <v>34</v>
      </c>
      <c r="AX4263" s="14" t="s">
        <v>74</v>
      </c>
      <c r="AY4263" s="255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1544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2677</v>
      </c>
      <c r="G4265" s="230"/>
      <c r="H4265" s="234">
        <v>22.692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2678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2679</v>
      </c>
      <c r="G4267" s="230"/>
      <c r="H4267" s="234">
        <v>6.7210000000000001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2680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2681</v>
      </c>
      <c r="G4269" s="230"/>
      <c r="H4269" s="234">
        <v>16.280000000000001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2682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2683</v>
      </c>
      <c r="G4271" s="230"/>
      <c r="H4271" s="234">
        <v>3.3410000000000002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2684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2685</v>
      </c>
      <c r="G4273" s="230"/>
      <c r="H4273" s="234">
        <v>12.821999999999999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2686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2687</v>
      </c>
      <c r="G4275" s="230"/>
      <c r="H4275" s="234">
        <v>23.004000000000001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2688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2689</v>
      </c>
      <c r="G4277" s="230"/>
      <c r="H4277" s="234">
        <v>30.992000000000001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2690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2691</v>
      </c>
      <c r="G4279" s="230"/>
      <c r="H4279" s="234">
        <v>32.863999999999997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2692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2693</v>
      </c>
      <c r="G4281" s="230"/>
      <c r="H4281" s="234">
        <v>12.882999999999999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2694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2695</v>
      </c>
      <c r="G4283" s="230"/>
      <c r="H4283" s="234">
        <v>17.920999999999999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2696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2697</v>
      </c>
      <c r="G4285" s="230"/>
      <c r="H4285" s="234">
        <v>23.158999999999999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2698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2699</v>
      </c>
      <c r="G4287" s="230"/>
      <c r="H4287" s="234">
        <v>15.94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2700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2701</v>
      </c>
      <c r="G4289" s="230"/>
      <c r="H4289" s="234">
        <v>23.699000000000002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2702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2703</v>
      </c>
      <c r="G4291" s="230"/>
      <c r="H4291" s="234">
        <v>20.988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2704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2705</v>
      </c>
      <c r="G4293" s="230"/>
      <c r="H4293" s="234">
        <v>25.852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2706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2707</v>
      </c>
      <c r="G4295" s="230"/>
      <c r="H4295" s="234">
        <v>22.949999999999999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2708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2709</v>
      </c>
      <c r="G4297" s="230"/>
      <c r="H4297" s="234">
        <v>118.01600000000001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2710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2707</v>
      </c>
      <c r="G4299" s="230"/>
      <c r="H4299" s="234">
        <v>22.949999999999999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2711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27.617999999999999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2713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2714</v>
      </c>
      <c r="G4303" s="230"/>
      <c r="H4303" s="234">
        <v>23.922000000000001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5" customFormat="1">
      <c r="A4304" s="15"/>
      <c r="B4304" s="256"/>
      <c r="C4304" s="257"/>
      <c r="D4304" s="231" t="s">
        <v>268</v>
      </c>
      <c r="E4304" s="258" t="s">
        <v>19</v>
      </c>
      <c r="F4304" s="259" t="s">
        <v>300</v>
      </c>
      <c r="G4304" s="257"/>
      <c r="H4304" s="260">
        <v>504.61399999999998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268</v>
      </c>
      <c r="AU4304" s="266" t="s">
        <v>93</v>
      </c>
      <c r="AV4304" s="15" t="s">
        <v>108</v>
      </c>
      <c r="AW4304" s="15" t="s">
        <v>34</v>
      </c>
      <c r="AX4304" s="15" t="s">
        <v>74</v>
      </c>
      <c r="AY4304" s="266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662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4" customFormat="1">
      <c r="A4306" s="14"/>
      <c r="B4306" s="246"/>
      <c r="C4306" s="247"/>
      <c r="D4306" s="231" t="s">
        <v>268</v>
      </c>
      <c r="E4306" s="248" t="s">
        <v>19</v>
      </c>
      <c r="F4306" s="249" t="s">
        <v>2715</v>
      </c>
      <c r="G4306" s="247"/>
      <c r="H4306" s="248" t="s">
        <v>19</v>
      </c>
      <c r="I4306" s="250"/>
      <c r="J4306" s="247"/>
      <c r="K4306" s="247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268</v>
      </c>
      <c r="AU4306" s="255" t="s">
        <v>93</v>
      </c>
      <c r="AV4306" s="14" t="s">
        <v>82</v>
      </c>
      <c r="AW4306" s="14" t="s">
        <v>34</v>
      </c>
      <c r="AX4306" s="14" t="s">
        <v>74</v>
      </c>
      <c r="AY4306" s="255" t="s">
        <v>224</v>
      </c>
    </row>
    <row r="4307" s="13" customFormat="1">
      <c r="A4307" s="13"/>
      <c r="B4307" s="229"/>
      <c r="C4307" s="230"/>
      <c r="D4307" s="231" t="s">
        <v>268</v>
      </c>
      <c r="E4307" s="232" t="s">
        <v>19</v>
      </c>
      <c r="F4307" s="233" t="s">
        <v>2716</v>
      </c>
      <c r="G4307" s="230"/>
      <c r="H4307" s="234">
        <v>22.177</v>
      </c>
      <c r="I4307" s="235"/>
      <c r="J4307" s="230"/>
      <c r="K4307" s="230"/>
      <c r="L4307" s="236"/>
      <c r="M4307" s="237"/>
      <c r="N4307" s="238"/>
      <c r="O4307" s="238"/>
      <c r="P4307" s="238"/>
      <c r="Q4307" s="238"/>
      <c r="R4307" s="238"/>
      <c r="S4307" s="238"/>
      <c r="T4307" s="23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0" t="s">
        <v>268</v>
      </c>
      <c r="AU4307" s="240" t="s">
        <v>93</v>
      </c>
      <c r="AV4307" s="13" t="s">
        <v>93</v>
      </c>
      <c r="AW4307" s="13" t="s">
        <v>34</v>
      </c>
      <c r="AX4307" s="13" t="s">
        <v>74</v>
      </c>
      <c r="AY4307" s="240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2717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2718</v>
      </c>
      <c r="G4309" s="230"/>
      <c r="H4309" s="234">
        <v>22.420000000000002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2719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2720</v>
      </c>
      <c r="G4311" s="230"/>
      <c r="H4311" s="234">
        <v>26.399999999999999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2721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2722</v>
      </c>
      <c r="G4313" s="230"/>
      <c r="H4313" s="234">
        <v>209.19499999999999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2723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2724</v>
      </c>
      <c r="G4315" s="230"/>
      <c r="H4315" s="234">
        <v>25.518000000000001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2725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2726</v>
      </c>
      <c r="G4317" s="230"/>
      <c r="H4317" s="234">
        <v>134.517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2727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2720</v>
      </c>
      <c r="G4319" s="230"/>
      <c r="H4319" s="234">
        <v>26.399999999999999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5" customFormat="1">
      <c r="A4320" s="15"/>
      <c r="B4320" s="256"/>
      <c r="C4320" s="257"/>
      <c r="D4320" s="231" t="s">
        <v>268</v>
      </c>
      <c r="E4320" s="258" t="s">
        <v>19</v>
      </c>
      <c r="F4320" s="259" t="s">
        <v>300</v>
      </c>
      <c r="G4320" s="257"/>
      <c r="H4320" s="260">
        <v>466.62700000000001</v>
      </c>
      <c r="I4320" s="261"/>
      <c r="J4320" s="257"/>
      <c r="K4320" s="257"/>
      <c r="L4320" s="262"/>
      <c r="M4320" s="263"/>
      <c r="N4320" s="264"/>
      <c r="O4320" s="264"/>
      <c r="P4320" s="264"/>
      <c r="Q4320" s="264"/>
      <c r="R4320" s="264"/>
      <c r="S4320" s="264"/>
      <c r="T4320" s="26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T4320" s="266" t="s">
        <v>268</v>
      </c>
      <c r="AU4320" s="266" t="s">
        <v>93</v>
      </c>
      <c r="AV4320" s="15" t="s">
        <v>108</v>
      </c>
      <c r="AW4320" s="15" t="s">
        <v>34</v>
      </c>
      <c r="AX4320" s="15" t="s">
        <v>74</v>
      </c>
      <c r="AY4320" s="266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664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4" customFormat="1">
      <c r="A4322" s="14"/>
      <c r="B4322" s="246"/>
      <c r="C4322" s="247"/>
      <c r="D4322" s="231" t="s">
        <v>268</v>
      </c>
      <c r="E4322" s="248" t="s">
        <v>19</v>
      </c>
      <c r="F4322" s="249" t="s">
        <v>2728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268</v>
      </c>
      <c r="AU4322" s="255" t="s">
        <v>93</v>
      </c>
      <c r="AV4322" s="14" t="s">
        <v>82</v>
      </c>
      <c r="AW4322" s="14" t="s">
        <v>34</v>
      </c>
      <c r="AX4322" s="14" t="s">
        <v>74</v>
      </c>
      <c r="AY4322" s="255" t="s">
        <v>224</v>
      </c>
    </row>
    <row r="4323" s="13" customFormat="1">
      <c r="A4323" s="13"/>
      <c r="B4323" s="229"/>
      <c r="C4323" s="230"/>
      <c r="D4323" s="231" t="s">
        <v>268</v>
      </c>
      <c r="E4323" s="232" t="s">
        <v>19</v>
      </c>
      <c r="F4323" s="233" t="s">
        <v>2729</v>
      </c>
      <c r="G4323" s="230"/>
      <c r="H4323" s="234">
        <v>179.356</v>
      </c>
      <c r="I4323" s="235"/>
      <c r="J4323" s="230"/>
      <c r="K4323" s="230"/>
      <c r="L4323" s="236"/>
      <c r="M4323" s="237"/>
      <c r="N4323" s="238"/>
      <c r="O4323" s="238"/>
      <c r="P4323" s="238"/>
      <c r="Q4323" s="238"/>
      <c r="R4323" s="238"/>
      <c r="S4323" s="238"/>
      <c r="T4323" s="23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0" t="s">
        <v>268</v>
      </c>
      <c r="AU4323" s="240" t="s">
        <v>93</v>
      </c>
      <c r="AV4323" s="13" t="s">
        <v>93</v>
      </c>
      <c r="AW4323" s="13" t="s">
        <v>34</v>
      </c>
      <c r="AX4323" s="13" t="s">
        <v>74</v>
      </c>
      <c r="AY4323" s="240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2730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2731</v>
      </c>
      <c r="G4325" s="230"/>
      <c r="H4325" s="234">
        <v>25.504999999999999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2732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2733</v>
      </c>
      <c r="G4327" s="230"/>
      <c r="H4327" s="234">
        <v>52.799999999999997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2734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2722</v>
      </c>
      <c r="G4329" s="230"/>
      <c r="H4329" s="234">
        <v>209.19499999999999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5" customFormat="1">
      <c r="A4330" s="15"/>
      <c r="B4330" s="256"/>
      <c r="C4330" s="257"/>
      <c r="D4330" s="231" t="s">
        <v>268</v>
      </c>
      <c r="E4330" s="258" t="s">
        <v>19</v>
      </c>
      <c r="F4330" s="259" t="s">
        <v>300</v>
      </c>
      <c r="G4330" s="257"/>
      <c r="H4330" s="260">
        <v>466.85599999999999</v>
      </c>
      <c r="I4330" s="261"/>
      <c r="J4330" s="257"/>
      <c r="K4330" s="257"/>
      <c r="L4330" s="262"/>
      <c r="M4330" s="263"/>
      <c r="N4330" s="264"/>
      <c r="O4330" s="264"/>
      <c r="P4330" s="264"/>
      <c r="Q4330" s="264"/>
      <c r="R4330" s="264"/>
      <c r="S4330" s="264"/>
      <c r="T4330" s="26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T4330" s="266" t="s">
        <v>268</v>
      </c>
      <c r="AU4330" s="266" t="s">
        <v>93</v>
      </c>
      <c r="AV4330" s="15" t="s">
        <v>108</v>
      </c>
      <c r="AW4330" s="15" t="s">
        <v>34</v>
      </c>
      <c r="AX4330" s="15" t="s">
        <v>74</v>
      </c>
      <c r="AY4330" s="266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665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4" customFormat="1">
      <c r="A4332" s="14"/>
      <c r="B4332" s="246"/>
      <c r="C4332" s="247"/>
      <c r="D4332" s="231" t="s">
        <v>268</v>
      </c>
      <c r="E4332" s="248" t="s">
        <v>19</v>
      </c>
      <c r="F4332" s="249" t="s">
        <v>2735</v>
      </c>
      <c r="G4332" s="247"/>
      <c r="H4332" s="248" t="s">
        <v>19</v>
      </c>
      <c r="I4332" s="250"/>
      <c r="J4332" s="247"/>
      <c r="K4332" s="247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268</v>
      </c>
      <c r="AU4332" s="255" t="s">
        <v>93</v>
      </c>
      <c r="AV4332" s="14" t="s">
        <v>82</v>
      </c>
      <c r="AW4332" s="14" t="s">
        <v>34</v>
      </c>
      <c r="AX4332" s="14" t="s">
        <v>74</v>
      </c>
      <c r="AY4332" s="255" t="s">
        <v>224</v>
      </c>
    </row>
    <row r="4333" s="13" customFormat="1">
      <c r="A4333" s="13"/>
      <c r="B4333" s="229"/>
      <c r="C4333" s="230"/>
      <c r="D4333" s="231" t="s">
        <v>268</v>
      </c>
      <c r="E4333" s="232" t="s">
        <v>19</v>
      </c>
      <c r="F4333" s="233" t="s">
        <v>2736</v>
      </c>
      <c r="G4333" s="230"/>
      <c r="H4333" s="234">
        <v>112.098</v>
      </c>
      <c r="I4333" s="235"/>
      <c r="J4333" s="230"/>
      <c r="K4333" s="230"/>
      <c r="L4333" s="236"/>
      <c r="M4333" s="237"/>
      <c r="N4333" s="238"/>
      <c r="O4333" s="238"/>
      <c r="P4333" s="238"/>
      <c r="Q4333" s="238"/>
      <c r="R4333" s="238"/>
      <c r="S4333" s="238"/>
      <c r="T4333" s="23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0" t="s">
        <v>268</v>
      </c>
      <c r="AU4333" s="240" t="s">
        <v>93</v>
      </c>
      <c r="AV4333" s="13" t="s">
        <v>93</v>
      </c>
      <c r="AW4333" s="13" t="s">
        <v>34</v>
      </c>
      <c r="AX4333" s="13" t="s">
        <v>74</v>
      </c>
      <c r="AY4333" s="240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2737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2731</v>
      </c>
      <c r="G4335" s="230"/>
      <c r="H4335" s="234">
        <v>25.504999999999999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2738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2739</v>
      </c>
      <c r="G4337" s="230"/>
      <c r="H4337" s="234">
        <v>52.560000000000002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2740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2722</v>
      </c>
      <c r="G4339" s="230"/>
      <c r="H4339" s="234">
        <v>209.19499999999999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5" customFormat="1">
      <c r="A4340" s="15"/>
      <c r="B4340" s="256"/>
      <c r="C4340" s="257"/>
      <c r="D4340" s="231" t="s">
        <v>268</v>
      </c>
      <c r="E4340" s="258" t="s">
        <v>19</v>
      </c>
      <c r="F4340" s="259" t="s">
        <v>300</v>
      </c>
      <c r="G4340" s="257"/>
      <c r="H4340" s="260">
        <v>399.358</v>
      </c>
      <c r="I4340" s="261"/>
      <c r="J4340" s="257"/>
      <c r="K4340" s="257"/>
      <c r="L4340" s="262"/>
      <c r="M4340" s="263"/>
      <c r="N4340" s="264"/>
      <c r="O4340" s="264"/>
      <c r="P4340" s="264"/>
      <c r="Q4340" s="264"/>
      <c r="R4340" s="264"/>
      <c r="S4340" s="264"/>
      <c r="T4340" s="26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66" t="s">
        <v>268</v>
      </c>
      <c r="AU4340" s="266" t="s">
        <v>93</v>
      </c>
      <c r="AV4340" s="15" t="s">
        <v>108</v>
      </c>
      <c r="AW4340" s="15" t="s">
        <v>34</v>
      </c>
      <c r="AX4340" s="15" t="s">
        <v>74</v>
      </c>
      <c r="AY4340" s="266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667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4" customFormat="1">
      <c r="A4342" s="14"/>
      <c r="B4342" s="246"/>
      <c r="C4342" s="247"/>
      <c r="D4342" s="231" t="s">
        <v>268</v>
      </c>
      <c r="E4342" s="248" t="s">
        <v>19</v>
      </c>
      <c r="F4342" s="249" t="s">
        <v>2741</v>
      </c>
      <c r="G4342" s="247"/>
      <c r="H4342" s="248" t="s">
        <v>19</v>
      </c>
      <c r="I4342" s="250"/>
      <c r="J4342" s="247"/>
      <c r="K4342" s="247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268</v>
      </c>
      <c r="AU4342" s="255" t="s">
        <v>93</v>
      </c>
      <c r="AV4342" s="14" t="s">
        <v>82</v>
      </c>
      <c r="AW4342" s="14" t="s">
        <v>34</v>
      </c>
      <c r="AX4342" s="14" t="s">
        <v>74</v>
      </c>
      <c r="AY4342" s="255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2742</v>
      </c>
      <c r="G4343" s="230"/>
      <c r="H4343" s="234">
        <v>125.517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93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2743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2720</v>
      </c>
      <c r="G4345" s="230"/>
      <c r="H4345" s="234">
        <v>26.399999999999999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5" customFormat="1">
      <c r="A4346" s="15"/>
      <c r="B4346" s="256"/>
      <c r="C4346" s="257"/>
      <c r="D4346" s="231" t="s">
        <v>268</v>
      </c>
      <c r="E4346" s="258" t="s">
        <v>19</v>
      </c>
      <c r="F4346" s="259" t="s">
        <v>300</v>
      </c>
      <c r="G4346" s="257"/>
      <c r="H4346" s="260">
        <v>151.917</v>
      </c>
      <c r="I4346" s="261"/>
      <c r="J4346" s="257"/>
      <c r="K4346" s="257"/>
      <c r="L4346" s="262"/>
      <c r="M4346" s="263"/>
      <c r="N4346" s="264"/>
      <c r="O4346" s="264"/>
      <c r="P4346" s="264"/>
      <c r="Q4346" s="264"/>
      <c r="R4346" s="264"/>
      <c r="S4346" s="264"/>
      <c r="T4346" s="26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66" t="s">
        <v>268</v>
      </c>
      <c r="AU4346" s="266" t="s">
        <v>93</v>
      </c>
      <c r="AV4346" s="15" t="s">
        <v>108</v>
      </c>
      <c r="AW4346" s="15" t="s">
        <v>34</v>
      </c>
      <c r="AX4346" s="15" t="s">
        <v>74</v>
      </c>
      <c r="AY4346" s="266" t="s">
        <v>224</v>
      </c>
    </row>
    <row r="4347" s="16" customFormat="1">
      <c r="A4347" s="16"/>
      <c r="B4347" s="272"/>
      <c r="C4347" s="273"/>
      <c r="D4347" s="231" t="s">
        <v>268</v>
      </c>
      <c r="E4347" s="274" t="s">
        <v>19</v>
      </c>
      <c r="F4347" s="275" t="s">
        <v>351</v>
      </c>
      <c r="G4347" s="273"/>
      <c r="H4347" s="276">
        <v>1989.3720000000001</v>
      </c>
      <c r="I4347" s="277"/>
      <c r="J4347" s="273"/>
      <c r="K4347" s="273"/>
      <c r="L4347" s="278"/>
      <c r="M4347" s="279"/>
      <c r="N4347" s="280"/>
      <c r="O4347" s="280"/>
      <c r="P4347" s="280"/>
      <c r="Q4347" s="280"/>
      <c r="R4347" s="280"/>
      <c r="S4347" s="280"/>
      <c r="T4347" s="281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T4347" s="282" t="s">
        <v>268</v>
      </c>
      <c r="AU4347" s="282" t="s">
        <v>93</v>
      </c>
      <c r="AV4347" s="16" t="s">
        <v>231</v>
      </c>
      <c r="AW4347" s="16" t="s">
        <v>34</v>
      </c>
      <c r="AX4347" s="16" t="s">
        <v>82</v>
      </c>
      <c r="AY4347" s="282" t="s">
        <v>224</v>
      </c>
    </row>
    <row r="4348" s="2" customFormat="1" ht="16.5" customHeight="1">
      <c r="A4348" s="41"/>
      <c r="B4348" s="42"/>
      <c r="C4348" s="286" t="s">
        <v>4556</v>
      </c>
      <c r="D4348" s="286" t="s">
        <v>572</v>
      </c>
      <c r="E4348" s="287" t="s">
        <v>4557</v>
      </c>
      <c r="F4348" s="288" t="s">
        <v>4558</v>
      </c>
      <c r="G4348" s="289" t="s">
        <v>266</v>
      </c>
      <c r="H4348" s="290">
        <v>2261.3850000000002</v>
      </c>
      <c r="I4348" s="291"/>
      <c r="J4348" s="292">
        <f>ROUND(I4348*H4348,2)</f>
        <v>0</v>
      </c>
      <c r="K4348" s="288" t="s">
        <v>19</v>
      </c>
      <c r="L4348" s="293"/>
      <c r="M4348" s="294" t="s">
        <v>19</v>
      </c>
      <c r="N4348" s="295" t="s">
        <v>46</v>
      </c>
      <c r="O4348" s="87"/>
      <c r="P4348" s="225">
        <f>O4348*H4348</f>
        <v>0</v>
      </c>
      <c r="Q4348" s="225">
        <v>0.018409999999999999</v>
      </c>
      <c r="R4348" s="225">
        <f>Q4348*H4348</f>
        <v>41.632097850000001</v>
      </c>
      <c r="S4348" s="225">
        <v>0</v>
      </c>
      <c r="T4348" s="226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7" t="s">
        <v>643</v>
      </c>
      <c r="AT4348" s="227" t="s">
        <v>572</v>
      </c>
      <c r="AU4348" s="227" t="s">
        <v>93</v>
      </c>
      <c r="AY4348" s="20" t="s">
        <v>224</v>
      </c>
      <c r="BE4348" s="228">
        <f>IF(N4348="základní",J4348,0)</f>
        <v>0</v>
      </c>
      <c r="BF4348" s="228">
        <f>IF(N4348="snížená",J4348,0)</f>
        <v>0</v>
      </c>
      <c r="BG4348" s="228">
        <f>IF(N4348="zákl. přenesená",J4348,0)</f>
        <v>0</v>
      </c>
      <c r="BH4348" s="228">
        <f>IF(N4348="sníž. přenesená",J4348,0)</f>
        <v>0</v>
      </c>
      <c r="BI4348" s="228">
        <f>IF(N4348="nulová",J4348,0)</f>
        <v>0</v>
      </c>
      <c r="BJ4348" s="20" t="s">
        <v>93</v>
      </c>
      <c r="BK4348" s="228">
        <f>ROUND(I4348*H4348,2)</f>
        <v>0</v>
      </c>
      <c r="BL4348" s="20" t="s">
        <v>544</v>
      </c>
      <c r="BM4348" s="227" t="s">
        <v>4559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4560</v>
      </c>
      <c r="G4349" s="230"/>
      <c r="H4349" s="234">
        <v>2261.3850000000002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93</v>
      </c>
      <c r="AV4349" s="13" t="s">
        <v>93</v>
      </c>
      <c r="AW4349" s="13" t="s">
        <v>34</v>
      </c>
      <c r="AX4349" s="13" t="s">
        <v>82</v>
      </c>
      <c r="AY4349" s="240" t="s">
        <v>224</v>
      </c>
    </row>
    <row r="4350" s="2" customFormat="1" ht="24.15" customHeight="1">
      <c r="A4350" s="41"/>
      <c r="B4350" s="42"/>
      <c r="C4350" s="216" t="s">
        <v>4561</v>
      </c>
      <c r="D4350" s="216" t="s">
        <v>227</v>
      </c>
      <c r="E4350" s="217" t="s">
        <v>4562</v>
      </c>
      <c r="F4350" s="218" t="s">
        <v>4563</v>
      </c>
      <c r="G4350" s="219" t="s">
        <v>471</v>
      </c>
      <c r="H4350" s="220">
        <v>1373.385</v>
      </c>
      <c r="I4350" s="221"/>
      <c r="J4350" s="222">
        <f>ROUND(I4350*H4350,2)</f>
        <v>0</v>
      </c>
      <c r="K4350" s="218" t="s">
        <v>312</v>
      </c>
      <c r="L4350" s="47"/>
      <c r="M4350" s="223" t="s">
        <v>19</v>
      </c>
      <c r="N4350" s="224" t="s">
        <v>46</v>
      </c>
      <c r="O4350" s="87"/>
      <c r="P4350" s="225">
        <f>O4350*H4350</f>
        <v>0</v>
      </c>
      <c r="Q4350" s="225">
        <v>3.0000000000000001E-05</v>
      </c>
      <c r="R4350" s="225">
        <f>Q4350*H4350</f>
        <v>0.041201550000000003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544</v>
      </c>
      <c r="AT4350" s="227" t="s">
        <v>227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2" customFormat="1">
      <c r="A4351" s="41"/>
      <c r="B4351" s="42"/>
      <c r="C4351" s="43"/>
      <c r="D4351" s="267" t="s">
        <v>314</v>
      </c>
      <c r="E4351" s="43"/>
      <c r="F4351" s="268" t="s">
        <v>4565</v>
      </c>
      <c r="G4351" s="43"/>
      <c r="H4351" s="43"/>
      <c r="I4351" s="269"/>
      <c r="J4351" s="43"/>
      <c r="K4351" s="43"/>
      <c r="L4351" s="47"/>
      <c r="M4351" s="270"/>
      <c r="N4351" s="271"/>
      <c r="O4351" s="87"/>
      <c r="P4351" s="87"/>
      <c r="Q4351" s="87"/>
      <c r="R4351" s="87"/>
      <c r="S4351" s="87"/>
      <c r="T4351" s="88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T4351" s="20" t="s">
        <v>314</v>
      </c>
      <c r="AU4351" s="20" t="s">
        <v>93</v>
      </c>
    </row>
    <row r="4352" s="14" customFormat="1">
      <c r="A4352" s="14"/>
      <c r="B4352" s="246"/>
      <c r="C4352" s="247"/>
      <c r="D4352" s="231" t="s">
        <v>268</v>
      </c>
      <c r="E4352" s="248" t="s">
        <v>19</v>
      </c>
      <c r="F4352" s="249" t="s">
        <v>648</v>
      </c>
      <c r="G4352" s="247"/>
      <c r="H4352" s="248" t="s">
        <v>19</v>
      </c>
      <c r="I4352" s="250"/>
      <c r="J4352" s="247"/>
      <c r="K4352" s="247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268</v>
      </c>
      <c r="AU4352" s="255" t="s">
        <v>93</v>
      </c>
      <c r="AV4352" s="14" t="s">
        <v>82</v>
      </c>
      <c r="AW4352" s="14" t="s">
        <v>34</v>
      </c>
      <c r="AX4352" s="14" t="s">
        <v>74</v>
      </c>
      <c r="AY4352" s="255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1544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4566</v>
      </c>
      <c r="G4354" s="230"/>
      <c r="H4354" s="234">
        <v>15.6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2678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4529</v>
      </c>
      <c r="G4356" s="230"/>
      <c r="H4356" s="234">
        <v>5.2000000000000002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2680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4567</v>
      </c>
      <c r="G4358" s="230"/>
      <c r="H4358" s="234">
        <v>10.4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2682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4529</v>
      </c>
      <c r="G4360" s="230"/>
      <c r="H4360" s="234">
        <v>5.2000000000000002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2684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4567</v>
      </c>
      <c r="G4362" s="230"/>
      <c r="H4362" s="234">
        <v>10.4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2686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4567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2688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4568</v>
      </c>
      <c r="G4366" s="230"/>
      <c r="H4366" s="234">
        <v>20.800000000000001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2690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4566</v>
      </c>
      <c r="G4368" s="230"/>
      <c r="H4368" s="234">
        <v>15.6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2692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4569</v>
      </c>
      <c r="G4370" s="230"/>
      <c r="H4370" s="234">
        <v>7.7999999999999998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2694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4570</v>
      </c>
      <c r="G4372" s="230"/>
      <c r="H4372" s="234">
        <v>10.800000000000001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2696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4570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2698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4571</v>
      </c>
      <c r="G4376" s="230"/>
      <c r="H4376" s="234">
        <v>12.699999999999999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2700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4570</v>
      </c>
      <c r="G4378" s="230"/>
      <c r="H4378" s="234">
        <v>10.800000000000001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2702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4570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2704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4572</v>
      </c>
      <c r="G4382" s="230"/>
      <c r="H4382" s="234">
        <v>17.699999999999999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2706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4573</v>
      </c>
      <c r="G4384" s="230"/>
      <c r="H4384" s="234">
        <v>19.789999999999999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2708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4574</v>
      </c>
      <c r="G4386" s="230"/>
      <c r="H4386" s="234">
        <v>52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2710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4573</v>
      </c>
      <c r="G4388" s="230"/>
      <c r="H4388" s="234">
        <v>19.789999999999999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2711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148</v>
      </c>
      <c r="G4390" s="230"/>
      <c r="H4390" s="234">
        <v>13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2713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4575</v>
      </c>
      <c r="G4392" s="230"/>
      <c r="H4392" s="234">
        <v>18.585000000000001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5" customFormat="1">
      <c r="A4393" s="15"/>
      <c r="B4393" s="256"/>
      <c r="C4393" s="257"/>
      <c r="D4393" s="231" t="s">
        <v>268</v>
      </c>
      <c r="E4393" s="258" t="s">
        <v>19</v>
      </c>
      <c r="F4393" s="259" t="s">
        <v>300</v>
      </c>
      <c r="G4393" s="257"/>
      <c r="H4393" s="260">
        <v>298.16500000000002</v>
      </c>
      <c r="I4393" s="261"/>
      <c r="J4393" s="257"/>
      <c r="K4393" s="257"/>
      <c r="L4393" s="262"/>
      <c r="M4393" s="263"/>
      <c r="N4393" s="264"/>
      <c r="O4393" s="264"/>
      <c r="P4393" s="264"/>
      <c r="Q4393" s="264"/>
      <c r="R4393" s="264"/>
      <c r="S4393" s="264"/>
      <c r="T4393" s="26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66" t="s">
        <v>268</v>
      </c>
      <c r="AU4393" s="266" t="s">
        <v>93</v>
      </c>
      <c r="AV4393" s="15" t="s">
        <v>108</v>
      </c>
      <c r="AW4393" s="15" t="s">
        <v>34</v>
      </c>
      <c r="AX4393" s="15" t="s">
        <v>74</v>
      </c>
      <c r="AY4393" s="266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662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4" customFormat="1">
      <c r="A4395" s="14"/>
      <c r="B4395" s="246"/>
      <c r="C4395" s="247"/>
      <c r="D4395" s="231" t="s">
        <v>268</v>
      </c>
      <c r="E4395" s="248" t="s">
        <v>19</v>
      </c>
      <c r="F4395" s="249" t="s">
        <v>2715</v>
      </c>
      <c r="G4395" s="247"/>
      <c r="H4395" s="248" t="s">
        <v>19</v>
      </c>
      <c r="I4395" s="250"/>
      <c r="J4395" s="247"/>
      <c r="K4395" s="247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268</v>
      </c>
      <c r="AU4395" s="255" t="s">
        <v>93</v>
      </c>
      <c r="AV4395" s="14" t="s">
        <v>82</v>
      </c>
      <c r="AW4395" s="14" t="s">
        <v>34</v>
      </c>
      <c r="AX4395" s="14" t="s">
        <v>74</v>
      </c>
      <c r="AY4395" s="255" t="s">
        <v>224</v>
      </c>
    </row>
    <row r="4396" s="13" customFormat="1">
      <c r="A4396" s="13"/>
      <c r="B4396" s="229"/>
      <c r="C4396" s="230"/>
      <c r="D4396" s="231" t="s">
        <v>268</v>
      </c>
      <c r="E4396" s="232" t="s">
        <v>19</v>
      </c>
      <c r="F4396" s="233" t="s">
        <v>4576</v>
      </c>
      <c r="G4396" s="230"/>
      <c r="H4396" s="234">
        <v>18.5</v>
      </c>
      <c r="I4396" s="235"/>
      <c r="J4396" s="230"/>
      <c r="K4396" s="230"/>
      <c r="L4396" s="236"/>
      <c r="M4396" s="237"/>
      <c r="N4396" s="238"/>
      <c r="O4396" s="238"/>
      <c r="P4396" s="238"/>
      <c r="Q4396" s="238"/>
      <c r="R4396" s="238"/>
      <c r="S4396" s="238"/>
      <c r="T4396" s="23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0" t="s">
        <v>268</v>
      </c>
      <c r="AU4396" s="240" t="s">
        <v>93</v>
      </c>
      <c r="AV4396" s="13" t="s">
        <v>93</v>
      </c>
      <c r="AW4396" s="13" t="s">
        <v>34</v>
      </c>
      <c r="AX4396" s="13" t="s">
        <v>74</v>
      </c>
      <c r="AY4396" s="240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2717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4577</v>
      </c>
      <c r="G4398" s="230"/>
      <c r="H4398" s="234">
        <v>18.550000000000001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2719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4578</v>
      </c>
      <c r="G4400" s="230"/>
      <c r="H4400" s="234">
        <v>11.75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2721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4579</v>
      </c>
      <c r="G4402" s="230"/>
      <c r="H4402" s="234">
        <v>168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2723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4580</v>
      </c>
      <c r="G4404" s="230"/>
      <c r="H4404" s="234">
        <v>16.84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2725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4581</v>
      </c>
      <c r="G4406" s="230"/>
      <c r="H4406" s="234">
        <v>104.40000000000001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2727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4582</v>
      </c>
      <c r="G4408" s="230"/>
      <c r="H4408" s="234">
        <v>1.75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5" customFormat="1">
      <c r="A4409" s="15"/>
      <c r="B4409" s="256"/>
      <c r="C4409" s="257"/>
      <c r="D4409" s="231" t="s">
        <v>268</v>
      </c>
      <c r="E4409" s="258" t="s">
        <v>19</v>
      </c>
      <c r="F4409" s="259" t="s">
        <v>300</v>
      </c>
      <c r="G4409" s="257"/>
      <c r="H4409" s="260">
        <v>339.79000000000002</v>
      </c>
      <c r="I4409" s="261"/>
      <c r="J4409" s="257"/>
      <c r="K4409" s="257"/>
      <c r="L4409" s="262"/>
      <c r="M4409" s="263"/>
      <c r="N4409" s="264"/>
      <c r="O4409" s="264"/>
      <c r="P4409" s="264"/>
      <c r="Q4409" s="264"/>
      <c r="R4409" s="264"/>
      <c r="S4409" s="264"/>
      <c r="T4409" s="26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6" t="s">
        <v>268</v>
      </c>
      <c r="AU4409" s="266" t="s">
        <v>93</v>
      </c>
      <c r="AV4409" s="15" t="s">
        <v>108</v>
      </c>
      <c r="AW4409" s="15" t="s">
        <v>34</v>
      </c>
      <c r="AX4409" s="15" t="s">
        <v>74</v>
      </c>
      <c r="AY4409" s="266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664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4" customFormat="1">
      <c r="A4411" s="14"/>
      <c r="B4411" s="246"/>
      <c r="C4411" s="247"/>
      <c r="D4411" s="231" t="s">
        <v>268</v>
      </c>
      <c r="E4411" s="248" t="s">
        <v>19</v>
      </c>
      <c r="F4411" s="249" t="s">
        <v>2728</v>
      </c>
      <c r="G4411" s="247"/>
      <c r="H4411" s="248" t="s">
        <v>19</v>
      </c>
      <c r="I4411" s="250"/>
      <c r="J4411" s="247"/>
      <c r="K4411" s="247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268</v>
      </c>
      <c r="AU4411" s="255" t="s">
        <v>93</v>
      </c>
      <c r="AV4411" s="14" t="s">
        <v>82</v>
      </c>
      <c r="AW4411" s="14" t="s">
        <v>34</v>
      </c>
      <c r="AX4411" s="14" t="s">
        <v>74</v>
      </c>
      <c r="AY4411" s="255" t="s">
        <v>224</v>
      </c>
    </row>
    <row r="4412" s="13" customFormat="1">
      <c r="A4412" s="13"/>
      <c r="B4412" s="229"/>
      <c r="C4412" s="230"/>
      <c r="D4412" s="231" t="s">
        <v>268</v>
      </c>
      <c r="E4412" s="232" t="s">
        <v>19</v>
      </c>
      <c r="F4412" s="233" t="s">
        <v>4583</v>
      </c>
      <c r="G4412" s="230"/>
      <c r="H4412" s="234">
        <v>139.19999999999999</v>
      </c>
      <c r="I4412" s="235"/>
      <c r="J4412" s="230"/>
      <c r="K4412" s="230"/>
      <c r="L4412" s="236"/>
      <c r="M4412" s="237"/>
      <c r="N4412" s="238"/>
      <c r="O4412" s="238"/>
      <c r="P4412" s="238"/>
      <c r="Q4412" s="238"/>
      <c r="R4412" s="238"/>
      <c r="S4412" s="238"/>
      <c r="T4412" s="239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0" t="s">
        <v>268</v>
      </c>
      <c r="AU4412" s="240" t="s">
        <v>93</v>
      </c>
      <c r="AV4412" s="13" t="s">
        <v>93</v>
      </c>
      <c r="AW4412" s="13" t="s">
        <v>34</v>
      </c>
      <c r="AX4412" s="13" t="s">
        <v>74</v>
      </c>
      <c r="AY4412" s="240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2730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4580</v>
      </c>
      <c r="G4414" s="230"/>
      <c r="H4414" s="234">
        <v>16.84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2732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4584</v>
      </c>
      <c r="G4416" s="230"/>
      <c r="H4416" s="234">
        <v>3.5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2734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4579</v>
      </c>
      <c r="G4418" s="230"/>
      <c r="H4418" s="234">
        <v>168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5" customFormat="1">
      <c r="A4419" s="15"/>
      <c r="B4419" s="256"/>
      <c r="C4419" s="257"/>
      <c r="D4419" s="231" t="s">
        <v>268</v>
      </c>
      <c r="E4419" s="258" t="s">
        <v>19</v>
      </c>
      <c r="F4419" s="259" t="s">
        <v>300</v>
      </c>
      <c r="G4419" s="257"/>
      <c r="H4419" s="260">
        <v>327.54000000000002</v>
      </c>
      <c r="I4419" s="261"/>
      <c r="J4419" s="257"/>
      <c r="K4419" s="257"/>
      <c r="L4419" s="262"/>
      <c r="M4419" s="263"/>
      <c r="N4419" s="264"/>
      <c r="O4419" s="264"/>
      <c r="P4419" s="264"/>
      <c r="Q4419" s="264"/>
      <c r="R4419" s="264"/>
      <c r="S4419" s="264"/>
      <c r="T4419" s="26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6" t="s">
        <v>268</v>
      </c>
      <c r="AU4419" s="266" t="s">
        <v>93</v>
      </c>
      <c r="AV4419" s="15" t="s">
        <v>108</v>
      </c>
      <c r="AW4419" s="15" t="s">
        <v>34</v>
      </c>
      <c r="AX4419" s="15" t="s">
        <v>74</v>
      </c>
      <c r="AY4419" s="266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665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4" customFormat="1">
      <c r="A4421" s="14"/>
      <c r="B4421" s="246"/>
      <c r="C4421" s="247"/>
      <c r="D4421" s="231" t="s">
        <v>268</v>
      </c>
      <c r="E4421" s="248" t="s">
        <v>19</v>
      </c>
      <c r="F4421" s="249" t="s">
        <v>2735</v>
      </c>
      <c r="G4421" s="247"/>
      <c r="H4421" s="248" t="s">
        <v>19</v>
      </c>
      <c r="I4421" s="250"/>
      <c r="J4421" s="247"/>
      <c r="K4421" s="247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268</v>
      </c>
      <c r="AU4421" s="255" t="s">
        <v>93</v>
      </c>
      <c r="AV4421" s="14" t="s">
        <v>82</v>
      </c>
      <c r="AW4421" s="14" t="s">
        <v>34</v>
      </c>
      <c r="AX4421" s="14" t="s">
        <v>74</v>
      </c>
      <c r="AY4421" s="255" t="s">
        <v>224</v>
      </c>
    </row>
    <row r="4422" s="13" customFormat="1">
      <c r="A4422" s="13"/>
      <c r="B4422" s="229"/>
      <c r="C4422" s="230"/>
      <c r="D4422" s="231" t="s">
        <v>268</v>
      </c>
      <c r="E4422" s="232" t="s">
        <v>19</v>
      </c>
      <c r="F4422" s="233" t="s">
        <v>4585</v>
      </c>
      <c r="G4422" s="230"/>
      <c r="H4422" s="234">
        <v>87</v>
      </c>
      <c r="I4422" s="235"/>
      <c r="J4422" s="230"/>
      <c r="K4422" s="230"/>
      <c r="L4422" s="236"/>
      <c r="M4422" s="237"/>
      <c r="N4422" s="238"/>
      <c r="O4422" s="238"/>
      <c r="P4422" s="238"/>
      <c r="Q4422" s="238"/>
      <c r="R4422" s="238"/>
      <c r="S4422" s="238"/>
      <c r="T4422" s="23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0" t="s">
        <v>268</v>
      </c>
      <c r="AU4422" s="240" t="s">
        <v>93</v>
      </c>
      <c r="AV4422" s="13" t="s">
        <v>93</v>
      </c>
      <c r="AW4422" s="13" t="s">
        <v>34</v>
      </c>
      <c r="AX4422" s="13" t="s">
        <v>74</v>
      </c>
      <c r="AY4422" s="240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2737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4580</v>
      </c>
      <c r="G4424" s="230"/>
      <c r="H4424" s="234">
        <v>16.84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2738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4586</v>
      </c>
      <c r="G4426" s="230"/>
      <c r="H4426" s="234">
        <v>23.5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2740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4579</v>
      </c>
      <c r="G4428" s="230"/>
      <c r="H4428" s="234">
        <v>168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5" customFormat="1">
      <c r="A4429" s="15"/>
      <c r="B4429" s="256"/>
      <c r="C4429" s="257"/>
      <c r="D4429" s="231" t="s">
        <v>268</v>
      </c>
      <c r="E4429" s="258" t="s">
        <v>19</v>
      </c>
      <c r="F4429" s="259" t="s">
        <v>300</v>
      </c>
      <c r="G4429" s="257"/>
      <c r="H4429" s="260">
        <v>295.33999999999997</v>
      </c>
      <c r="I4429" s="261"/>
      <c r="J4429" s="257"/>
      <c r="K4429" s="257"/>
      <c r="L4429" s="262"/>
      <c r="M4429" s="263"/>
      <c r="N4429" s="264"/>
      <c r="O4429" s="264"/>
      <c r="P4429" s="264"/>
      <c r="Q4429" s="264"/>
      <c r="R4429" s="264"/>
      <c r="S4429" s="264"/>
      <c r="T4429" s="26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6" t="s">
        <v>268</v>
      </c>
      <c r="AU4429" s="266" t="s">
        <v>93</v>
      </c>
      <c r="AV4429" s="15" t="s">
        <v>108</v>
      </c>
      <c r="AW4429" s="15" t="s">
        <v>34</v>
      </c>
      <c r="AX4429" s="15" t="s">
        <v>74</v>
      </c>
      <c r="AY4429" s="266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667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4" customFormat="1">
      <c r="A4431" s="14"/>
      <c r="B4431" s="246"/>
      <c r="C4431" s="247"/>
      <c r="D4431" s="231" t="s">
        <v>268</v>
      </c>
      <c r="E4431" s="248" t="s">
        <v>19</v>
      </c>
      <c r="F4431" s="249" t="s">
        <v>2741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268</v>
      </c>
      <c r="AU4431" s="255" t="s">
        <v>93</v>
      </c>
      <c r="AV4431" s="14" t="s">
        <v>82</v>
      </c>
      <c r="AW4431" s="14" t="s">
        <v>34</v>
      </c>
      <c r="AX4431" s="14" t="s">
        <v>74</v>
      </c>
      <c r="AY4431" s="255" t="s">
        <v>224</v>
      </c>
    </row>
    <row r="4432" s="13" customFormat="1">
      <c r="A4432" s="13"/>
      <c r="B4432" s="229"/>
      <c r="C4432" s="230"/>
      <c r="D4432" s="231" t="s">
        <v>268</v>
      </c>
      <c r="E4432" s="232" t="s">
        <v>19</v>
      </c>
      <c r="F4432" s="233" t="s">
        <v>4587</v>
      </c>
      <c r="G4432" s="230"/>
      <c r="H4432" s="234">
        <v>100.8</v>
      </c>
      <c r="I4432" s="235"/>
      <c r="J4432" s="230"/>
      <c r="K4432" s="230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268</v>
      </c>
      <c r="AU4432" s="240" t="s">
        <v>93</v>
      </c>
      <c r="AV4432" s="13" t="s">
        <v>93</v>
      </c>
      <c r="AW4432" s="13" t="s">
        <v>34</v>
      </c>
      <c r="AX4432" s="13" t="s">
        <v>74</v>
      </c>
      <c r="AY4432" s="240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2743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4578</v>
      </c>
      <c r="G4434" s="230"/>
      <c r="H4434" s="234">
        <v>11.75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5" customFormat="1">
      <c r="A4435" s="15"/>
      <c r="B4435" s="256"/>
      <c r="C4435" s="257"/>
      <c r="D4435" s="231" t="s">
        <v>268</v>
      </c>
      <c r="E4435" s="258" t="s">
        <v>19</v>
      </c>
      <c r="F4435" s="259" t="s">
        <v>300</v>
      </c>
      <c r="G4435" s="257"/>
      <c r="H4435" s="260">
        <v>112.55</v>
      </c>
      <c r="I4435" s="261"/>
      <c r="J4435" s="257"/>
      <c r="K4435" s="257"/>
      <c r="L4435" s="262"/>
      <c r="M4435" s="263"/>
      <c r="N4435" s="264"/>
      <c r="O4435" s="264"/>
      <c r="P4435" s="264"/>
      <c r="Q4435" s="264"/>
      <c r="R4435" s="264"/>
      <c r="S4435" s="264"/>
      <c r="T4435" s="26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66" t="s">
        <v>268</v>
      </c>
      <c r="AU4435" s="266" t="s">
        <v>93</v>
      </c>
      <c r="AV4435" s="15" t="s">
        <v>108</v>
      </c>
      <c r="AW4435" s="15" t="s">
        <v>34</v>
      </c>
      <c r="AX4435" s="15" t="s">
        <v>74</v>
      </c>
      <c r="AY4435" s="266" t="s">
        <v>224</v>
      </c>
    </row>
    <row r="4436" s="16" customFormat="1">
      <c r="A4436" s="16"/>
      <c r="B4436" s="272"/>
      <c r="C4436" s="273"/>
      <c r="D4436" s="231" t="s">
        <v>268</v>
      </c>
      <c r="E4436" s="274" t="s">
        <v>19</v>
      </c>
      <c r="F4436" s="275" t="s">
        <v>351</v>
      </c>
      <c r="G4436" s="273"/>
      <c r="H4436" s="276">
        <v>1373.385</v>
      </c>
      <c r="I4436" s="277"/>
      <c r="J4436" s="273"/>
      <c r="K4436" s="273"/>
      <c r="L4436" s="278"/>
      <c r="M4436" s="279"/>
      <c r="N4436" s="280"/>
      <c r="O4436" s="280"/>
      <c r="P4436" s="280"/>
      <c r="Q4436" s="280"/>
      <c r="R4436" s="280"/>
      <c r="S4436" s="280"/>
      <c r="T4436" s="281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T4436" s="282" t="s">
        <v>268</v>
      </c>
      <c r="AU4436" s="282" t="s">
        <v>93</v>
      </c>
      <c r="AV4436" s="16" t="s">
        <v>231</v>
      </c>
      <c r="AW4436" s="16" t="s">
        <v>34</v>
      </c>
      <c r="AX4436" s="16" t="s">
        <v>82</v>
      </c>
      <c r="AY4436" s="282" t="s">
        <v>224</v>
      </c>
    </row>
    <row r="4437" s="2" customFormat="1" ht="37.8" customHeight="1">
      <c r="A4437" s="41"/>
      <c r="B4437" s="42"/>
      <c r="C4437" s="216" t="s">
        <v>4588</v>
      </c>
      <c r="D4437" s="216" t="s">
        <v>227</v>
      </c>
      <c r="E4437" s="217" t="s">
        <v>4589</v>
      </c>
      <c r="F4437" s="218" t="s">
        <v>4590</v>
      </c>
      <c r="G4437" s="219" t="s">
        <v>266</v>
      </c>
      <c r="H4437" s="220">
        <v>24.600000000000001</v>
      </c>
      <c r="I4437" s="221"/>
      <c r="J4437" s="222">
        <f>ROUND(I4437*H4437,2)</f>
        <v>0</v>
      </c>
      <c r="K4437" s="218" t="s">
        <v>312</v>
      </c>
      <c r="L4437" s="47"/>
      <c r="M4437" s="223" t="s">
        <v>19</v>
      </c>
      <c r="N4437" s="224" t="s">
        <v>46</v>
      </c>
      <c r="O4437" s="87"/>
      <c r="P4437" s="225">
        <f>O4437*H4437</f>
        <v>0</v>
      </c>
      <c r="Q4437" s="225">
        <v>0.0050000000000000001</v>
      </c>
      <c r="R4437" s="225">
        <f>Q4437*H4437</f>
        <v>0.12300000000000001</v>
      </c>
      <c r="S4437" s="225">
        <v>0</v>
      </c>
      <c r="T4437" s="226">
        <f>S4437*H4437</f>
        <v>0</v>
      </c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R4437" s="227" t="s">
        <v>544</v>
      </c>
      <c r="AT4437" s="227" t="s">
        <v>227</v>
      </c>
      <c r="AU4437" s="227" t="s">
        <v>93</v>
      </c>
      <c r="AY4437" s="20" t="s">
        <v>224</v>
      </c>
      <c r="BE4437" s="228">
        <f>IF(N4437="základní",J4437,0)</f>
        <v>0</v>
      </c>
      <c r="BF4437" s="228">
        <f>IF(N4437="snížená",J4437,0)</f>
        <v>0</v>
      </c>
      <c r="BG4437" s="228">
        <f>IF(N4437="zákl. přenesená",J4437,0)</f>
        <v>0</v>
      </c>
      <c r="BH4437" s="228">
        <f>IF(N4437="sníž. přenesená",J4437,0)</f>
        <v>0</v>
      </c>
      <c r="BI4437" s="228">
        <f>IF(N4437="nulová",J4437,0)</f>
        <v>0</v>
      </c>
      <c r="BJ4437" s="20" t="s">
        <v>93</v>
      </c>
      <c r="BK4437" s="228">
        <f>ROUND(I4437*H4437,2)</f>
        <v>0</v>
      </c>
      <c r="BL4437" s="20" t="s">
        <v>544</v>
      </c>
      <c r="BM4437" s="227" t="s">
        <v>4591</v>
      </c>
    </row>
    <row r="4438" s="2" customFormat="1">
      <c r="A4438" s="41"/>
      <c r="B4438" s="42"/>
      <c r="C4438" s="43"/>
      <c r="D4438" s="267" t="s">
        <v>314</v>
      </c>
      <c r="E4438" s="43"/>
      <c r="F4438" s="268" t="s">
        <v>4592</v>
      </c>
      <c r="G4438" s="43"/>
      <c r="H4438" s="43"/>
      <c r="I4438" s="269"/>
      <c r="J4438" s="43"/>
      <c r="K4438" s="43"/>
      <c r="L4438" s="47"/>
      <c r="M4438" s="270"/>
      <c r="N4438" s="271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314</v>
      </c>
      <c r="AU4438" s="20" t="s">
        <v>93</v>
      </c>
    </row>
    <row r="4439" s="14" customFormat="1">
      <c r="A4439" s="14"/>
      <c r="B4439" s="246"/>
      <c r="C4439" s="247"/>
      <c r="D4439" s="231" t="s">
        <v>268</v>
      </c>
      <c r="E4439" s="248" t="s">
        <v>19</v>
      </c>
      <c r="F4439" s="249" t="s">
        <v>4593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268</v>
      </c>
      <c r="AU4439" s="255" t="s">
        <v>93</v>
      </c>
      <c r="AV4439" s="14" t="s">
        <v>82</v>
      </c>
      <c r="AW4439" s="14" t="s">
        <v>34</v>
      </c>
      <c r="AX4439" s="14" t="s">
        <v>74</v>
      </c>
      <c r="AY4439" s="255" t="s">
        <v>224</v>
      </c>
    </row>
    <row r="4440" s="13" customFormat="1">
      <c r="A4440" s="13"/>
      <c r="B4440" s="229"/>
      <c r="C4440" s="230"/>
      <c r="D4440" s="231" t="s">
        <v>268</v>
      </c>
      <c r="E4440" s="232" t="s">
        <v>19</v>
      </c>
      <c r="F4440" s="233" t="s">
        <v>4594</v>
      </c>
      <c r="G4440" s="230"/>
      <c r="H4440" s="234">
        <v>24.600000000000001</v>
      </c>
      <c r="I4440" s="235"/>
      <c r="J4440" s="230"/>
      <c r="K4440" s="230"/>
      <c r="L4440" s="236"/>
      <c r="M4440" s="237"/>
      <c r="N4440" s="238"/>
      <c r="O4440" s="238"/>
      <c r="P4440" s="238"/>
      <c r="Q4440" s="238"/>
      <c r="R4440" s="238"/>
      <c r="S4440" s="238"/>
      <c r="T4440" s="239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0" t="s">
        <v>268</v>
      </c>
      <c r="AU4440" s="240" t="s">
        <v>93</v>
      </c>
      <c r="AV4440" s="13" t="s">
        <v>93</v>
      </c>
      <c r="AW4440" s="13" t="s">
        <v>34</v>
      </c>
      <c r="AX4440" s="13" t="s">
        <v>82</v>
      </c>
      <c r="AY4440" s="240" t="s">
        <v>224</v>
      </c>
    </row>
    <row r="4441" s="2" customFormat="1" ht="16.5" customHeight="1">
      <c r="A4441" s="41"/>
      <c r="B4441" s="42"/>
      <c r="C4441" s="286" t="s">
        <v>4595</v>
      </c>
      <c r="D4441" s="286" t="s">
        <v>572</v>
      </c>
      <c r="E4441" s="287" t="s">
        <v>4596</v>
      </c>
      <c r="F4441" s="288" t="s">
        <v>4597</v>
      </c>
      <c r="G4441" s="289" t="s">
        <v>266</v>
      </c>
      <c r="H4441" s="290">
        <v>27.059999999999999</v>
      </c>
      <c r="I4441" s="291"/>
      <c r="J4441" s="292">
        <f>ROUND(I4441*H4441,2)</f>
        <v>0</v>
      </c>
      <c r="K4441" s="288" t="s">
        <v>19</v>
      </c>
      <c r="L4441" s="293"/>
      <c r="M4441" s="294" t="s">
        <v>19</v>
      </c>
      <c r="N4441" s="295" t="s">
        <v>46</v>
      </c>
      <c r="O4441" s="87"/>
      <c r="P4441" s="225">
        <f>O4441*H4441</f>
        <v>0</v>
      </c>
      <c r="Q4441" s="225">
        <v>0.01465</v>
      </c>
      <c r="R4441" s="225">
        <f>Q4441*H4441</f>
        <v>0.39642899999999998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643</v>
      </c>
      <c r="AT4441" s="227" t="s">
        <v>572</v>
      </c>
      <c r="AU4441" s="227" t="s">
        <v>93</v>
      </c>
      <c r="AY4441" s="20" t="s">
        <v>224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93</v>
      </c>
      <c r="BK4441" s="228">
        <f>ROUND(I4441*H4441,2)</f>
        <v>0</v>
      </c>
      <c r="BL4441" s="20" t="s">
        <v>544</v>
      </c>
      <c r="BM4441" s="227" t="s">
        <v>4598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27.059999999999999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49.05" customHeight="1">
      <c r="A4443" s="41"/>
      <c r="B4443" s="42"/>
      <c r="C4443" s="216" t="s">
        <v>4600</v>
      </c>
      <c r="D4443" s="216" t="s">
        <v>227</v>
      </c>
      <c r="E4443" s="217" t="s">
        <v>4601</v>
      </c>
      <c r="F4443" s="218" t="s">
        <v>4602</v>
      </c>
      <c r="G4443" s="219" t="s">
        <v>371</v>
      </c>
      <c r="H4443" s="220">
        <v>61.036999999999999</v>
      </c>
      <c r="I4443" s="221"/>
      <c r="J4443" s="222">
        <f>ROUND(I4443*H4443,2)</f>
        <v>0</v>
      </c>
      <c r="K4443" s="218" t="s">
        <v>312</v>
      </c>
      <c r="L4443" s="47"/>
      <c r="M4443" s="223" t="s">
        <v>19</v>
      </c>
      <c r="N4443" s="224" t="s">
        <v>46</v>
      </c>
      <c r="O4443" s="87"/>
      <c r="P4443" s="225">
        <f>O4443*H4443</f>
        <v>0</v>
      </c>
      <c r="Q4443" s="225">
        <v>0</v>
      </c>
      <c r="R4443" s="225">
        <f>Q4443*H4443</f>
        <v>0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544</v>
      </c>
      <c r="AT4443" s="227" t="s">
        <v>227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2" customFormat="1">
      <c r="A4444" s="41"/>
      <c r="B4444" s="42"/>
      <c r="C4444" s="43"/>
      <c r="D4444" s="267" t="s">
        <v>314</v>
      </c>
      <c r="E4444" s="43"/>
      <c r="F4444" s="268" t="s">
        <v>4604</v>
      </c>
      <c r="G4444" s="43"/>
      <c r="H4444" s="43"/>
      <c r="I4444" s="269"/>
      <c r="J4444" s="43"/>
      <c r="K4444" s="43"/>
      <c r="L4444" s="47"/>
      <c r="M4444" s="270"/>
      <c r="N4444" s="271"/>
      <c r="O4444" s="87"/>
      <c r="P4444" s="87"/>
      <c r="Q4444" s="87"/>
      <c r="R4444" s="87"/>
      <c r="S4444" s="87"/>
      <c r="T4444" s="88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T4444" s="20" t="s">
        <v>314</v>
      </c>
      <c r="AU4444" s="20" t="s">
        <v>93</v>
      </c>
    </row>
    <row r="4445" s="12" customFormat="1" ht="22.8" customHeight="1">
      <c r="A4445" s="12"/>
      <c r="B4445" s="200"/>
      <c r="C4445" s="201"/>
      <c r="D4445" s="202" t="s">
        <v>73</v>
      </c>
      <c r="E4445" s="214" t="s">
        <v>4605</v>
      </c>
      <c r="F4445" s="214" t="s">
        <v>4606</v>
      </c>
      <c r="G4445" s="201"/>
      <c r="H4445" s="201"/>
      <c r="I4445" s="204"/>
      <c r="J4445" s="215">
        <f>BK4445</f>
        <v>0</v>
      </c>
      <c r="K4445" s="201"/>
      <c r="L4445" s="206"/>
      <c r="M4445" s="207"/>
      <c r="N4445" s="208"/>
      <c r="O4445" s="208"/>
      <c r="P4445" s="209">
        <f>SUM(P4446:P4453)</f>
        <v>0</v>
      </c>
      <c r="Q4445" s="208"/>
      <c r="R4445" s="209">
        <f>SUM(R4446:R4453)</f>
        <v>0</v>
      </c>
      <c r="S4445" s="208"/>
      <c r="T4445" s="210">
        <f>SUM(T4446:T4453)</f>
        <v>0</v>
      </c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R4445" s="211" t="s">
        <v>93</v>
      </c>
      <c r="AT4445" s="212" t="s">
        <v>73</v>
      </c>
      <c r="AU4445" s="212" t="s">
        <v>82</v>
      </c>
      <c r="AY4445" s="211" t="s">
        <v>224</v>
      </c>
      <c r="BK4445" s="213">
        <f>SUM(BK4446:BK4453)</f>
        <v>0</v>
      </c>
    </row>
    <row r="4446" s="2" customFormat="1" ht="16.5" customHeight="1">
      <c r="A4446" s="41"/>
      <c r="B4446" s="42"/>
      <c r="C4446" s="216" t="s">
        <v>4607</v>
      </c>
      <c r="D4446" s="216" t="s">
        <v>227</v>
      </c>
      <c r="E4446" s="217" t="s">
        <v>4608</v>
      </c>
      <c r="F4446" s="218" t="s">
        <v>4609</v>
      </c>
      <c r="G4446" s="219" t="s">
        <v>266</v>
      </c>
      <c r="H4446" s="220">
        <v>533.86500000000001</v>
      </c>
      <c r="I4446" s="221"/>
      <c r="J4446" s="222">
        <f>ROUND(I4446*H4446,2)</f>
        <v>0</v>
      </c>
      <c r="K4446" s="218" t="s">
        <v>19</v>
      </c>
      <c r="L4446" s="47"/>
      <c r="M4446" s="223" t="s">
        <v>19</v>
      </c>
      <c r="N4446" s="224" t="s">
        <v>46</v>
      </c>
      <c r="O4446" s="87"/>
      <c r="P4446" s="225">
        <f>O4446*H4446</f>
        <v>0</v>
      </c>
      <c r="Q4446" s="225">
        <v>0</v>
      </c>
      <c r="R4446" s="225">
        <f>Q4446*H4446</f>
        <v>0</v>
      </c>
      <c r="S4446" s="225">
        <v>0</v>
      </c>
      <c r="T4446" s="226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7" t="s">
        <v>544</v>
      </c>
      <c r="AT4446" s="227" t="s">
        <v>227</v>
      </c>
      <c r="AU4446" s="227" t="s">
        <v>93</v>
      </c>
      <c r="AY4446" s="20" t="s">
        <v>224</v>
      </c>
      <c r="BE4446" s="228">
        <f>IF(N4446="základní",J4446,0)</f>
        <v>0</v>
      </c>
      <c r="BF4446" s="228">
        <f>IF(N4446="snížená",J4446,0)</f>
        <v>0</v>
      </c>
      <c r="BG4446" s="228">
        <f>IF(N4446="zákl. přenesená",J4446,0)</f>
        <v>0</v>
      </c>
      <c r="BH4446" s="228">
        <f>IF(N4446="sníž. přenesená",J4446,0)</f>
        <v>0</v>
      </c>
      <c r="BI4446" s="228">
        <f>IF(N4446="nulová",J4446,0)</f>
        <v>0</v>
      </c>
      <c r="BJ4446" s="20" t="s">
        <v>93</v>
      </c>
      <c r="BK4446" s="228">
        <f>ROUND(I4446*H4446,2)</f>
        <v>0</v>
      </c>
      <c r="BL4446" s="20" t="s">
        <v>544</v>
      </c>
      <c r="BM4446" s="227" t="s">
        <v>4610</v>
      </c>
    </row>
    <row r="4447" s="14" customFormat="1">
      <c r="A4447" s="14"/>
      <c r="B4447" s="246"/>
      <c r="C4447" s="247"/>
      <c r="D4447" s="231" t="s">
        <v>268</v>
      </c>
      <c r="E4447" s="248" t="s">
        <v>19</v>
      </c>
      <c r="F4447" s="249" t="s">
        <v>4611</v>
      </c>
      <c r="G4447" s="247"/>
      <c r="H4447" s="248" t="s">
        <v>19</v>
      </c>
      <c r="I4447" s="250"/>
      <c r="J4447" s="247"/>
      <c r="K4447" s="247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268</v>
      </c>
      <c r="AU4447" s="255" t="s">
        <v>93</v>
      </c>
      <c r="AV4447" s="14" t="s">
        <v>82</v>
      </c>
      <c r="AW4447" s="14" t="s">
        <v>34</v>
      </c>
      <c r="AX4447" s="14" t="s">
        <v>74</v>
      </c>
      <c r="AY4447" s="255" t="s">
        <v>224</v>
      </c>
    </row>
    <row r="4448" s="13" customFormat="1">
      <c r="A4448" s="13"/>
      <c r="B4448" s="229"/>
      <c r="C4448" s="230"/>
      <c r="D4448" s="231" t="s">
        <v>268</v>
      </c>
      <c r="E4448" s="232" t="s">
        <v>19</v>
      </c>
      <c r="F4448" s="233" t="s">
        <v>4612</v>
      </c>
      <c r="G4448" s="230"/>
      <c r="H4448" s="234">
        <v>438.14600000000002</v>
      </c>
      <c r="I4448" s="235"/>
      <c r="J4448" s="230"/>
      <c r="K4448" s="230"/>
      <c r="L4448" s="236"/>
      <c r="M4448" s="237"/>
      <c r="N4448" s="238"/>
      <c r="O4448" s="238"/>
      <c r="P4448" s="238"/>
      <c r="Q4448" s="238"/>
      <c r="R4448" s="238"/>
      <c r="S4448" s="238"/>
      <c r="T4448" s="23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0" t="s">
        <v>268</v>
      </c>
      <c r="AU4448" s="240" t="s">
        <v>93</v>
      </c>
      <c r="AV4448" s="13" t="s">
        <v>93</v>
      </c>
      <c r="AW4448" s="13" t="s">
        <v>34</v>
      </c>
      <c r="AX4448" s="13" t="s">
        <v>74</v>
      </c>
      <c r="AY4448" s="240" t="s">
        <v>224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4613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4614</v>
      </c>
      <c r="G4450" s="230"/>
      <c r="H4450" s="234">
        <v>88.819999999999993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1597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4615</v>
      </c>
      <c r="G4452" s="230"/>
      <c r="H4452" s="234">
        <v>6.899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6" customFormat="1">
      <c r="A4453" s="16"/>
      <c r="B4453" s="272"/>
      <c r="C4453" s="273"/>
      <c r="D4453" s="231" t="s">
        <v>268</v>
      </c>
      <c r="E4453" s="274" t="s">
        <v>19</v>
      </c>
      <c r="F4453" s="275" t="s">
        <v>351</v>
      </c>
      <c r="G4453" s="273"/>
      <c r="H4453" s="276">
        <v>533.86500000000001</v>
      </c>
      <c r="I4453" s="277"/>
      <c r="J4453" s="273"/>
      <c r="K4453" s="273"/>
      <c r="L4453" s="278"/>
      <c r="M4453" s="279"/>
      <c r="N4453" s="280"/>
      <c r="O4453" s="280"/>
      <c r="P4453" s="280"/>
      <c r="Q4453" s="280"/>
      <c r="R4453" s="280"/>
      <c r="S4453" s="280"/>
      <c r="T4453" s="281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T4453" s="282" t="s">
        <v>268</v>
      </c>
      <c r="AU4453" s="282" t="s">
        <v>93</v>
      </c>
      <c r="AV4453" s="16" t="s">
        <v>231</v>
      </c>
      <c r="AW4453" s="16" t="s">
        <v>34</v>
      </c>
      <c r="AX4453" s="16" t="s">
        <v>82</v>
      </c>
      <c r="AY4453" s="282" t="s">
        <v>224</v>
      </c>
    </row>
    <row r="4454" s="12" customFormat="1" ht="22.8" customHeight="1">
      <c r="A4454" s="12"/>
      <c r="B4454" s="200"/>
      <c r="C4454" s="201"/>
      <c r="D4454" s="202" t="s">
        <v>73</v>
      </c>
      <c r="E4454" s="214" t="s">
        <v>4616</v>
      </c>
      <c r="F4454" s="214" t="s">
        <v>4617</v>
      </c>
      <c r="G4454" s="201"/>
      <c r="H4454" s="201"/>
      <c r="I4454" s="204"/>
      <c r="J4454" s="215">
        <f>BK4454</f>
        <v>0</v>
      </c>
      <c r="K4454" s="201"/>
      <c r="L4454" s="206"/>
      <c r="M4454" s="207"/>
      <c r="N4454" s="208"/>
      <c r="O4454" s="208"/>
      <c r="P4454" s="209">
        <f>SUM(P4455:P4467)</f>
        <v>0</v>
      </c>
      <c r="Q4454" s="208"/>
      <c r="R4454" s="209">
        <f>SUM(R4455:R4467)</f>
        <v>8.5753170300000008</v>
      </c>
      <c r="S4454" s="208"/>
      <c r="T4454" s="210">
        <f>SUM(T4455:T4467)</f>
        <v>0</v>
      </c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R4454" s="211" t="s">
        <v>93</v>
      </c>
      <c r="AT4454" s="212" t="s">
        <v>73</v>
      </c>
      <c r="AU4454" s="212" t="s">
        <v>82</v>
      </c>
      <c r="AY4454" s="211" t="s">
        <v>224</v>
      </c>
      <c r="BK4454" s="213">
        <f>SUM(BK4455:BK4467)</f>
        <v>0</v>
      </c>
    </row>
    <row r="4455" s="2" customFormat="1" ht="33" customHeight="1">
      <c r="A4455" s="41"/>
      <c r="B4455" s="42"/>
      <c r="C4455" s="216" t="s">
        <v>4618</v>
      </c>
      <c r="D4455" s="216" t="s">
        <v>227</v>
      </c>
      <c r="E4455" s="217" t="s">
        <v>4619</v>
      </c>
      <c r="F4455" s="218" t="s">
        <v>4620</v>
      </c>
      <c r="G4455" s="219" t="s">
        <v>266</v>
      </c>
      <c r="H4455" s="220">
        <v>17500.647000000001</v>
      </c>
      <c r="I4455" s="221"/>
      <c r="J4455" s="222">
        <f>ROUND(I4455*H4455,2)</f>
        <v>0</v>
      </c>
      <c r="K4455" s="218" t="s">
        <v>312</v>
      </c>
      <c r="L4455" s="47"/>
      <c r="M4455" s="223" t="s">
        <v>19</v>
      </c>
      <c r="N4455" s="224" t="s">
        <v>46</v>
      </c>
      <c r="O4455" s="87"/>
      <c r="P4455" s="225">
        <f>O4455*H4455</f>
        <v>0</v>
      </c>
      <c r="Q4455" s="225">
        <v>0.00020000000000000001</v>
      </c>
      <c r="R4455" s="225">
        <f>Q4455*H4455</f>
        <v>3.5001294000000005</v>
      </c>
      <c r="S4455" s="225">
        <v>0</v>
      </c>
      <c r="T4455" s="226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27" t="s">
        <v>544</v>
      </c>
      <c r="AT4455" s="227" t="s">
        <v>227</v>
      </c>
      <c r="AU4455" s="227" t="s">
        <v>93</v>
      </c>
      <c r="AY4455" s="20" t="s">
        <v>224</v>
      </c>
      <c r="BE4455" s="228">
        <f>IF(N4455="základní",J4455,0)</f>
        <v>0</v>
      </c>
      <c r="BF4455" s="228">
        <f>IF(N4455="snížená",J4455,0)</f>
        <v>0</v>
      </c>
      <c r="BG4455" s="228">
        <f>IF(N4455="zákl. přenesená",J4455,0)</f>
        <v>0</v>
      </c>
      <c r="BH4455" s="228">
        <f>IF(N4455="sníž. přenesená",J4455,0)</f>
        <v>0</v>
      </c>
      <c r="BI4455" s="228">
        <f>IF(N4455="nulová",J4455,0)</f>
        <v>0</v>
      </c>
      <c r="BJ4455" s="20" t="s">
        <v>93</v>
      </c>
      <c r="BK4455" s="228">
        <f>ROUND(I4455*H4455,2)</f>
        <v>0</v>
      </c>
      <c r="BL4455" s="20" t="s">
        <v>544</v>
      </c>
      <c r="BM4455" s="227" t="s">
        <v>4621</v>
      </c>
    </row>
    <row r="4456" s="2" customFormat="1">
      <c r="A4456" s="41"/>
      <c r="B4456" s="42"/>
      <c r="C4456" s="43"/>
      <c r="D4456" s="267" t="s">
        <v>314</v>
      </c>
      <c r="E4456" s="43"/>
      <c r="F4456" s="268" t="s">
        <v>4622</v>
      </c>
      <c r="G4456" s="43"/>
      <c r="H4456" s="43"/>
      <c r="I4456" s="269"/>
      <c r="J4456" s="43"/>
      <c r="K4456" s="43"/>
      <c r="L4456" s="47"/>
      <c r="M4456" s="270"/>
      <c r="N4456" s="271"/>
      <c r="O4456" s="87"/>
      <c r="P4456" s="87"/>
      <c r="Q4456" s="87"/>
      <c r="R4456" s="87"/>
      <c r="S4456" s="87"/>
      <c r="T4456" s="88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T4456" s="20" t="s">
        <v>314</v>
      </c>
      <c r="AU4456" s="20" t="s">
        <v>93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4623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93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3" customFormat="1">
      <c r="A4458" s="13"/>
      <c r="B4458" s="229"/>
      <c r="C4458" s="230"/>
      <c r="D4458" s="231" t="s">
        <v>268</v>
      </c>
      <c r="E4458" s="232" t="s">
        <v>19</v>
      </c>
      <c r="F4458" s="233" t="s">
        <v>4624</v>
      </c>
      <c r="G4458" s="230"/>
      <c r="H4458" s="234">
        <v>13836.709000000001</v>
      </c>
      <c r="I4458" s="235"/>
      <c r="J4458" s="230"/>
      <c r="K4458" s="230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268</v>
      </c>
      <c r="AU4458" s="240" t="s">
        <v>93</v>
      </c>
      <c r="AV4458" s="13" t="s">
        <v>93</v>
      </c>
      <c r="AW4458" s="13" t="s">
        <v>34</v>
      </c>
      <c r="AX4458" s="13" t="s">
        <v>74</v>
      </c>
      <c r="AY4458" s="240" t="s">
        <v>224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4625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4626</v>
      </c>
      <c r="G4460" s="230"/>
      <c r="H4460" s="234">
        <v>985.42100000000005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4627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4628</v>
      </c>
      <c r="G4462" s="230"/>
      <c r="H4462" s="234">
        <v>4667.8890000000001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4629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4630</v>
      </c>
      <c r="G4464" s="230"/>
      <c r="H4464" s="234">
        <v>-1989.3720000000001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6" customFormat="1">
      <c r="A4465" s="16"/>
      <c r="B4465" s="272"/>
      <c r="C4465" s="273"/>
      <c r="D4465" s="231" t="s">
        <v>268</v>
      </c>
      <c r="E4465" s="274" t="s">
        <v>19</v>
      </c>
      <c r="F4465" s="275" t="s">
        <v>351</v>
      </c>
      <c r="G4465" s="273"/>
      <c r="H4465" s="276">
        <v>17500.647000000001</v>
      </c>
      <c r="I4465" s="277"/>
      <c r="J4465" s="273"/>
      <c r="K4465" s="273"/>
      <c r="L4465" s="278"/>
      <c r="M4465" s="279"/>
      <c r="N4465" s="280"/>
      <c r="O4465" s="280"/>
      <c r="P4465" s="280"/>
      <c r="Q4465" s="280"/>
      <c r="R4465" s="280"/>
      <c r="S4465" s="280"/>
      <c r="T4465" s="281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T4465" s="282" t="s">
        <v>268</v>
      </c>
      <c r="AU4465" s="282" t="s">
        <v>93</v>
      </c>
      <c r="AV4465" s="16" t="s">
        <v>231</v>
      </c>
      <c r="AW4465" s="16" t="s">
        <v>34</v>
      </c>
      <c r="AX4465" s="16" t="s">
        <v>82</v>
      </c>
      <c r="AY4465" s="282" t="s">
        <v>224</v>
      </c>
    </row>
    <row r="4466" s="2" customFormat="1" ht="37.8" customHeight="1">
      <c r="A4466" s="41"/>
      <c r="B4466" s="42"/>
      <c r="C4466" s="216" t="s">
        <v>4631</v>
      </c>
      <c r="D4466" s="216" t="s">
        <v>227</v>
      </c>
      <c r="E4466" s="217" t="s">
        <v>4632</v>
      </c>
      <c r="F4466" s="218" t="s">
        <v>4633</v>
      </c>
      <c r="G4466" s="219" t="s">
        <v>266</v>
      </c>
      <c r="H4466" s="220">
        <v>17500.647000000001</v>
      </c>
      <c r="I4466" s="221"/>
      <c r="J4466" s="222">
        <f>ROUND(I4466*H4466,2)</f>
        <v>0</v>
      </c>
      <c r="K4466" s="218" t="s">
        <v>312</v>
      </c>
      <c r="L4466" s="47"/>
      <c r="M4466" s="223" t="s">
        <v>19</v>
      </c>
      <c r="N4466" s="224" t="s">
        <v>46</v>
      </c>
      <c r="O4466" s="87"/>
      <c r="P4466" s="225">
        <f>O4466*H4466</f>
        <v>0</v>
      </c>
      <c r="Q4466" s="225">
        <v>0.00029</v>
      </c>
      <c r="R4466" s="225">
        <f>Q4466*H4466</f>
        <v>5.0751876300000003</v>
      </c>
      <c r="S4466" s="225">
        <v>0</v>
      </c>
      <c r="T4466" s="226">
        <f>S4466*H4466</f>
        <v>0</v>
      </c>
      <c r="U4466" s="41"/>
      <c r="V4466" s="41"/>
      <c r="W4466" s="41"/>
      <c r="X4466" s="41"/>
      <c r="Y4466" s="41"/>
      <c r="Z4466" s="41"/>
      <c r="AA4466" s="41"/>
      <c r="AB4466" s="41"/>
      <c r="AC4466" s="41"/>
      <c r="AD4466" s="41"/>
      <c r="AE4466" s="41"/>
      <c r="AR4466" s="227" t="s">
        <v>544</v>
      </c>
      <c r="AT4466" s="227" t="s">
        <v>227</v>
      </c>
      <c r="AU4466" s="227" t="s">
        <v>93</v>
      </c>
      <c r="AY4466" s="20" t="s">
        <v>224</v>
      </c>
      <c r="BE4466" s="228">
        <f>IF(N4466="základní",J4466,0)</f>
        <v>0</v>
      </c>
      <c r="BF4466" s="228">
        <f>IF(N4466="snížená",J4466,0)</f>
        <v>0</v>
      </c>
      <c r="BG4466" s="228">
        <f>IF(N4466="zákl. přenesená",J4466,0)</f>
        <v>0</v>
      </c>
      <c r="BH4466" s="228">
        <f>IF(N4466="sníž. přenesená",J4466,0)</f>
        <v>0</v>
      </c>
      <c r="BI4466" s="228">
        <f>IF(N4466="nulová",J4466,0)</f>
        <v>0</v>
      </c>
      <c r="BJ4466" s="20" t="s">
        <v>93</v>
      </c>
      <c r="BK4466" s="228">
        <f>ROUND(I4466*H4466,2)</f>
        <v>0</v>
      </c>
      <c r="BL4466" s="20" t="s">
        <v>544</v>
      </c>
      <c r="BM4466" s="227" t="s">
        <v>4634</v>
      </c>
    </row>
    <row r="4467" s="2" customFormat="1">
      <c r="A4467" s="41"/>
      <c r="B4467" s="42"/>
      <c r="C4467" s="43"/>
      <c r="D4467" s="267" t="s">
        <v>314</v>
      </c>
      <c r="E4467" s="43"/>
      <c r="F4467" s="268" t="s">
        <v>4635</v>
      </c>
      <c r="G4467" s="43"/>
      <c r="H4467" s="43"/>
      <c r="I4467" s="269"/>
      <c r="J4467" s="43"/>
      <c r="K4467" s="43"/>
      <c r="L4467" s="47"/>
      <c r="M4467" s="270"/>
      <c r="N4467" s="271"/>
      <c r="O4467" s="87"/>
      <c r="P4467" s="87"/>
      <c r="Q4467" s="87"/>
      <c r="R4467" s="87"/>
      <c r="S4467" s="87"/>
      <c r="T4467" s="88"/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T4467" s="20" t="s">
        <v>314</v>
      </c>
      <c r="AU4467" s="20" t="s">
        <v>93</v>
      </c>
    </row>
    <row r="4468" s="12" customFormat="1" ht="25.92" customHeight="1">
      <c r="A4468" s="12"/>
      <c r="B4468" s="200"/>
      <c r="C4468" s="201"/>
      <c r="D4468" s="202" t="s">
        <v>73</v>
      </c>
      <c r="E4468" s="203" t="s">
        <v>572</v>
      </c>
      <c r="F4468" s="203" t="s">
        <v>4636</v>
      </c>
      <c r="G4468" s="201"/>
      <c r="H4468" s="201"/>
      <c r="I4468" s="204"/>
      <c r="J4468" s="205">
        <f>BK4468</f>
        <v>0</v>
      </c>
      <c r="K4468" s="201"/>
      <c r="L4468" s="206"/>
      <c r="M4468" s="207"/>
      <c r="N4468" s="208"/>
      <c r="O4468" s="208"/>
      <c r="P4468" s="209">
        <f>P4469+P4473</f>
        <v>0</v>
      </c>
      <c r="Q4468" s="208"/>
      <c r="R4468" s="209">
        <f>R4469+R4473</f>
        <v>0</v>
      </c>
      <c r="S4468" s="208"/>
      <c r="T4468" s="210">
        <f>T4469+T4473</f>
        <v>0</v>
      </c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R4468" s="211" t="s">
        <v>108</v>
      </c>
      <c r="AT4468" s="212" t="s">
        <v>73</v>
      </c>
      <c r="AU4468" s="212" t="s">
        <v>74</v>
      </c>
      <c r="AY4468" s="211" t="s">
        <v>224</v>
      </c>
      <c r="BK4468" s="213">
        <f>BK4469+BK4473</f>
        <v>0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4637</v>
      </c>
      <c r="F4469" s="214" t="s">
        <v>4638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SUM(P4470:P4472)</f>
        <v>0</v>
      </c>
      <c r="Q4469" s="208"/>
      <c r="R4469" s="209">
        <f>SUM(R4470:R4472)</f>
        <v>0</v>
      </c>
      <c r="S4469" s="208"/>
      <c r="T4469" s="210">
        <f>SUM(T4470:T4472)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108</v>
      </c>
      <c r="AT4469" s="212" t="s">
        <v>73</v>
      </c>
      <c r="AU4469" s="212" t="s">
        <v>82</v>
      </c>
      <c r="AY4469" s="211" t="s">
        <v>224</v>
      </c>
      <c r="BK4469" s="213">
        <f>SUM(BK4470:BK4472)</f>
        <v>0</v>
      </c>
    </row>
    <row r="4470" s="2" customFormat="1" ht="16.5" customHeight="1">
      <c r="A4470" s="41"/>
      <c r="B4470" s="42"/>
      <c r="C4470" s="216" t="s">
        <v>4639</v>
      </c>
      <c r="D4470" s="216" t="s">
        <v>227</v>
      </c>
      <c r="E4470" s="217" t="s">
        <v>4640</v>
      </c>
      <c r="F4470" s="218" t="s">
        <v>4641</v>
      </c>
      <c r="G4470" s="219" t="s">
        <v>595</v>
      </c>
      <c r="H4470" s="220">
        <v>1</v>
      </c>
      <c r="I4470" s="221"/>
      <c r="J4470" s="222">
        <f>ROUND(I4470*H4470,2)</f>
        <v>0</v>
      </c>
      <c r="K4470" s="218" t="s">
        <v>19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</v>
      </c>
      <c r="R4470" s="225">
        <f>Q4470*H4470</f>
        <v>0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1036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1036</v>
      </c>
      <c r="BM4470" s="227" t="s">
        <v>4642</v>
      </c>
    </row>
    <row r="4471" s="2" customFormat="1" ht="16.5" customHeight="1">
      <c r="A4471" s="41"/>
      <c r="B4471" s="42"/>
      <c r="C4471" s="216" t="s">
        <v>4643</v>
      </c>
      <c r="D4471" s="216" t="s">
        <v>227</v>
      </c>
      <c r="E4471" s="217" t="s">
        <v>4644</v>
      </c>
      <c r="F4471" s="218" t="s">
        <v>4645</v>
      </c>
      <c r="G4471" s="219" t="s">
        <v>595</v>
      </c>
      <c r="H4471" s="220">
        <v>1</v>
      </c>
      <c r="I4471" s="221"/>
      <c r="J4471" s="222">
        <f>ROUND(I4471*H4471,2)</f>
        <v>0</v>
      </c>
      <c r="K4471" s="218" t="s">
        <v>19</v>
      </c>
      <c r="L4471" s="47"/>
      <c r="M4471" s="223" t="s">
        <v>19</v>
      </c>
      <c r="N4471" s="224" t="s">
        <v>46</v>
      </c>
      <c r="O4471" s="87"/>
      <c r="P4471" s="225">
        <f>O4471*H4471</f>
        <v>0</v>
      </c>
      <c r="Q4471" s="225">
        <v>0</v>
      </c>
      <c r="R4471" s="225">
        <f>Q4471*H4471</f>
        <v>0</v>
      </c>
      <c r="S4471" s="225">
        <v>0</v>
      </c>
      <c r="T4471" s="226">
        <f>S4471*H4471</f>
        <v>0</v>
      </c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R4471" s="227" t="s">
        <v>1036</v>
      </c>
      <c r="AT4471" s="227" t="s">
        <v>227</v>
      </c>
      <c r="AU4471" s="227" t="s">
        <v>93</v>
      </c>
      <c r="AY4471" s="20" t="s">
        <v>224</v>
      </c>
      <c r="BE4471" s="228">
        <f>IF(N4471="základní",J4471,0)</f>
        <v>0</v>
      </c>
      <c r="BF4471" s="228">
        <f>IF(N4471="snížená",J4471,0)</f>
        <v>0</v>
      </c>
      <c r="BG4471" s="228">
        <f>IF(N4471="zákl. přenesená",J4471,0)</f>
        <v>0</v>
      </c>
      <c r="BH4471" s="228">
        <f>IF(N4471="sníž. přenesená",J4471,0)</f>
        <v>0</v>
      </c>
      <c r="BI4471" s="228">
        <f>IF(N4471="nulová",J4471,0)</f>
        <v>0</v>
      </c>
      <c r="BJ4471" s="20" t="s">
        <v>93</v>
      </c>
      <c r="BK4471" s="228">
        <f>ROUND(I4471*H4471,2)</f>
        <v>0</v>
      </c>
      <c r="BL4471" s="20" t="s">
        <v>1036</v>
      </c>
      <c r="BM4471" s="227" t="s">
        <v>4646</v>
      </c>
    </row>
    <row r="4472" s="2" customFormat="1" ht="16.5" customHeight="1">
      <c r="A4472" s="41"/>
      <c r="B4472" s="42"/>
      <c r="C4472" s="216" t="s">
        <v>4647</v>
      </c>
      <c r="D4472" s="216" t="s">
        <v>227</v>
      </c>
      <c r="E4472" s="217" t="s">
        <v>4648</v>
      </c>
      <c r="F4472" s="218" t="s">
        <v>4649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1036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1036</v>
      </c>
      <c r="BM4472" s="227" t="s">
        <v>4650</v>
      </c>
    </row>
    <row r="4473" s="12" customFormat="1" ht="22.8" customHeight="1">
      <c r="A4473" s="12"/>
      <c r="B4473" s="200"/>
      <c r="C4473" s="201"/>
      <c r="D4473" s="202" t="s">
        <v>73</v>
      </c>
      <c r="E4473" s="214" t="s">
        <v>4651</v>
      </c>
      <c r="F4473" s="214" t="s">
        <v>4652</v>
      </c>
      <c r="G4473" s="201"/>
      <c r="H4473" s="201"/>
      <c r="I4473" s="204"/>
      <c r="J4473" s="215">
        <f>BK4473</f>
        <v>0</v>
      </c>
      <c r="K4473" s="201"/>
      <c r="L4473" s="206"/>
      <c r="M4473" s="207"/>
      <c r="N4473" s="208"/>
      <c r="O4473" s="208"/>
      <c r="P4473" s="209">
        <f>SUM(P4474:P4492)</f>
        <v>0</v>
      </c>
      <c r="Q4473" s="208"/>
      <c r="R4473" s="209">
        <f>SUM(R4474:R4492)</f>
        <v>0</v>
      </c>
      <c r="S4473" s="208"/>
      <c r="T4473" s="210">
        <f>SUM(T4474:T4492)</f>
        <v>0</v>
      </c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R4473" s="211" t="s">
        <v>108</v>
      </c>
      <c r="AT4473" s="212" t="s">
        <v>73</v>
      </c>
      <c r="AU4473" s="212" t="s">
        <v>82</v>
      </c>
      <c r="AY4473" s="211" t="s">
        <v>224</v>
      </c>
      <c r="BK4473" s="213">
        <f>SUM(BK4474:BK4492)</f>
        <v>0</v>
      </c>
    </row>
    <row r="4474" s="2" customFormat="1" ht="21.75" customHeight="1">
      <c r="A4474" s="41"/>
      <c r="B4474" s="42"/>
      <c r="C4474" s="216" t="s">
        <v>4653</v>
      </c>
      <c r="D4474" s="216" t="s">
        <v>227</v>
      </c>
      <c r="E4474" s="217" t="s">
        <v>4654</v>
      </c>
      <c r="F4474" s="218" t="s">
        <v>4655</v>
      </c>
      <c r="G4474" s="219" t="s">
        <v>4656</v>
      </c>
      <c r="H4474" s="220">
        <v>34049.32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1036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1036</v>
      </c>
      <c r="BM4474" s="227" t="s">
        <v>4657</v>
      </c>
    </row>
    <row r="4475" s="14" customFormat="1">
      <c r="A4475" s="14"/>
      <c r="B4475" s="246"/>
      <c r="C4475" s="247"/>
      <c r="D4475" s="231" t="s">
        <v>268</v>
      </c>
      <c r="E4475" s="248" t="s">
        <v>19</v>
      </c>
      <c r="F4475" s="249" t="s">
        <v>4658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268</v>
      </c>
      <c r="AU4475" s="255" t="s">
        <v>93</v>
      </c>
      <c r="AV4475" s="14" t="s">
        <v>82</v>
      </c>
      <c r="AW4475" s="14" t="s">
        <v>34</v>
      </c>
      <c r="AX4475" s="14" t="s">
        <v>74</v>
      </c>
      <c r="AY4475" s="255" t="s">
        <v>224</v>
      </c>
    </row>
    <row r="4476" s="13" customFormat="1">
      <c r="A4476" s="13"/>
      <c r="B4476" s="229"/>
      <c r="C4476" s="230"/>
      <c r="D4476" s="231" t="s">
        <v>268</v>
      </c>
      <c r="E4476" s="232" t="s">
        <v>19</v>
      </c>
      <c r="F4476" s="233" t="s">
        <v>4659</v>
      </c>
      <c r="G4476" s="230"/>
      <c r="H4476" s="234">
        <v>283</v>
      </c>
      <c r="I4476" s="235"/>
      <c r="J4476" s="230"/>
      <c r="K4476" s="230"/>
      <c r="L4476" s="236"/>
      <c r="M4476" s="237"/>
      <c r="N4476" s="238"/>
      <c r="O4476" s="238"/>
      <c r="P4476" s="238"/>
      <c r="Q4476" s="238"/>
      <c r="R4476" s="238"/>
      <c r="S4476" s="238"/>
      <c r="T4476" s="23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0" t="s">
        <v>268</v>
      </c>
      <c r="AU4476" s="240" t="s">
        <v>93</v>
      </c>
      <c r="AV4476" s="13" t="s">
        <v>93</v>
      </c>
      <c r="AW4476" s="13" t="s">
        <v>34</v>
      </c>
      <c r="AX4476" s="13" t="s">
        <v>74</v>
      </c>
      <c r="AY4476" s="240" t="s">
        <v>224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4660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4100</v>
      </c>
      <c r="G4478" s="230"/>
      <c r="H4478" s="234">
        <v>551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4661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4662</v>
      </c>
      <c r="G4480" s="230"/>
      <c r="H4480" s="234">
        <v>10922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4663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4664</v>
      </c>
      <c r="G4482" s="230"/>
      <c r="H4482" s="234">
        <v>2210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5" customFormat="1">
      <c r="A4483" s="15"/>
      <c r="B4483" s="256"/>
      <c r="C4483" s="257"/>
      <c r="D4483" s="231" t="s">
        <v>268</v>
      </c>
      <c r="E4483" s="258" t="s">
        <v>19</v>
      </c>
      <c r="F4483" s="259" t="s">
        <v>300</v>
      </c>
      <c r="G4483" s="257"/>
      <c r="H4483" s="260">
        <v>13966</v>
      </c>
      <c r="I4483" s="261"/>
      <c r="J4483" s="257"/>
      <c r="K4483" s="257"/>
      <c r="L4483" s="262"/>
      <c r="M4483" s="263"/>
      <c r="N4483" s="264"/>
      <c r="O4483" s="264"/>
      <c r="P4483" s="264"/>
      <c r="Q4483" s="264"/>
      <c r="R4483" s="264"/>
      <c r="S4483" s="264"/>
      <c r="T4483" s="26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T4483" s="266" t="s">
        <v>268</v>
      </c>
      <c r="AU4483" s="266" t="s">
        <v>93</v>
      </c>
      <c r="AV4483" s="15" t="s">
        <v>108</v>
      </c>
      <c r="AW4483" s="15" t="s">
        <v>34</v>
      </c>
      <c r="AX4483" s="15" t="s">
        <v>74</v>
      </c>
      <c r="AY4483" s="266" t="s">
        <v>224</v>
      </c>
    </row>
    <row r="4484" s="14" customFormat="1">
      <c r="A4484" s="14"/>
      <c r="B4484" s="246"/>
      <c r="C4484" s="247"/>
      <c r="D4484" s="231" t="s">
        <v>268</v>
      </c>
      <c r="E4484" s="248" t="s">
        <v>19</v>
      </c>
      <c r="F4484" s="249" t="s">
        <v>4665</v>
      </c>
      <c r="G4484" s="247"/>
      <c r="H4484" s="248" t="s">
        <v>19</v>
      </c>
      <c r="I4484" s="250"/>
      <c r="J4484" s="247"/>
      <c r="K4484" s="247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268</v>
      </c>
      <c r="AU4484" s="255" t="s">
        <v>93</v>
      </c>
      <c r="AV4484" s="14" t="s">
        <v>82</v>
      </c>
      <c r="AW4484" s="14" t="s">
        <v>34</v>
      </c>
      <c r="AX4484" s="14" t="s">
        <v>74</v>
      </c>
      <c r="AY4484" s="255" t="s">
        <v>224</v>
      </c>
    </row>
    <row r="4485" s="14" customFormat="1">
      <c r="A4485" s="14"/>
      <c r="B4485" s="246"/>
      <c r="C4485" s="247"/>
      <c r="D4485" s="231" t="s">
        <v>268</v>
      </c>
      <c r="E4485" s="248" t="s">
        <v>19</v>
      </c>
      <c r="F4485" s="249" t="s">
        <v>4666</v>
      </c>
      <c r="G4485" s="247"/>
      <c r="H4485" s="248" t="s">
        <v>19</v>
      </c>
      <c r="I4485" s="250"/>
      <c r="J4485" s="247"/>
      <c r="K4485" s="247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268</v>
      </c>
      <c r="AU4485" s="255" t="s">
        <v>93</v>
      </c>
      <c r="AV4485" s="14" t="s">
        <v>82</v>
      </c>
      <c r="AW4485" s="14" t="s">
        <v>34</v>
      </c>
      <c r="AX4485" s="14" t="s">
        <v>74</v>
      </c>
      <c r="AY4485" s="255" t="s">
        <v>224</v>
      </c>
    </row>
    <row r="4486" s="13" customFormat="1">
      <c r="A4486" s="13"/>
      <c r="B4486" s="229"/>
      <c r="C4486" s="230"/>
      <c r="D4486" s="231" t="s">
        <v>268</v>
      </c>
      <c r="E4486" s="232" t="s">
        <v>19</v>
      </c>
      <c r="F4486" s="233" t="s">
        <v>4667</v>
      </c>
      <c r="G4486" s="230"/>
      <c r="H4486" s="234">
        <v>19026</v>
      </c>
      <c r="I4486" s="235"/>
      <c r="J4486" s="230"/>
      <c r="K4486" s="230"/>
      <c r="L4486" s="236"/>
      <c r="M4486" s="237"/>
      <c r="N4486" s="238"/>
      <c r="O4486" s="238"/>
      <c r="P4486" s="238"/>
      <c r="Q4486" s="238"/>
      <c r="R4486" s="238"/>
      <c r="S4486" s="238"/>
      <c r="T4486" s="23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0" t="s">
        <v>268</v>
      </c>
      <c r="AU4486" s="240" t="s">
        <v>93</v>
      </c>
      <c r="AV4486" s="13" t="s">
        <v>93</v>
      </c>
      <c r="AW4486" s="13" t="s">
        <v>34</v>
      </c>
      <c r="AX4486" s="13" t="s">
        <v>74</v>
      </c>
      <c r="AY4486" s="240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4668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4669</v>
      </c>
      <c r="G4488" s="230"/>
      <c r="H4488" s="234">
        <v>859.32000000000005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4670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4671</v>
      </c>
      <c r="G4490" s="230"/>
      <c r="H4490" s="234">
        <v>198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5" customFormat="1">
      <c r="A4491" s="15"/>
      <c r="B4491" s="256"/>
      <c r="C4491" s="257"/>
      <c r="D4491" s="231" t="s">
        <v>268</v>
      </c>
      <c r="E4491" s="258" t="s">
        <v>19</v>
      </c>
      <c r="F4491" s="259" t="s">
        <v>300</v>
      </c>
      <c r="G4491" s="257"/>
      <c r="H4491" s="260">
        <v>20083.32</v>
      </c>
      <c r="I4491" s="261"/>
      <c r="J4491" s="257"/>
      <c r="K4491" s="257"/>
      <c r="L4491" s="262"/>
      <c r="M4491" s="263"/>
      <c r="N4491" s="264"/>
      <c r="O4491" s="264"/>
      <c r="P4491" s="264"/>
      <c r="Q4491" s="264"/>
      <c r="R4491" s="264"/>
      <c r="S4491" s="264"/>
      <c r="T4491" s="26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T4491" s="266" t="s">
        <v>268</v>
      </c>
      <c r="AU4491" s="266" t="s">
        <v>93</v>
      </c>
      <c r="AV4491" s="15" t="s">
        <v>108</v>
      </c>
      <c r="AW4491" s="15" t="s">
        <v>34</v>
      </c>
      <c r="AX4491" s="15" t="s">
        <v>74</v>
      </c>
      <c r="AY4491" s="266" t="s">
        <v>224</v>
      </c>
    </row>
    <row r="4492" s="16" customFormat="1">
      <c r="A4492" s="16"/>
      <c r="B4492" s="272"/>
      <c r="C4492" s="273"/>
      <c r="D4492" s="231" t="s">
        <v>268</v>
      </c>
      <c r="E4492" s="274" t="s">
        <v>19</v>
      </c>
      <c r="F4492" s="275" t="s">
        <v>351</v>
      </c>
      <c r="G4492" s="273"/>
      <c r="H4492" s="276">
        <v>34049.32</v>
      </c>
      <c r="I4492" s="277"/>
      <c r="J4492" s="273"/>
      <c r="K4492" s="273"/>
      <c r="L4492" s="278"/>
      <c r="M4492" s="279"/>
      <c r="N4492" s="280"/>
      <c r="O4492" s="280"/>
      <c r="P4492" s="280"/>
      <c r="Q4492" s="280"/>
      <c r="R4492" s="280"/>
      <c r="S4492" s="280"/>
      <c r="T4492" s="281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T4492" s="282" t="s">
        <v>268</v>
      </c>
      <c r="AU4492" s="282" t="s">
        <v>93</v>
      </c>
      <c r="AV4492" s="16" t="s">
        <v>231</v>
      </c>
      <c r="AW4492" s="16" t="s">
        <v>34</v>
      </c>
      <c r="AX4492" s="16" t="s">
        <v>82</v>
      </c>
      <c r="AY4492" s="282" t="s">
        <v>224</v>
      </c>
    </row>
    <row r="4493" s="12" customFormat="1" ht="25.92" customHeight="1">
      <c r="A4493" s="12"/>
      <c r="B4493" s="200"/>
      <c r="C4493" s="201"/>
      <c r="D4493" s="202" t="s">
        <v>73</v>
      </c>
      <c r="E4493" s="203" t="s">
        <v>4672</v>
      </c>
      <c r="F4493" s="203" t="s">
        <v>4673</v>
      </c>
      <c r="G4493" s="201"/>
      <c r="H4493" s="201"/>
      <c r="I4493" s="204"/>
      <c r="J4493" s="205">
        <f>BK4493</f>
        <v>0</v>
      </c>
      <c r="K4493" s="201"/>
      <c r="L4493" s="206"/>
      <c r="M4493" s="207"/>
      <c r="N4493" s="208"/>
      <c r="O4493" s="208"/>
      <c r="P4493" s="209">
        <f>SUM(P4494:P4667)</f>
        <v>0</v>
      </c>
      <c r="Q4493" s="208"/>
      <c r="R4493" s="209">
        <f>SUM(R4494:R4667)</f>
        <v>0</v>
      </c>
      <c r="S4493" s="208"/>
      <c r="T4493" s="210">
        <f>SUM(T4494:T4667)</f>
        <v>0</v>
      </c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R4493" s="211" t="s">
        <v>231</v>
      </c>
      <c r="AT4493" s="212" t="s">
        <v>73</v>
      </c>
      <c r="AU4493" s="212" t="s">
        <v>74</v>
      </c>
      <c r="AY4493" s="211" t="s">
        <v>224</v>
      </c>
      <c r="BK4493" s="213">
        <f>SUM(BK4494:BK4667)</f>
        <v>0</v>
      </c>
    </row>
    <row r="4494" s="2" customFormat="1" ht="16.5" customHeight="1">
      <c r="A4494" s="41"/>
      <c r="B4494" s="42"/>
      <c r="C4494" s="216" t="s">
        <v>4674</v>
      </c>
      <c r="D4494" s="216" t="s">
        <v>227</v>
      </c>
      <c r="E4494" s="217" t="s">
        <v>4675</v>
      </c>
      <c r="F4494" s="218" t="s">
        <v>4676</v>
      </c>
      <c r="G4494" s="219" t="s">
        <v>266</v>
      </c>
      <c r="H4494" s="220">
        <v>905.70000000000005</v>
      </c>
      <c r="I4494" s="221"/>
      <c r="J4494" s="222">
        <f>ROUND(I4494*H4494,2)</f>
        <v>0</v>
      </c>
      <c r="K4494" s="218" t="s">
        <v>19</v>
      </c>
      <c r="L4494" s="47"/>
      <c r="M4494" s="223" t="s">
        <v>19</v>
      </c>
      <c r="N4494" s="224" t="s">
        <v>46</v>
      </c>
      <c r="O4494" s="87"/>
      <c r="P4494" s="225">
        <f>O4494*H4494</f>
        <v>0</v>
      </c>
      <c r="Q4494" s="225">
        <v>0</v>
      </c>
      <c r="R4494" s="225">
        <f>Q4494*H4494</f>
        <v>0</v>
      </c>
      <c r="S4494" s="225">
        <v>0</v>
      </c>
      <c r="T4494" s="226">
        <f>S4494*H4494</f>
        <v>0</v>
      </c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R4494" s="227" t="s">
        <v>4677</v>
      </c>
      <c r="AT4494" s="227" t="s">
        <v>227</v>
      </c>
      <c r="AU4494" s="227" t="s">
        <v>82</v>
      </c>
      <c r="AY4494" s="20" t="s">
        <v>224</v>
      </c>
      <c r="BE4494" s="228">
        <f>IF(N4494="základní",J4494,0)</f>
        <v>0</v>
      </c>
      <c r="BF4494" s="228">
        <f>IF(N4494="snížená",J4494,0)</f>
        <v>0</v>
      </c>
      <c r="BG4494" s="228">
        <f>IF(N4494="zákl. přenesená",J4494,0)</f>
        <v>0</v>
      </c>
      <c r="BH4494" s="228">
        <f>IF(N4494="sníž. přenesená",J4494,0)</f>
        <v>0</v>
      </c>
      <c r="BI4494" s="228">
        <f>IF(N4494="nulová",J4494,0)</f>
        <v>0</v>
      </c>
      <c r="BJ4494" s="20" t="s">
        <v>93</v>
      </c>
      <c r="BK4494" s="228">
        <f>ROUND(I4494*H4494,2)</f>
        <v>0</v>
      </c>
      <c r="BL4494" s="20" t="s">
        <v>4677</v>
      </c>
      <c r="BM4494" s="227" t="s">
        <v>4678</v>
      </c>
    </row>
    <row r="4495" s="14" customFormat="1">
      <c r="A4495" s="14"/>
      <c r="B4495" s="246"/>
      <c r="C4495" s="247"/>
      <c r="D4495" s="231" t="s">
        <v>268</v>
      </c>
      <c r="E4495" s="248" t="s">
        <v>19</v>
      </c>
      <c r="F4495" s="249" t="s">
        <v>496</v>
      </c>
      <c r="G4495" s="247"/>
      <c r="H4495" s="248" t="s">
        <v>19</v>
      </c>
      <c r="I4495" s="250"/>
      <c r="J4495" s="247"/>
      <c r="K4495" s="247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268</v>
      </c>
      <c r="AU4495" s="255" t="s">
        <v>82</v>
      </c>
      <c r="AV4495" s="14" t="s">
        <v>82</v>
      </c>
      <c r="AW4495" s="14" t="s">
        <v>34</v>
      </c>
      <c r="AX4495" s="14" t="s">
        <v>74</v>
      </c>
      <c r="AY4495" s="255" t="s">
        <v>224</v>
      </c>
    </row>
    <row r="4496" s="13" customFormat="1">
      <c r="A4496" s="13"/>
      <c r="B4496" s="229"/>
      <c r="C4496" s="230"/>
      <c r="D4496" s="231" t="s">
        <v>268</v>
      </c>
      <c r="E4496" s="232" t="s">
        <v>19</v>
      </c>
      <c r="F4496" s="233" t="s">
        <v>4679</v>
      </c>
      <c r="G4496" s="230"/>
      <c r="H4496" s="234">
        <v>905.70000000000005</v>
      </c>
      <c r="I4496" s="235"/>
      <c r="J4496" s="230"/>
      <c r="K4496" s="230"/>
      <c r="L4496" s="236"/>
      <c r="M4496" s="237"/>
      <c r="N4496" s="238"/>
      <c r="O4496" s="238"/>
      <c r="P4496" s="238"/>
      <c r="Q4496" s="238"/>
      <c r="R4496" s="238"/>
      <c r="S4496" s="238"/>
      <c r="T4496" s="23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0" t="s">
        <v>268</v>
      </c>
      <c r="AU4496" s="240" t="s">
        <v>82</v>
      </c>
      <c r="AV4496" s="13" t="s">
        <v>93</v>
      </c>
      <c r="AW4496" s="13" t="s">
        <v>34</v>
      </c>
      <c r="AX4496" s="13" t="s">
        <v>82</v>
      </c>
      <c r="AY4496" s="240" t="s">
        <v>224</v>
      </c>
    </row>
    <row r="4497" s="2" customFormat="1" ht="16.5" customHeight="1">
      <c r="A4497" s="41"/>
      <c r="B4497" s="42"/>
      <c r="C4497" s="216" t="s">
        <v>4680</v>
      </c>
      <c r="D4497" s="216" t="s">
        <v>227</v>
      </c>
      <c r="E4497" s="217" t="s">
        <v>4681</v>
      </c>
      <c r="F4497" s="218" t="s">
        <v>4682</v>
      </c>
      <c r="G4497" s="219" t="s">
        <v>266</v>
      </c>
      <c r="H4497" s="220">
        <v>171.30000000000001</v>
      </c>
      <c r="I4497" s="221"/>
      <c r="J4497" s="222">
        <f>ROUND(I4497*H4497,2)</f>
        <v>0</v>
      </c>
      <c r="K4497" s="218" t="s">
        <v>19</v>
      </c>
      <c r="L4497" s="47"/>
      <c r="M4497" s="223" t="s">
        <v>19</v>
      </c>
      <c r="N4497" s="224" t="s">
        <v>46</v>
      </c>
      <c r="O4497" s="87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7" t="s">
        <v>4677</v>
      </c>
      <c r="AT4497" s="227" t="s">
        <v>227</v>
      </c>
      <c r="AU4497" s="227" t="s">
        <v>82</v>
      </c>
      <c r="AY4497" s="20" t="s">
        <v>224</v>
      </c>
      <c r="BE4497" s="228">
        <f>IF(N4497="základní",J4497,0)</f>
        <v>0</v>
      </c>
      <c r="BF4497" s="228">
        <f>IF(N4497="snížená",J4497,0)</f>
        <v>0</v>
      </c>
      <c r="BG4497" s="228">
        <f>IF(N4497="zákl. přenesená",J4497,0)</f>
        <v>0</v>
      </c>
      <c r="BH4497" s="228">
        <f>IF(N4497="sníž. přenesená",J4497,0)</f>
        <v>0</v>
      </c>
      <c r="BI4497" s="228">
        <f>IF(N4497="nulová",J4497,0)</f>
        <v>0</v>
      </c>
      <c r="BJ4497" s="20" t="s">
        <v>93</v>
      </c>
      <c r="BK4497" s="228">
        <f>ROUND(I4497*H4497,2)</f>
        <v>0</v>
      </c>
      <c r="BL4497" s="20" t="s">
        <v>4677</v>
      </c>
      <c r="BM4497" s="227" t="s">
        <v>4683</v>
      </c>
    </row>
    <row r="4498" s="14" customFormat="1">
      <c r="A4498" s="14"/>
      <c r="B4498" s="246"/>
      <c r="C4498" s="247"/>
      <c r="D4498" s="231" t="s">
        <v>268</v>
      </c>
      <c r="E4498" s="248" t="s">
        <v>19</v>
      </c>
      <c r="F4498" s="249" t="s">
        <v>496</v>
      </c>
      <c r="G4498" s="247"/>
      <c r="H4498" s="248" t="s">
        <v>19</v>
      </c>
      <c r="I4498" s="250"/>
      <c r="J4498" s="247"/>
      <c r="K4498" s="247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268</v>
      </c>
      <c r="AU4498" s="255" t="s">
        <v>82</v>
      </c>
      <c r="AV4498" s="14" t="s">
        <v>82</v>
      </c>
      <c r="AW4498" s="14" t="s">
        <v>34</v>
      </c>
      <c r="AX4498" s="14" t="s">
        <v>74</v>
      </c>
      <c r="AY4498" s="255" t="s">
        <v>224</v>
      </c>
    </row>
    <row r="4499" s="13" customFormat="1">
      <c r="A4499" s="13"/>
      <c r="B4499" s="229"/>
      <c r="C4499" s="230"/>
      <c r="D4499" s="231" t="s">
        <v>268</v>
      </c>
      <c r="E4499" s="232" t="s">
        <v>19</v>
      </c>
      <c r="F4499" s="233" t="s">
        <v>4684</v>
      </c>
      <c r="G4499" s="230"/>
      <c r="H4499" s="234">
        <v>171.30000000000001</v>
      </c>
      <c r="I4499" s="235"/>
      <c r="J4499" s="230"/>
      <c r="K4499" s="230"/>
      <c r="L4499" s="236"/>
      <c r="M4499" s="237"/>
      <c r="N4499" s="238"/>
      <c r="O4499" s="238"/>
      <c r="P4499" s="238"/>
      <c r="Q4499" s="238"/>
      <c r="R4499" s="238"/>
      <c r="S4499" s="238"/>
      <c r="T4499" s="239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0" t="s">
        <v>268</v>
      </c>
      <c r="AU4499" s="240" t="s">
        <v>82</v>
      </c>
      <c r="AV4499" s="13" t="s">
        <v>93</v>
      </c>
      <c r="AW4499" s="13" t="s">
        <v>34</v>
      </c>
      <c r="AX4499" s="13" t="s">
        <v>82</v>
      </c>
      <c r="AY4499" s="240" t="s">
        <v>224</v>
      </c>
    </row>
    <row r="4500" s="2" customFormat="1" ht="16.5" customHeight="1">
      <c r="A4500" s="41"/>
      <c r="B4500" s="42"/>
      <c r="C4500" s="216" t="s">
        <v>4685</v>
      </c>
      <c r="D4500" s="216" t="s">
        <v>227</v>
      </c>
      <c r="E4500" s="217" t="s">
        <v>4686</v>
      </c>
      <c r="F4500" s="218" t="s">
        <v>4687</v>
      </c>
      <c r="G4500" s="219" t="s">
        <v>266</v>
      </c>
      <c r="H4500" s="220">
        <v>23.699999999999999</v>
      </c>
      <c r="I4500" s="221"/>
      <c r="J4500" s="222">
        <f>ROUND(I4500*H4500,2)</f>
        <v>0</v>
      </c>
      <c r="K4500" s="218" t="s">
        <v>19</v>
      </c>
      <c r="L4500" s="47"/>
      <c r="M4500" s="223" t="s">
        <v>19</v>
      </c>
      <c r="N4500" s="224" t="s">
        <v>46</v>
      </c>
      <c r="O4500" s="87"/>
      <c r="P4500" s="225">
        <f>O4500*H4500</f>
        <v>0</v>
      </c>
      <c r="Q4500" s="225">
        <v>0</v>
      </c>
      <c r="R4500" s="225">
        <f>Q4500*H4500</f>
        <v>0</v>
      </c>
      <c r="S4500" s="225">
        <v>0</v>
      </c>
      <c r="T4500" s="226">
        <f>S4500*H4500</f>
        <v>0</v>
      </c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R4500" s="227" t="s">
        <v>4677</v>
      </c>
      <c r="AT4500" s="227" t="s">
        <v>227</v>
      </c>
      <c r="AU4500" s="227" t="s">
        <v>82</v>
      </c>
      <c r="AY4500" s="20" t="s">
        <v>224</v>
      </c>
      <c r="BE4500" s="228">
        <f>IF(N4500="základní",J4500,0)</f>
        <v>0</v>
      </c>
      <c r="BF4500" s="228">
        <f>IF(N4500="snížená",J4500,0)</f>
        <v>0</v>
      </c>
      <c r="BG4500" s="228">
        <f>IF(N4500="zákl. přenesená",J4500,0)</f>
        <v>0</v>
      </c>
      <c r="BH4500" s="228">
        <f>IF(N4500="sníž. přenesená",J4500,0)</f>
        <v>0</v>
      </c>
      <c r="BI4500" s="228">
        <f>IF(N4500="nulová",J4500,0)</f>
        <v>0</v>
      </c>
      <c r="BJ4500" s="20" t="s">
        <v>93</v>
      </c>
      <c r="BK4500" s="228">
        <f>ROUND(I4500*H4500,2)</f>
        <v>0</v>
      </c>
      <c r="BL4500" s="20" t="s">
        <v>4677</v>
      </c>
      <c r="BM4500" s="227" t="s">
        <v>4688</v>
      </c>
    </row>
    <row r="4501" s="14" customFormat="1">
      <c r="A4501" s="14"/>
      <c r="B4501" s="246"/>
      <c r="C4501" s="247"/>
      <c r="D4501" s="231" t="s">
        <v>268</v>
      </c>
      <c r="E4501" s="248" t="s">
        <v>19</v>
      </c>
      <c r="F4501" s="249" t="s">
        <v>496</v>
      </c>
      <c r="G4501" s="247"/>
      <c r="H4501" s="248" t="s">
        <v>19</v>
      </c>
      <c r="I4501" s="250"/>
      <c r="J4501" s="247"/>
      <c r="K4501" s="247"/>
      <c r="L4501" s="251"/>
      <c r="M4501" s="252"/>
      <c r="N4501" s="253"/>
      <c r="O4501" s="253"/>
      <c r="P4501" s="253"/>
      <c r="Q4501" s="253"/>
      <c r="R4501" s="253"/>
      <c r="S4501" s="253"/>
      <c r="T4501" s="25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55" t="s">
        <v>268</v>
      </c>
      <c r="AU4501" s="255" t="s">
        <v>82</v>
      </c>
      <c r="AV4501" s="14" t="s">
        <v>82</v>
      </c>
      <c r="AW4501" s="14" t="s">
        <v>34</v>
      </c>
      <c r="AX4501" s="14" t="s">
        <v>74</v>
      </c>
      <c r="AY4501" s="255" t="s">
        <v>224</v>
      </c>
    </row>
    <row r="4502" s="13" customFormat="1">
      <c r="A4502" s="13"/>
      <c r="B4502" s="229"/>
      <c r="C4502" s="230"/>
      <c r="D4502" s="231" t="s">
        <v>268</v>
      </c>
      <c r="E4502" s="232" t="s">
        <v>19</v>
      </c>
      <c r="F4502" s="233" t="s">
        <v>3118</v>
      </c>
      <c r="G4502" s="230"/>
      <c r="H4502" s="234">
        <v>23.699999999999999</v>
      </c>
      <c r="I4502" s="235"/>
      <c r="J4502" s="230"/>
      <c r="K4502" s="230"/>
      <c r="L4502" s="236"/>
      <c r="M4502" s="237"/>
      <c r="N4502" s="238"/>
      <c r="O4502" s="238"/>
      <c r="P4502" s="238"/>
      <c r="Q4502" s="238"/>
      <c r="R4502" s="238"/>
      <c r="S4502" s="238"/>
      <c r="T4502" s="23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0" t="s">
        <v>268</v>
      </c>
      <c r="AU4502" s="240" t="s">
        <v>82</v>
      </c>
      <c r="AV4502" s="13" t="s">
        <v>93</v>
      </c>
      <c r="AW4502" s="13" t="s">
        <v>34</v>
      </c>
      <c r="AX4502" s="13" t="s">
        <v>82</v>
      </c>
      <c r="AY4502" s="240" t="s">
        <v>224</v>
      </c>
    </row>
    <row r="4503" s="2" customFormat="1" ht="16.5" customHeight="1">
      <c r="A4503" s="41"/>
      <c r="B4503" s="42"/>
      <c r="C4503" s="216" t="s">
        <v>4689</v>
      </c>
      <c r="D4503" s="216" t="s">
        <v>227</v>
      </c>
      <c r="E4503" s="217" t="s">
        <v>4690</v>
      </c>
      <c r="F4503" s="218" t="s">
        <v>4691</v>
      </c>
      <c r="G4503" s="219" t="s">
        <v>266</v>
      </c>
      <c r="H4503" s="220">
        <v>357.60000000000002</v>
      </c>
      <c r="I4503" s="221"/>
      <c r="J4503" s="222">
        <f>ROUND(I4503*H4503,2)</f>
        <v>0</v>
      </c>
      <c r="K4503" s="218" t="s">
        <v>19</v>
      </c>
      <c r="L4503" s="47"/>
      <c r="M4503" s="223" t="s">
        <v>19</v>
      </c>
      <c r="N4503" s="224" t="s">
        <v>46</v>
      </c>
      <c r="O4503" s="87"/>
      <c r="P4503" s="225">
        <f>O4503*H4503</f>
        <v>0</v>
      </c>
      <c r="Q4503" s="225">
        <v>0</v>
      </c>
      <c r="R4503" s="225">
        <f>Q4503*H4503</f>
        <v>0</v>
      </c>
      <c r="S4503" s="225">
        <v>0</v>
      </c>
      <c r="T4503" s="226">
        <f>S4503*H4503</f>
        <v>0</v>
      </c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R4503" s="227" t="s">
        <v>4677</v>
      </c>
      <c r="AT4503" s="227" t="s">
        <v>227</v>
      </c>
      <c r="AU4503" s="227" t="s">
        <v>82</v>
      </c>
      <c r="AY4503" s="20" t="s">
        <v>224</v>
      </c>
      <c r="BE4503" s="228">
        <f>IF(N4503="základní",J4503,0)</f>
        <v>0</v>
      </c>
      <c r="BF4503" s="228">
        <f>IF(N4503="snížená",J4503,0)</f>
        <v>0</v>
      </c>
      <c r="BG4503" s="228">
        <f>IF(N4503="zákl. přenesená",J4503,0)</f>
        <v>0</v>
      </c>
      <c r="BH4503" s="228">
        <f>IF(N4503="sníž. přenesená",J4503,0)</f>
        <v>0</v>
      </c>
      <c r="BI4503" s="228">
        <f>IF(N4503="nulová",J4503,0)</f>
        <v>0</v>
      </c>
      <c r="BJ4503" s="20" t="s">
        <v>93</v>
      </c>
      <c r="BK4503" s="228">
        <f>ROUND(I4503*H4503,2)</f>
        <v>0</v>
      </c>
      <c r="BL4503" s="20" t="s">
        <v>4677</v>
      </c>
      <c r="BM4503" s="227" t="s">
        <v>4692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648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82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4693</v>
      </c>
      <c r="G4505" s="230"/>
      <c r="H4505" s="234">
        <v>357.60000000000002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82</v>
      </c>
      <c r="AV4505" s="13" t="s">
        <v>93</v>
      </c>
      <c r="AW4505" s="13" t="s">
        <v>34</v>
      </c>
      <c r="AX4505" s="13" t="s">
        <v>82</v>
      </c>
      <c r="AY4505" s="240" t="s">
        <v>224</v>
      </c>
    </row>
    <row r="4506" s="2" customFormat="1" ht="16.5" customHeight="1">
      <c r="A4506" s="41"/>
      <c r="B4506" s="42"/>
      <c r="C4506" s="216" t="s">
        <v>4694</v>
      </c>
      <c r="D4506" s="216" t="s">
        <v>227</v>
      </c>
      <c r="E4506" s="217" t="s">
        <v>4695</v>
      </c>
      <c r="F4506" s="218" t="s">
        <v>4696</v>
      </c>
      <c r="G4506" s="219" t="s">
        <v>266</v>
      </c>
      <c r="H4506" s="220">
        <v>2310.4000000000001</v>
      </c>
      <c r="I4506" s="221"/>
      <c r="J4506" s="222">
        <f>ROUND(I4506*H4506,2)</f>
        <v>0</v>
      </c>
      <c r="K4506" s="218" t="s">
        <v>19</v>
      </c>
      <c r="L4506" s="47"/>
      <c r="M4506" s="223" t="s">
        <v>19</v>
      </c>
      <c r="N4506" s="224" t="s">
        <v>46</v>
      </c>
      <c r="O4506" s="87"/>
      <c r="P4506" s="225">
        <f>O4506*H4506</f>
        <v>0</v>
      </c>
      <c r="Q4506" s="225">
        <v>0</v>
      </c>
      <c r="R4506" s="225">
        <f>Q4506*H4506</f>
        <v>0</v>
      </c>
      <c r="S4506" s="225">
        <v>0</v>
      </c>
      <c r="T4506" s="226">
        <f>S4506*H4506</f>
        <v>0</v>
      </c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R4506" s="227" t="s">
        <v>4677</v>
      </c>
      <c r="AT4506" s="227" t="s">
        <v>227</v>
      </c>
      <c r="AU4506" s="227" t="s">
        <v>82</v>
      </c>
      <c r="AY4506" s="20" t="s">
        <v>224</v>
      </c>
      <c r="BE4506" s="228">
        <f>IF(N4506="základní",J4506,0)</f>
        <v>0</v>
      </c>
      <c r="BF4506" s="228">
        <f>IF(N4506="snížená",J4506,0)</f>
        <v>0</v>
      </c>
      <c r="BG4506" s="228">
        <f>IF(N4506="zákl. přenesená",J4506,0)</f>
        <v>0</v>
      </c>
      <c r="BH4506" s="228">
        <f>IF(N4506="sníž. přenesená",J4506,0)</f>
        <v>0</v>
      </c>
      <c r="BI4506" s="228">
        <f>IF(N4506="nulová",J4506,0)</f>
        <v>0</v>
      </c>
      <c r="BJ4506" s="20" t="s">
        <v>93</v>
      </c>
      <c r="BK4506" s="228">
        <f>ROUND(I4506*H4506,2)</f>
        <v>0</v>
      </c>
      <c r="BL4506" s="20" t="s">
        <v>4677</v>
      </c>
      <c r="BM4506" s="227" t="s">
        <v>4697</v>
      </c>
    </row>
    <row r="4507" s="14" customFormat="1">
      <c r="A4507" s="14"/>
      <c r="B4507" s="246"/>
      <c r="C4507" s="247"/>
      <c r="D4507" s="231" t="s">
        <v>268</v>
      </c>
      <c r="E4507" s="248" t="s">
        <v>19</v>
      </c>
      <c r="F4507" s="249" t="s">
        <v>662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268</v>
      </c>
      <c r="AU4507" s="255" t="s">
        <v>82</v>
      </c>
      <c r="AV4507" s="14" t="s">
        <v>82</v>
      </c>
      <c r="AW4507" s="14" t="s">
        <v>34</v>
      </c>
      <c r="AX4507" s="14" t="s">
        <v>74</v>
      </c>
      <c r="AY4507" s="255" t="s">
        <v>224</v>
      </c>
    </row>
    <row r="4508" s="13" customFormat="1">
      <c r="A4508" s="13"/>
      <c r="B4508" s="229"/>
      <c r="C4508" s="230"/>
      <c r="D4508" s="231" t="s">
        <v>268</v>
      </c>
      <c r="E4508" s="232" t="s">
        <v>19</v>
      </c>
      <c r="F4508" s="233" t="s">
        <v>4698</v>
      </c>
      <c r="G4508" s="230"/>
      <c r="H4508" s="234">
        <v>185.59999999999999</v>
      </c>
      <c r="I4508" s="235"/>
      <c r="J4508" s="230"/>
      <c r="K4508" s="230"/>
      <c r="L4508" s="236"/>
      <c r="M4508" s="237"/>
      <c r="N4508" s="238"/>
      <c r="O4508" s="238"/>
      <c r="P4508" s="238"/>
      <c r="Q4508" s="238"/>
      <c r="R4508" s="238"/>
      <c r="S4508" s="238"/>
      <c r="T4508" s="23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0" t="s">
        <v>268</v>
      </c>
      <c r="AU4508" s="240" t="s">
        <v>82</v>
      </c>
      <c r="AV4508" s="13" t="s">
        <v>93</v>
      </c>
      <c r="AW4508" s="13" t="s">
        <v>34</v>
      </c>
      <c r="AX4508" s="13" t="s">
        <v>74</v>
      </c>
      <c r="AY4508" s="240" t="s">
        <v>224</v>
      </c>
    </row>
    <row r="4509" s="13" customFormat="1">
      <c r="A4509" s="13"/>
      <c r="B4509" s="229"/>
      <c r="C4509" s="230"/>
      <c r="D4509" s="231" t="s">
        <v>268</v>
      </c>
      <c r="E4509" s="232" t="s">
        <v>19</v>
      </c>
      <c r="F4509" s="233" t="s">
        <v>3229</v>
      </c>
      <c r="G4509" s="230"/>
      <c r="H4509" s="234">
        <v>137</v>
      </c>
      <c r="I4509" s="235"/>
      <c r="J4509" s="230"/>
      <c r="K4509" s="230"/>
      <c r="L4509" s="236"/>
      <c r="M4509" s="237"/>
      <c r="N4509" s="238"/>
      <c r="O4509" s="238"/>
      <c r="P4509" s="238"/>
      <c r="Q4509" s="238"/>
      <c r="R4509" s="238"/>
      <c r="S4509" s="238"/>
      <c r="T4509" s="23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0" t="s">
        <v>268</v>
      </c>
      <c r="AU4509" s="240" t="s">
        <v>82</v>
      </c>
      <c r="AV4509" s="13" t="s">
        <v>93</v>
      </c>
      <c r="AW4509" s="13" t="s">
        <v>34</v>
      </c>
      <c r="AX4509" s="13" t="s">
        <v>74</v>
      </c>
      <c r="AY4509" s="240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4699</v>
      </c>
      <c r="G4510" s="230"/>
      <c r="H4510" s="234">
        <v>153.80000000000001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4700</v>
      </c>
      <c r="G4511" s="230"/>
      <c r="H4511" s="234">
        <v>174.5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4701</v>
      </c>
      <c r="G4512" s="230"/>
      <c r="H4512" s="234">
        <v>88.799999999999997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5" customFormat="1">
      <c r="A4513" s="15"/>
      <c r="B4513" s="256"/>
      <c r="C4513" s="257"/>
      <c r="D4513" s="231" t="s">
        <v>268</v>
      </c>
      <c r="E4513" s="258" t="s">
        <v>19</v>
      </c>
      <c r="F4513" s="259" t="s">
        <v>300</v>
      </c>
      <c r="G4513" s="257"/>
      <c r="H4513" s="260">
        <v>739.70000000000005</v>
      </c>
      <c r="I4513" s="261"/>
      <c r="J4513" s="257"/>
      <c r="K4513" s="257"/>
      <c r="L4513" s="262"/>
      <c r="M4513" s="263"/>
      <c r="N4513" s="264"/>
      <c r="O4513" s="264"/>
      <c r="P4513" s="264"/>
      <c r="Q4513" s="264"/>
      <c r="R4513" s="264"/>
      <c r="S4513" s="264"/>
      <c r="T4513" s="26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66" t="s">
        <v>268</v>
      </c>
      <c r="AU4513" s="266" t="s">
        <v>82</v>
      </c>
      <c r="AV4513" s="15" t="s">
        <v>108</v>
      </c>
      <c r="AW4513" s="15" t="s">
        <v>34</v>
      </c>
      <c r="AX4513" s="15" t="s">
        <v>74</v>
      </c>
      <c r="AY4513" s="266" t="s">
        <v>224</v>
      </c>
    </row>
    <row r="4514" s="14" customFormat="1">
      <c r="A4514" s="14"/>
      <c r="B4514" s="246"/>
      <c r="C4514" s="247"/>
      <c r="D4514" s="231" t="s">
        <v>268</v>
      </c>
      <c r="E4514" s="248" t="s">
        <v>19</v>
      </c>
      <c r="F4514" s="249" t="s">
        <v>664</v>
      </c>
      <c r="G4514" s="247"/>
      <c r="H4514" s="248" t="s">
        <v>19</v>
      </c>
      <c r="I4514" s="250"/>
      <c r="J4514" s="247"/>
      <c r="K4514" s="247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268</v>
      </c>
      <c r="AU4514" s="255" t="s">
        <v>82</v>
      </c>
      <c r="AV4514" s="14" t="s">
        <v>82</v>
      </c>
      <c r="AW4514" s="14" t="s">
        <v>34</v>
      </c>
      <c r="AX4514" s="14" t="s">
        <v>74</v>
      </c>
      <c r="AY4514" s="255" t="s">
        <v>224</v>
      </c>
    </row>
    <row r="4515" s="13" customFormat="1">
      <c r="A4515" s="13"/>
      <c r="B4515" s="229"/>
      <c r="C4515" s="230"/>
      <c r="D4515" s="231" t="s">
        <v>268</v>
      </c>
      <c r="E4515" s="232" t="s">
        <v>19</v>
      </c>
      <c r="F4515" s="233" t="s">
        <v>4702</v>
      </c>
      <c r="G4515" s="230"/>
      <c r="H4515" s="234">
        <v>404.10000000000002</v>
      </c>
      <c r="I4515" s="235"/>
      <c r="J4515" s="230"/>
      <c r="K4515" s="230"/>
      <c r="L4515" s="236"/>
      <c r="M4515" s="237"/>
      <c r="N4515" s="238"/>
      <c r="O4515" s="238"/>
      <c r="P4515" s="238"/>
      <c r="Q4515" s="238"/>
      <c r="R4515" s="238"/>
      <c r="S4515" s="238"/>
      <c r="T4515" s="23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0" t="s">
        <v>268</v>
      </c>
      <c r="AU4515" s="240" t="s">
        <v>82</v>
      </c>
      <c r="AV4515" s="13" t="s">
        <v>93</v>
      </c>
      <c r="AW4515" s="13" t="s">
        <v>34</v>
      </c>
      <c r="AX4515" s="13" t="s">
        <v>74</v>
      </c>
      <c r="AY4515" s="240" t="s">
        <v>224</v>
      </c>
    </row>
    <row r="4516" s="13" customFormat="1">
      <c r="A4516" s="13"/>
      <c r="B4516" s="229"/>
      <c r="C4516" s="230"/>
      <c r="D4516" s="231" t="s">
        <v>268</v>
      </c>
      <c r="E4516" s="232" t="s">
        <v>19</v>
      </c>
      <c r="F4516" s="233" t="s">
        <v>4703</v>
      </c>
      <c r="G4516" s="230"/>
      <c r="H4516" s="234">
        <v>293.69999999999999</v>
      </c>
      <c r="I4516" s="235"/>
      <c r="J4516" s="230"/>
      <c r="K4516" s="230"/>
      <c r="L4516" s="236"/>
      <c r="M4516" s="237"/>
      <c r="N4516" s="238"/>
      <c r="O4516" s="238"/>
      <c r="P4516" s="238"/>
      <c r="Q4516" s="238"/>
      <c r="R4516" s="238"/>
      <c r="S4516" s="238"/>
      <c r="T4516" s="23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0" t="s">
        <v>268</v>
      </c>
      <c r="AU4516" s="240" t="s">
        <v>82</v>
      </c>
      <c r="AV4516" s="13" t="s">
        <v>93</v>
      </c>
      <c r="AW4516" s="13" t="s">
        <v>34</v>
      </c>
      <c r="AX4516" s="13" t="s">
        <v>74</v>
      </c>
      <c r="AY4516" s="240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4704</v>
      </c>
      <c r="G4517" s="230"/>
      <c r="H4517" s="234">
        <v>44.399999999999999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5" customFormat="1">
      <c r="A4518" s="15"/>
      <c r="B4518" s="256"/>
      <c r="C4518" s="257"/>
      <c r="D4518" s="231" t="s">
        <v>268</v>
      </c>
      <c r="E4518" s="258" t="s">
        <v>19</v>
      </c>
      <c r="F4518" s="259" t="s">
        <v>300</v>
      </c>
      <c r="G4518" s="257"/>
      <c r="H4518" s="260">
        <v>742.20000000000005</v>
      </c>
      <c r="I4518" s="261"/>
      <c r="J4518" s="257"/>
      <c r="K4518" s="257"/>
      <c r="L4518" s="262"/>
      <c r="M4518" s="263"/>
      <c r="N4518" s="264"/>
      <c r="O4518" s="264"/>
      <c r="P4518" s="264"/>
      <c r="Q4518" s="264"/>
      <c r="R4518" s="264"/>
      <c r="S4518" s="264"/>
      <c r="T4518" s="26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T4518" s="266" t="s">
        <v>268</v>
      </c>
      <c r="AU4518" s="266" t="s">
        <v>82</v>
      </c>
      <c r="AV4518" s="15" t="s">
        <v>108</v>
      </c>
      <c r="AW4518" s="15" t="s">
        <v>34</v>
      </c>
      <c r="AX4518" s="15" t="s">
        <v>74</v>
      </c>
      <c r="AY4518" s="266" t="s">
        <v>224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665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4705</v>
      </c>
      <c r="G4520" s="230"/>
      <c r="H4520" s="234">
        <v>404.10000000000002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74</v>
      </c>
      <c r="AY4520" s="240" t="s">
        <v>224</v>
      </c>
    </row>
    <row r="4521" s="13" customFormat="1">
      <c r="A4521" s="13"/>
      <c r="B4521" s="229"/>
      <c r="C4521" s="230"/>
      <c r="D4521" s="231" t="s">
        <v>268</v>
      </c>
      <c r="E4521" s="232" t="s">
        <v>19</v>
      </c>
      <c r="F4521" s="233" t="s">
        <v>4706</v>
      </c>
      <c r="G4521" s="230"/>
      <c r="H4521" s="234">
        <v>201.69999999999999</v>
      </c>
      <c r="I4521" s="235"/>
      <c r="J4521" s="230"/>
      <c r="K4521" s="230"/>
      <c r="L4521" s="236"/>
      <c r="M4521" s="237"/>
      <c r="N4521" s="238"/>
      <c r="O4521" s="238"/>
      <c r="P4521" s="238"/>
      <c r="Q4521" s="238"/>
      <c r="R4521" s="238"/>
      <c r="S4521" s="238"/>
      <c r="T4521" s="23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0" t="s">
        <v>268</v>
      </c>
      <c r="AU4521" s="240" t="s">
        <v>82</v>
      </c>
      <c r="AV4521" s="13" t="s">
        <v>93</v>
      </c>
      <c r="AW4521" s="13" t="s">
        <v>34</v>
      </c>
      <c r="AX4521" s="13" t="s">
        <v>74</v>
      </c>
      <c r="AY4521" s="240" t="s">
        <v>224</v>
      </c>
    </row>
    <row r="4522" s="15" customFormat="1">
      <c r="A4522" s="15"/>
      <c r="B4522" s="256"/>
      <c r="C4522" s="257"/>
      <c r="D4522" s="231" t="s">
        <v>268</v>
      </c>
      <c r="E4522" s="258" t="s">
        <v>19</v>
      </c>
      <c r="F4522" s="259" t="s">
        <v>300</v>
      </c>
      <c r="G4522" s="257"/>
      <c r="H4522" s="260">
        <v>605.79999999999995</v>
      </c>
      <c r="I4522" s="261"/>
      <c r="J4522" s="257"/>
      <c r="K4522" s="257"/>
      <c r="L4522" s="262"/>
      <c r="M4522" s="263"/>
      <c r="N4522" s="264"/>
      <c r="O4522" s="264"/>
      <c r="P4522" s="264"/>
      <c r="Q4522" s="264"/>
      <c r="R4522" s="264"/>
      <c r="S4522" s="264"/>
      <c r="T4522" s="26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T4522" s="266" t="s">
        <v>268</v>
      </c>
      <c r="AU4522" s="266" t="s">
        <v>82</v>
      </c>
      <c r="AV4522" s="15" t="s">
        <v>108</v>
      </c>
      <c r="AW4522" s="15" t="s">
        <v>34</v>
      </c>
      <c r="AX4522" s="15" t="s">
        <v>74</v>
      </c>
      <c r="AY4522" s="266" t="s">
        <v>224</v>
      </c>
    </row>
    <row r="4523" s="14" customFormat="1">
      <c r="A4523" s="14"/>
      <c r="B4523" s="246"/>
      <c r="C4523" s="247"/>
      <c r="D4523" s="231" t="s">
        <v>268</v>
      </c>
      <c r="E4523" s="248" t="s">
        <v>19</v>
      </c>
      <c r="F4523" s="249" t="s">
        <v>667</v>
      </c>
      <c r="G4523" s="247"/>
      <c r="H4523" s="248" t="s">
        <v>19</v>
      </c>
      <c r="I4523" s="250"/>
      <c r="J4523" s="247"/>
      <c r="K4523" s="247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268</v>
      </c>
      <c r="AU4523" s="255" t="s">
        <v>82</v>
      </c>
      <c r="AV4523" s="14" t="s">
        <v>82</v>
      </c>
      <c r="AW4523" s="14" t="s">
        <v>34</v>
      </c>
      <c r="AX4523" s="14" t="s">
        <v>74</v>
      </c>
      <c r="AY4523" s="255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222.69999999999999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5" customFormat="1">
      <c r="A4525" s="15"/>
      <c r="B4525" s="256"/>
      <c r="C4525" s="257"/>
      <c r="D4525" s="231" t="s">
        <v>268</v>
      </c>
      <c r="E4525" s="258" t="s">
        <v>19</v>
      </c>
      <c r="F4525" s="259" t="s">
        <v>300</v>
      </c>
      <c r="G4525" s="257"/>
      <c r="H4525" s="260">
        <v>222.69999999999999</v>
      </c>
      <c r="I4525" s="261"/>
      <c r="J4525" s="257"/>
      <c r="K4525" s="257"/>
      <c r="L4525" s="262"/>
      <c r="M4525" s="263"/>
      <c r="N4525" s="264"/>
      <c r="O4525" s="264"/>
      <c r="P4525" s="264"/>
      <c r="Q4525" s="264"/>
      <c r="R4525" s="264"/>
      <c r="S4525" s="264"/>
      <c r="T4525" s="26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T4525" s="266" t="s">
        <v>268</v>
      </c>
      <c r="AU4525" s="266" t="s">
        <v>82</v>
      </c>
      <c r="AV4525" s="15" t="s">
        <v>108</v>
      </c>
      <c r="AW4525" s="15" t="s">
        <v>34</v>
      </c>
      <c r="AX4525" s="15" t="s">
        <v>74</v>
      </c>
      <c r="AY4525" s="266" t="s">
        <v>224</v>
      </c>
    </row>
    <row r="4526" s="16" customFormat="1">
      <c r="A4526" s="16"/>
      <c r="B4526" s="272"/>
      <c r="C4526" s="273"/>
      <c r="D4526" s="231" t="s">
        <v>268</v>
      </c>
      <c r="E4526" s="274" t="s">
        <v>19</v>
      </c>
      <c r="F4526" s="275" t="s">
        <v>351</v>
      </c>
      <c r="G4526" s="273"/>
      <c r="H4526" s="276">
        <v>2310.4000000000001</v>
      </c>
      <c r="I4526" s="277"/>
      <c r="J4526" s="273"/>
      <c r="K4526" s="273"/>
      <c r="L4526" s="278"/>
      <c r="M4526" s="279"/>
      <c r="N4526" s="280"/>
      <c r="O4526" s="280"/>
      <c r="P4526" s="280"/>
      <c r="Q4526" s="280"/>
      <c r="R4526" s="280"/>
      <c r="S4526" s="280"/>
      <c r="T4526" s="281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T4526" s="282" t="s">
        <v>268</v>
      </c>
      <c r="AU4526" s="282" t="s">
        <v>82</v>
      </c>
      <c r="AV4526" s="16" t="s">
        <v>231</v>
      </c>
      <c r="AW4526" s="16" t="s">
        <v>34</v>
      </c>
      <c r="AX4526" s="16" t="s">
        <v>82</v>
      </c>
      <c r="AY4526" s="282" t="s">
        <v>224</v>
      </c>
    </row>
    <row r="4527" s="2" customFormat="1" ht="16.5" customHeight="1">
      <c r="A4527" s="41"/>
      <c r="B4527" s="42"/>
      <c r="C4527" s="216" t="s">
        <v>4707</v>
      </c>
      <c r="D4527" s="216" t="s">
        <v>227</v>
      </c>
      <c r="E4527" s="217" t="s">
        <v>4708</v>
      </c>
      <c r="F4527" s="218" t="s">
        <v>4709</v>
      </c>
      <c r="G4527" s="219" t="s">
        <v>266</v>
      </c>
      <c r="H4527" s="220">
        <v>252.90000000000001</v>
      </c>
      <c r="I4527" s="221"/>
      <c r="J4527" s="222">
        <f>ROUND(I4527*H4527,2)</f>
        <v>0</v>
      </c>
      <c r="K4527" s="218" t="s">
        <v>19</v>
      </c>
      <c r="L4527" s="47"/>
      <c r="M4527" s="223" t="s">
        <v>19</v>
      </c>
      <c r="N4527" s="224" t="s">
        <v>46</v>
      </c>
      <c r="O4527" s="87"/>
      <c r="P4527" s="225">
        <f>O4527*H4527</f>
        <v>0</v>
      </c>
      <c r="Q4527" s="225">
        <v>0</v>
      </c>
      <c r="R4527" s="225">
        <f>Q4527*H4527</f>
        <v>0</v>
      </c>
      <c r="S4527" s="225">
        <v>0</v>
      </c>
      <c r="T4527" s="226">
        <f>S4527*H4527</f>
        <v>0</v>
      </c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R4527" s="227" t="s">
        <v>4677</v>
      </c>
      <c r="AT4527" s="227" t="s">
        <v>227</v>
      </c>
      <c r="AU4527" s="227" t="s">
        <v>82</v>
      </c>
      <c r="AY4527" s="20" t="s">
        <v>224</v>
      </c>
      <c r="BE4527" s="228">
        <f>IF(N4527="základní",J4527,0)</f>
        <v>0</v>
      </c>
      <c r="BF4527" s="228">
        <f>IF(N4527="snížená",J4527,0)</f>
        <v>0</v>
      </c>
      <c r="BG4527" s="228">
        <f>IF(N4527="zákl. přenesená",J4527,0)</f>
        <v>0</v>
      </c>
      <c r="BH4527" s="228">
        <f>IF(N4527="sníž. přenesená",J4527,0)</f>
        <v>0</v>
      </c>
      <c r="BI4527" s="228">
        <f>IF(N4527="nulová",J4527,0)</f>
        <v>0</v>
      </c>
      <c r="BJ4527" s="20" t="s">
        <v>93</v>
      </c>
      <c r="BK4527" s="228">
        <f>ROUND(I4527*H4527,2)</f>
        <v>0</v>
      </c>
      <c r="BL4527" s="20" t="s">
        <v>4677</v>
      </c>
      <c r="BM4527" s="227" t="s">
        <v>4710</v>
      </c>
    </row>
    <row r="4528" s="14" customFormat="1">
      <c r="A4528" s="14"/>
      <c r="B4528" s="246"/>
      <c r="C4528" s="247"/>
      <c r="D4528" s="231" t="s">
        <v>268</v>
      </c>
      <c r="E4528" s="248" t="s">
        <v>19</v>
      </c>
      <c r="F4528" s="249" t="s">
        <v>648</v>
      </c>
      <c r="G4528" s="247"/>
      <c r="H4528" s="248" t="s">
        <v>19</v>
      </c>
      <c r="I4528" s="250"/>
      <c r="J4528" s="247"/>
      <c r="K4528" s="247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5" t="s">
        <v>268</v>
      </c>
      <c r="AU4528" s="255" t="s">
        <v>82</v>
      </c>
      <c r="AV4528" s="14" t="s">
        <v>82</v>
      </c>
      <c r="AW4528" s="14" t="s">
        <v>34</v>
      </c>
      <c r="AX4528" s="14" t="s">
        <v>74</v>
      </c>
      <c r="AY4528" s="255" t="s">
        <v>224</v>
      </c>
    </row>
    <row r="4529" s="13" customFormat="1">
      <c r="A4529" s="13"/>
      <c r="B4529" s="229"/>
      <c r="C4529" s="230"/>
      <c r="D4529" s="231" t="s">
        <v>268</v>
      </c>
      <c r="E4529" s="232" t="s">
        <v>19</v>
      </c>
      <c r="F4529" s="233" t="s">
        <v>4711</v>
      </c>
      <c r="G4529" s="230"/>
      <c r="H4529" s="234">
        <v>252.90000000000001</v>
      </c>
      <c r="I4529" s="235"/>
      <c r="J4529" s="230"/>
      <c r="K4529" s="230"/>
      <c r="L4529" s="236"/>
      <c r="M4529" s="237"/>
      <c r="N4529" s="238"/>
      <c r="O4529" s="238"/>
      <c r="P4529" s="238"/>
      <c r="Q4529" s="238"/>
      <c r="R4529" s="238"/>
      <c r="S4529" s="238"/>
      <c r="T4529" s="239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0" t="s">
        <v>268</v>
      </c>
      <c r="AU4529" s="240" t="s">
        <v>82</v>
      </c>
      <c r="AV4529" s="13" t="s">
        <v>93</v>
      </c>
      <c r="AW4529" s="13" t="s">
        <v>34</v>
      </c>
      <c r="AX4529" s="13" t="s">
        <v>82</v>
      </c>
      <c r="AY4529" s="240" t="s">
        <v>224</v>
      </c>
    </row>
    <row r="4530" s="2" customFormat="1" ht="16.5" customHeight="1">
      <c r="A4530" s="41"/>
      <c r="B4530" s="42"/>
      <c r="C4530" s="216" t="s">
        <v>4712</v>
      </c>
      <c r="D4530" s="216" t="s">
        <v>227</v>
      </c>
      <c r="E4530" s="217" t="s">
        <v>4713</v>
      </c>
      <c r="F4530" s="218" t="s">
        <v>4714</v>
      </c>
      <c r="G4530" s="219" t="s">
        <v>266</v>
      </c>
      <c r="H4530" s="220">
        <v>138.69999999999999</v>
      </c>
      <c r="I4530" s="221"/>
      <c r="J4530" s="222">
        <f>ROUND(I4530*H4530,2)</f>
        <v>0</v>
      </c>
      <c r="K4530" s="218" t="s">
        <v>19</v>
      </c>
      <c r="L4530" s="47"/>
      <c r="M4530" s="223" t="s">
        <v>19</v>
      </c>
      <c r="N4530" s="224" t="s">
        <v>46</v>
      </c>
      <c r="O4530" s="87"/>
      <c r="P4530" s="225">
        <f>O4530*H4530</f>
        <v>0</v>
      </c>
      <c r="Q4530" s="225">
        <v>0</v>
      </c>
      <c r="R4530" s="225">
        <f>Q4530*H4530</f>
        <v>0</v>
      </c>
      <c r="S4530" s="225">
        <v>0</v>
      </c>
      <c r="T4530" s="226">
        <f>S4530*H4530</f>
        <v>0</v>
      </c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R4530" s="227" t="s">
        <v>4677</v>
      </c>
      <c r="AT4530" s="227" t="s">
        <v>227</v>
      </c>
      <c r="AU4530" s="227" t="s">
        <v>82</v>
      </c>
      <c r="AY4530" s="20" t="s">
        <v>224</v>
      </c>
      <c r="BE4530" s="228">
        <f>IF(N4530="základní",J4530,0)</f>
        <v>0</v>
      </c>
      <c r="BF4530" s="228">
        <f>IF(N4530="snížená",J4530,0)</f>
        <v>0</v>
      </c>
      <c r="BG4530" s="228">
        <f>IF(N4530="zákl. přenesená",J4530,0)</f>
        <v>0</v>
      </c>
      <c r="BH4530" s="228">
        <f>IF(N4530="sníž. přenesená",J4530,0)</f>
        <v>0</v>
      </c>
      <c r="BI4530" s="228">
        <f>IF(N4530="nulová",J4530,0)</f>
        <v>0</v>
      </c>
      <c r="BJ4530" s="20" t="s">
        <v>93</v>
      </c>
      <c r="BK4530" s="228">
        <f>ROUND(I4530*H4530,2)</f>
        <v>0</v>
      </c>
      <c r="BL4530" s="20" t="s">
        <v>4677</v>
      </c>
      <c r="BM4530" s="227" t="s">
        <v>4715</v>
      </c>
    </row>
    <row r="4531" s="14" customFormat="1">
      <c r="A4531" s="14"/>
      <c r="B4531" s="246"/>
      <c r="C4531" s="247"/>
      <c r="D4531" s="231" t="s">
        <v>268</v>
      </c>
      <c r="E4531" s="248" t="s">
        <v>19</v>
      </c>
      <c r="F4531" s="249" t="s">
        <v>648</v>
      </c>
      <c r="G4531" s="247"/>
      <c r="H4531" s="248" t="s">
        <v>19</v>
      </c>
      <c r="I4531" s="250"/>
      <c r="J4531" s="247"/>
      <c r="K4531" s="247"/>
      <c r="L4531" s="251"/>
      <c r="M4531" s="252"/>
      <c r="N4531" s="253"/>
      <c r="O4531" s="253"/>
      <c r="P4531" s="253"/>
      <c r="Q4531" s="253"/>
      <c r="R4531" s="253"/>
      <c r="S4531" s="253"/>
      <c r="T4531" s="25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5" t="s">
        <v>268</v>
      </c>
      <c r="AU4531" s="255" t="s">
        <v>82</v>
      </c>
      <c r="AV4531" s="14" t="s">
        <v>82</v>
      </c>
      <c r="AW4531" s="14" t="s">
        <v>34</v>
      </c>
      <c r="AX4531" s="14" t="s">
        <v>74</v>
      </c>
      <c r="AY4531" s="255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1840</v>
      </c>
      <c r="G4532" s="230"/>
      <c r="H4532" s="234">
        <v>138.69999999999999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82</v>
      </c>
      <c r="AY4532" s="240" t="s">
        <v>224</v>
      </c>
    </row>
    <row r="4533" s="2" customFormat="1" ht="16.5" customHeight="1">
      <c r="A4533" s="41"/>
      <c r="B4533" s="42"/>
      <c r="C4533" s="216" t="s">
        <v>4716</v>
      </c>
      <c r="D4533" s="216" t="s">
        <v>227</v>
      </c>
      <c r="E4533" s="217" t="s">
        <v>4717</v>
      </c>
      <c r="F4533" s="218" t="s">
        <v>4718</v>
      </c>
      <c r="G4533" s="219" t="s">
        <v>266</v>
      </c>
      <c r="H4533" s="220">
        <v>534.79999999999995</v>
      </c>
      <c r="I4533" s="221"/>
      <c r="J4533" s="222">
        <f>ROUND(I4533*H4533,2)</f>
        <v>0</v>
      </c>
      <c r="K4533" s="218" t="s">
        <v>19</v>
      </c>
      <c r="L4533" s="47"/>
      <c r="M4533" s="223" t="s">
        <v>19</v>
      </c>
      <c r="N4533" s="224" t="s">
        <v>46</v>
      </c>
      <c r="O4533" s="87"/>
      <c r="P4533" s="225">
        <f>O4533*H4533</f>
        <v>0</v>
      </c>
      <c r="Q4533" s="225">
        <v>0</v>
      </c>
      <c r="R4533" s="225">
        <f>Q4533*H4533</f>
        <v>0</v>
      </c>
      <c r="S4533" s="225">
        <v>0</v>
      </c>
      <c r="T4533" s="226">
        <f>S4533*H4533</f>
        <v>0</v>
      </c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R4533" s="227" t="s">
        <v>4677</v>
      </c>
      <c r="AT4533" s="227" t="s">
        <v>227</v>
      </c>
      <c r="AU4533" s="227" t="s">
        <v>82</v>
      </c>
      <c r="AY4533" s="20" t="s">
        <v>224</v>
      </c>
      <c r="BE4533" s="228">
        <f>IF(N4533="základní",J4533,0)</f>
        <v>0</v>
      </c>
      <c r="BF4533" s="228">
        <f>IF(N4533="snížená",J4533,0)</f>
        <v>0</v>
      </c>
      <c r="BG4533" s="228">
        <f>IF(N4533="zákl. přenesená",J4533,0)</f>
        <v>0</v>
      </c>
      <c r="BH4533" s="228">
        <f>IF(N4533="sníž. přenesená",J4533,0)</f>
        <v>0</v>
      </c>
      <c r="BI4533" s="228">
        <f>IF(N4533="nulová",J4533,0)</f>
        <v>0</v>
      </c>
      <c r="BJ4533" s="20" t="s">
        <v>93</v>
      </c>
      <c r="BK4533" s="228">
        <f>ROUND(I4533*H4533,2)</f>
        <v>0</v>
      </c>
      <c r="BL4533" s="20" t="s">
        <v>4677</v>
      </c>
      <c r="BM4533" s="227" t="s">
        <v>4719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662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4720</v>
      </c>
      <c r="G4535" s="230"/>
      <c r="H4535" s="234">
        <v>141.40000000000001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664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4720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665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4721</v>
      </c>
      <c r="G4539" s="230"/>
      <c r="H4539" s="234">
        <v>127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667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4722</v>
      </c>
      <c r="G4541" s="230"/>
      <c r="H4541" s="234">
        <v>125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6" customFormat="1">
      <c r="A4542" s="16"/>
      <c r="B4542" s="272"/>
      <c r="C4542" s="273"/>
      <c r="D4542" s="231" t="s">
        <v>268</v>
      </c>
      <c r="E4542" s="274" t="s">
        <v>19</v>
      </c>
      <c r="F4542" s="275" t="s">
        <v>351</v>
      </c>
      <c r="G4542" s="273"/>
      <c r="H4542" s="276">
        <v>534.79999999999995</v>
      </c>
      <c r="I4542" s="277"/>
      <c r="J4542" s="273"/>
      <c r="K4542" s="273"/>
      <c r="L4542" s="278"/>
      <c r="M4542" s="279"/>
      <c r="N4542" s="280"/>
      <c r="O4542" s="280"/>
      <c r="P4542" s="280"/>
      <c r="Q4542" s="280"/>
      <c r="R4542" s="280"/>
      <c r="S4542" s="280"/>
      <c r="T4542" s="281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2" t="s">
        <v>268</v>
      </c>
      <c r="AU4542" s="282" t="s">
        <v>82</v>
      </c>
      <c r="AV4542" s="16" t="s">
        <v>231</v>
      </c>
      <c r="AW4542" s="16" t="s">
        <v>34</v>
      </c>
      <c r="AX4542" s="16" t="s">
        <v>82</v>
      </c>
      <c r="AY4542" s="282" t="s">
        <v>224</v>
      </c>
    </row>
    <row r="4543" s="2" customFormat="1" ht="16.5" customHeight="1">
      <c r="A4543" s="41"/>
      <c r="B4543" s="42"/>
      <c r="C4543" s="216" t="s">
        <v>4723</v>
      </c>
      <c r="D4543" s="216" t="s">
        <v>227</v>
      </c>
      <c r="E4543" s="217" t="s">
        <v>4724</v>
      </c>
      <c r="F4543" s="218" t="s">
        <v>4725</v>
      </c>
      <c r="G4543" s="219" t="s">
        <v>266</v>
      </c>
      <c r="H4543" s="220">
        <v>119.8</v>
      </c>
      <c r="I4543" s="221"/>
      <c r="J4543" s="222">
        <f>ROUND(I4543*H4543,2)</f>
        <v>0</v>
      </c>
      <c r="K4543" s="218" t="s">
        <v>19</v>
      </c>
      <c r="L4543" s="47"/>
      <c r="M4543" s="223" t="s">
        <v>19</v>
      </c>
      <c r="N4543" s="224" t="s">
        <v>46</v>
      </c>
      <c r="O4543" s="87"/>
      <c r="P4543" s="225">
        <f>O4543*H4543</f>
        <v>0</v>
      </c>
      <c r="Q4543" s="225">
        <v>0</v>
      </c>
      <c r="R4543" s="225">
        <f>Q4543*H4543</f>
        <v>0</v>
      </c>
      <c r="S4543" s="225">
        <v>0</v>
      </c>
      <c r="T4543" s="226">
        <f>S4543*H4543</f>
        <v>0</v>
      </c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R4543" s="227" t="s">
        <v>4677</v>
      </c>
      <c r="AT4543" s="227" t="s">
        <v>227</v>
      </c>
      <c r="AU4543" s="227" t="s">
        <v>82</v>
      </c>
      <c r="AY4543" s="20" t="s">
        <v>224</v>
      </c>
      <c r="BE4543" s="228">
        <f>IF(N4543="základní",J4543,0)</f>
        <v>0</v>
      </c>
      <c r="BF4543" s="228">
        <f>IF(N4543="snížená",J4543,0)</f>
        <v>0</v>
      </c>
      <c r="BG4543" s="228">
        <f>IF(N4543="zákl. přenesená",J4543,0)</f>
        <v>0</v>
      </c>
      <c r="BH4543" s="228">
        <f>IF(N4543="sníž. přenesená",J4543,0)</f>
        <v>0</v>
      </c>
      <c r="BI4543" s="228">
        <f>IF(N4543="nulová",J4543,0)</f>
        <v>0</v>
      </c>
      <c r="BJ4543" s="20" t="s">
        <v>93</v>
      </c>
      <c r="BK4543" s="228">
        <f>ROUND(I4543*H4543,2)</f>
        <v>0</v>
      </c>
      <c r="BL4543" s="20" t="s">
        <v>4677</v>
      </c>
      <c r="BM4543" s="227" t="s">
        <v>4726</v>
      </c>
    </row>
    <row r="4544" s="14" customFormat="1">
      <c r="A4544" s="14"/>
      <c r="B4544" s="246"/>
      <c r="C4544" s="247"/>
      <c r="D4544" s="231" t="s">
        <v>268</v>
      </c>
      <c r="E4544" s="248" t="s">
        <v>19</v>
      </c>
      <c r="F4544" s="249" t="s">
        <v>648</v>
      </c>
      <c r="G4544" s="247"/>
      <c r="H4544" s="248" t="s">
        <v>19</v>
      </c>
      <c r="I4544" s="250"/>
      <c r="J4544" s="247"/>
      <c r="K4544" s="247"/>
      <c r="L4544" s="251"/>
      <c r="M4544" s="252"/>
      <c r="N4544" s="253"/>
      <c r="O4544" s="253"/>
      <c r="P4544" s="253"/>
      <c r="Q4544" s="253"/>
      <c r="R4544" s="253"/>
      <c r="S4544" s="253"/>
      <c r="T4544" s="25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5" t="s">
        <v>268</v>
      </c>
      <c r="AU4544" s="255" t="s">
        <v>82</v>
      </c>
      <c r="AV4544" s="14" t="s">
        <v>82</v>
      </c>
      <c r="AW4544" s="14" t="s">
        <v>34</v>
      </c>
      <c r="AX4544" s="14" t="s">
        <v>74</v>
      </c>
      <c r="AY4544" s="255" t="s">
        <v>224</v>
      </c>
    </row>
    <row r="4545" s="13" customFormat="1">
      <c r="A4545" s="13"/>
      <c r="B4545" s="229"/>
      <c r="C4545" s="230"/>
      <c r="D4545" s="231" t="s">
        <v>268</v>
      </c>
      <c r="E4545" s="232" t="s">
        <v>19</v>
      </c>
      <c r="F4545" s="233" t="s">
        <v>4727</v>
      </c>
      <c r="G4545" s="230"/>
      <c r="H4545" s="234">
        <v>119.8</v>
      </c>
      <c r="I4545" s="235"/>
      <c r="J4545" s="230"/>
      <c r="K4545" s="230"/>
      <c r="L4545" s="236"/>
      <c r="M4545" s="237"/>
      <c r="N4545" s="238"/>
      <c r="O4545" s="238"/>
      <c r="P4545" s="238"/>
      <c r="Q4545" s="238"/>
      <c r="R4545" s="238"/>
      <c r="S4545" s="238"/>
      <c r="T4545" s="23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0" t="s">
        <v>268</v>
      </c>
      <c r="AU4545" s="240" t="s">
        <v>82</v>
      </c>
      <c r="AV4545" s="13" t="s">
        <v>93</v>
      </c>
      <c r="AW4545" s="13" t="s">
        <v>34</v>
      </c>
      <c r="AX4545" s="13" t="s">
        <v>82</v>
      </c>
      <c r="AY4545" s="240" t="s">
        <v>224</v>
      </c>
    </row>
    <row r="4546" s="2" customFormat="1" ht="16.5" customHeight="1">
      <c r="A4546" s="41"/>
      <c r="B4546" s="42"/>
      <c r="C4546" s="216" t="s">
        <v>4728</v>
      </c>
      <c r="D4546" s="216" t="s">
        <v>227</v>
      </c>
      <c r="E4546" s="217" t="s">
        <v>4729</v>
      </c>
      <c r="F4546" s="218" t="s">
        <v>4730</v>
      </c>
      <c r="G4546" s="219" t="s">
        <v>266</v>
      </c>
      <c r="H4546" s="220">
        <v>133.19999999999999</v>
      </c>
      <c r="I4546" s="221"/>
      <c r="J4546" s="222">
        <f>ROUND(I4546*H4546,2)</f>
        <v>0</v>
      </c>
      <c r="K4546" s="218" t="s">
        <v>19</v>
      </c>
      <c r="L4546" s="47"/>
      <c r="M4546" s="223" t="s">
        <v>19</v>
      </c>
      <c r="N4546" s="224" t="s">
        <v>46</v>
      </c>
      <c r="O4546" s="87"/>
      <c r="P4546" s="225">
        <f>O4546*H4546</f>
        <v>0</v>
      </c>
      <c r="Q4546" s="225">
        <v>0</v>
      </c>
      <c r="R4546" s="225">
        <f>Q4546*H4546</f>
        <v>0</v>
      </c>
      <c r="S4546" s="225">
        <v>0</v>
      </c>
      <c r="T4546" s="226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7" t="s">
        <v>4677</v>
      </c>
      <c r="AT4546" s="227" t="s">
        <v>227</v>
      </c>
      <c r="AU4546" s="227" t="s">
        <v>82</v>
      </c>
      <c r="AY4546" s="20" t="s">
        <v>224</v>
      </c>
      <c r="BE4546" s="228">
        <f>IF(N4546="základní",J4546,0)</f>
        <v>0</v>
      </c>
      <c r="BF4546" s="228">
        <f>IF(N4546="snížená",J4546,0)</f>
        <v>0</v>
      </c>
      <c r="BG4546" s="228">
        <f>IF(N4546="zákl. přenesená",J4546,0)</f>
        <v>0</v>
      </c>
      <c r="BH4546" s="228">
        <f>IF(N4546="sníž. přenesená",J4546,0)</f>
        <v>0</v>
      </c>
      <c r="BI4546" s="228">
        <f>IF(N4546="nulová",J4546,0)</f>
        <v>0</v>
      </c>
      <c r="BJ4546" s="20" t="s">
        <v>93</v>
      </c>
      <c r="BK4546" s="228">
        <f>ROUND(I4546*H4546,2)</f>
        <v>0</v>
      </c>
      <c r="BL4546" s="20" t="s">
        <v>4677</v>
      </c>
      <c r="BM4546" s="227" t="s">
        <v>4731</v>
      </c>
    </row>
    <row r="4547" s="14" customFormat="1">
      <c r="A4547" s="14"/>
      <c r="B4547" s="246"/>
      <c r="C4547" s="247"/>
      <c r="D4547" s="231" t="s">
        <v>268</v>
      </c>
      <c r="E4547" s="248" t="s">
        <v>19</v>
      </c>
      <c r="F4547" s="249" t="s">
        <v>648</v>
      </c>
      <c r="G4547" s="247"/>
      <c r="H4547" s="248" t="s">
        <v>19</v>
      </c>
      <c r="I4547" s="250"/>
      <c r="J4547" s="247"/>
      <c r="K4547" s="247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268</v>
      </c>
      <c r="AU4547" s="255" t="s">
        <v>82</v>
      </c>
      <c r="AV4547" s="14" t="s">
        <v>82</v>
      </c>
      <c r="AW4547" s="14" t="s">
        <v>34</v>
      </c>
      <c r="AX4547" s="14" t="s">
        <v>74</v>
      </c>
      <c r="AY4547" s="255" t="s">
        <v>224</v>
      </c>
    </row>
    <row r="4548" s="13" customFormat="1">
      <c r="A4548" s="13"/>
      <c r="B4548" s="229"/>
      <c r="C4548" s="230"/>
      <c r="D4548" s="231" t="s">
        <v>268</v>
      </c>
      <c r="E4548" s="232" t="s">
        <v>19</v>
      </c>
      <c r="F4548" s="233" t="s">
        <v>4732</v>
      </c>
      <c r="G4548" s="230"/>
      <c r="H4548" s="234">
        <v>133.19999999999999</v>
      </c>
      <c r="I4548" s="235"/>
      <c r="J4548" s="230"/>
      <c r="K4548" s="230"/>
      <c r="L4548" s="236"/>
      <c r="M4548" s="237"/>
      <c r="N4548" s="238"/>
      <c r="O4548" s="238"/>
      <c r="P4548" s="238"/>
      <c r="Q4548" s="238"/>
      <c r="R4548" s="238"/>
      <c r="S4548" s="238"/>
      <c r="T4548" s="23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0" t="s">
        <v>268</v>
      </c>
      <c r="AU4548" s="240" t="s">
        <v>82</v>
      </c>
      <c r="AV4548" s="13" t="s">
        <v>93</v>
      </c>
      <c r="AW4548" s="13" t="s">
        <v>34</v>
      </c>
      <c r="AX4548" s="13" t="s">
        <v>82</v>
      </c>
      <c r="AY4548" s="240" t="s">
        <v>224</v>
      </c>
    </row>
    <row r="4549" s="2" customFormat="1" ht="16.5" customHeight="1">
      <c r="A4549" s="41"/>
      <c r="B4549" s="42"/>
      <c r="C4549" s="216" t="s">
        <v>4733</v>
      </c>
      <c r="D4549" s="216" t="s">
        <v>227</v>
      </c>
      <c r="E4549" s="217" t="s">
        <v>4734</v>
      </c>
      <c r="F4549" s="218" t="s">
        <v>4735</v>
      </c>
      <c r="G4549" s="219" t="s">
        <v>266</v>
      </c>
      <c r="H4549" s="220">
        <v>319</v>
      </c>
      <c r="I4549" s="221"/>
      <c r="J4549" s="222">
        <f>ROUND(I4549*H4549,2)</f>
        <v>0</v>
      </c>
      <c r="K4549" s="218" t="s">
        <v>19</v>
      </c>
      <c r="L4549" s="47"/>
      <c r="M4549" s="223" t="s">
        <v>19</v>
      </c>
      <c r="N4549" s="224" t="s">
        <v>46</v>
      </c>
      <c r="O4549" s="87"/>
      <c r="P4549" s="225">
        <f>O4549*H4549</f>
        <v>0</v>
      </c>
      <c r="Q4549" s="225">
        <v>0</v>
      </c>
      <c r="R4549" s="225">
        <f>Q4549*H4549</f>
        <v>0</v>
      </c>
      <c r="S4549" s="225">
        <v>0</v>
      </c>
      <c r="T4549" s="226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7" t="s">
        <v>4677</v>
      </c>
      <c r="AT4549" s="227" t="s">
        <v>227</v>
      </c>
      <c r="AU4549" s="227" t="s">
        <v>82</v>
      </c>
      <c r="AY4549" s="20" t="s">
        <v>224</v>
      </c>
      <c r="BE4549" s="228">
        <f>IF(N4549="základní",J4549,0)</f>
        <v>0</v>
      </c>
      <c r="BF4549" s="228">
        <f>IF(N4549="snížená",J4549,0)</f>
        <v>0</v>
      </c>
      <c r="BG4549" s="228">
        <f>IF(N4549="zákl. přenesená",J4549,0)</f>
        <v>0</v>
      </c>
      <c r="BH4549" s="228">
        <f>IF(N4549="sníž. přenesená",J4549,0)</f>
        <v>0</v>
      </c>
      <c r="BI4549" s="228">
        <f>IF(N4549="nulová",J4549,0)</f>
        <v>0</v>
      </c>
      <c r="BJ4549" s="20" t="s">
        <v>93</v>
      </c>
      <c r="BK4549" s="228">
        <f>ROUND(I4549*H4549,2)</f>
        <v>0</v>
      </c>
      <c r="BL4549" s="20" t="s">
        <v>4677</v>
      </c>
      <c r="BM4549" s="227" t="s">
        <v>4736</v>
      </c>
    </row>
    <row r="4550" s="14" customFormat="1">
      <c r="A4550" s="14"/>
      <c r="B4550" s="246"/>
      <c r="C4550" s="247"/>
      <c r="D4550" s="231" t="s">
        <v>268</v>
      </c>
      <c r="E4550" s="248" t="s">
        <v>19</v>
      </c>
      <c r="F4550" s="249" t="s">
        <v>662</v>
      </c>
      <c r="G4550" s="247"/>
      <c r="H4550" s="248" t="s">
        <v>19</v>
      </c>
      <c r="I4550" s="250"/>
      <c r="J4550" s="247"/>
      <c r="K4550" s="247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268</v>
      </c>
      <c r="AU4550" s="255" t="s">
        <v>82</v>
      </c>
      <c r="AV4550" s="14" t="s">
        <v>82</v>
      </c>
      <c r="AW4550" s="14" t="s">
        <v>34</v>
      </c>
      <c r="AX4550" s="14" t="s">
        <v>74</v>
      </c>
      <c r="AY4550" s="255" t="s">
        <v>224</v>
      </c>
    </row>
    <row r="4551" s="13" customFormat="1">
      <c r="A4551" s="13"/>
      <c r="B4551" s="229"/>
      <c r="C4551" s="230"/>
      <c r="D4551" s="231" t="s">
        <v>268</v>
      </c>
      <c r="E4551" s="232" t="s">
        <v>19</v>
      </c>
      <c r="F4551" s="233" t="s">
        <v>4737</v>
      </c>
      <c r="G4551" s="230"/>
      <c r="H4551" s="234">
        <v>100.2</v>
      </c>
      <c r="I4551" s="235"/>
      <c r="J4551" s="230"/>
      <c r="K4551" s="230"/>
      <c r="L4551" s="236"/>
      <c r="M4551" s="237"/>
      <c r="N4551" s="238"/>
      <c r="O4551" s="238"/>
      <c r="P4551" s="238"/>
      <c r="Q4551" s="238"/>
      <c r="R4551" s="238"/>
      <c r="S4551" s="238"/>
      <c r="T4551" s="23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0" t="s">
        <v>268</v>
      </c>
      <c r="AU4551" s="240" t="s">
        <v>82</v>
      </c>
      <c r="AV4551" s="13" t="s">
        <v>93</v>
      </c>
      <c r="AW4551" s="13" t="s">
        <v>34</v>
      </c>
      <c r="AX4551" s="13" t="s">
        <v>74</v>
      </c>
      <c r="AY4551" s="240" t="s">
        <v>224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3285</v>
      </c>
      <c r="G4553" s="230"/>
      <c r="H4553" s="234">
        <v>100.59999999999999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665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3286</v>
      </c>
      <c r="G4555" s="230"/>
      <c r="H4555" s="234">
        <v>86.200000000000003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667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3287</v>
      </c>
      <c r="G4557" s="230"/>
      <c r="H4557" s="234">
        <v>32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6" customFormat="1">
      <c r="A4558" s="16"/>
      <c r="B4558" s="272"/>
      <c r="C4558" s="273"/>
      <c r="D4558" s="231" t="s">
        <v>268</v>
      </c>
      <c r="E4558" s="274" t="s">
        <v>19</v>
      </c>
      <c r="F4558" s="275" t="s">
        <v>351</v>
      </c>
      <c r="G4558" s="273"/>
      <c r="H4558" s="276">
        <v>319</v>
      </c>
      <c r="I4558" s="277"/>
      <c r="J4558" s="273"/>
      <c r="K4558" s="273"/>
      <c r="L4558" s="278"/>
      <c r="M4558" s="279"/>
      <c r="N4558" s="280"/>
      <c r="O4558" s="280"/>
      <c r="P4558" s="280"/>
      <c r="Q4558" s="280"/>
      <c r="R4558" s="280"/>
      <c r="S4558" s="280"/>
      <c r="T4558" s="281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T4558" s="282" t="s">
        <v>268</v>
      </c>
      <c r="AU4558" s="282" t="s">
        <v>82</v>
      </c>
      <c r="AV4558" s="16" t="s">
        <v>231</v>
      </c>
      <c r="AW4558" s="16" t="s">
        <v>34</v>
      </c>
      <c r="AX4558" s="16" t="s">
        <v>82</v>
      </c>
      <c r="AY4558" s="282" t="s">
        <v>224</v>
      </c>
    </row>
    <row r="4559" s="2" customFormat="1" ht="16.5" customHeight="1">
      <c r="A4559" s="41"/>
      <c r="B4559" s="42"/>
      <c r="C4559" s="216" t="s">
        <v>4738</v>
      </c>
      <c r="D4559" s="216" t="s">
        <v>227</v>
      </c>
      <c r="E4559" s="217" t="s">
        <v>4739</v>
      </c>
      <c r="F4559" s="218" t="s">
        <v>4740</v>
      </c>
      <c r="G4559" s="219" t="s">
        <v>266</v>
      </c>
      <c r="H4559" s="220">
        <v>3.7000000000000002</v>
      </c>
      <c r="I4559" s="221"/>
      <c r="J4559" s="222">
        <f>ROUND(I4559*H4559,2)</f>
        <v>0</v>
      </c>
      <c r="K4559" s="218" t="s">
        <v>19</v>
      </c>
      <c r="L4559" s="47"/>
      <c r="M4559" s="223" t="s">
        <v>19</v>
      </c>
      <c r="N4559" s="224" t="s">
        <v>46</v>
      </c>
      <c r="O4559" s="87"/>
      <c r="P4559" s="225">
        <f>O4559*H4559</f>
        <v>0</v>
      </c>
      <c r="Q4559" s="225">
        <v>0</v>
      </c>
      <c r="R4559" s="225">
        <f>Q4559*H4559</f>
        <v>0</v>
      </c>
      <c r="S4559" s="225">
        <v>0</v>
      </c>
      <c r="T4559" s="226">
        <f>S4559*H4559</f>
        <v>0</v>
      </c>
      <c r="U4559" s="41"/>
      <c r="V4559" s="41"/>
      <c r="W4559" s="41"/>
      <c r="X4559" s="41"/>
      <c r="Y4559" s="41"/>
      <c r="Z4559" s="41"/>
      <c r="AA4559" s="41"/>
      <c r="AB4559" s="41"/>
      <c r="AC4559" s="41"/>
      <c r="AD4559" s="41"/>
      <c r="AE4559" s="41"/>
      <c r="AR4559" s="227" t="s">
        <v>4677</v>
      </c>
      <c r="AT4559" s="227" t="s">
        <v>227</v>
      </c>
      <c r="AU4559" s="227" t="s">
        <v>82</v>
      </c>
      <c r="AY4559" s="20" t="s">
        <v>224</v>
      </c>
      <c r="BE4559" s="228">
        <f>IF(N4559="základní",J4559,0)</f>
        <v>0</v>
      </c>
      <c r="BF4559" s="228">
        <f>IF(N4559="snížená",J4559,0)</f>
        <v>0</v>
      </c>
      <c r="BG4559" s="228">
        <f>IF(N4559="zákl. přenesená",J4559,0)</f>
        <v>0</v>
      </c>
      <c r="BH4559" s="228">
        <f>IF(N4559="sníž. přenesená",J4559,0)</f>
        <v>0</v>
      </c>
      <c r="BI4559" s="228">
        <f>IF(N4559="nulová",J4559,0)</f>
        <v>0</v>
      </c>
      <c r="BJ4559" s="20" t="s">
        <v>93</v>
      </c>
      <c r="BK4559" s="228">
        <f>ROUND(I4559*H4559,2)</f>
        <v>0</v>
      </c>
      <c r="BL4559" s="20" t="s">
        <v>4677</v>
      </c>
      <c r="BM4559" s="227" t="s">
        <v>4741</v>
      </c>
    </row>
    <row r="4560" s="14" customFormat="1">
      <c r="A4560" s="14"/>
      <c r="B4560" s="246"/>
      <c r="C4560" s="247"/>
      <c r="D4560" s="231" t="s">
        <v>268</v>
      </c>
      <c r="E4560" s="248" t="s">
        <v>19</v>
      </c>
      <c r="F4560" s="249" t="s">
        <v>648</v>
      </c>
      <c r="G4560" s="247"/>
      <c r="H4560" s="248" t="s">
        <v>19</v>
      </c>
      <c r="I4560" s="250"/>
      <c r="J4560" s="247"/>
      <c r="K4560" s="247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268</v>
      </c>
      <c r="AU4560" s="255" t="s">
        <v>82</v>
      </c>
      <c r="AV4560" s="14" t="s">
        <v>82</v>
      </c>
      <c r="AW4560" s="14" t="s">
        <v>34</v>
      </c>
      <c r="AX4560" s="14" t="s">
        <v>74</v>
      </c>
      <c r="AY4560" s="255" t="s">
        <v>224</v>
      </c>
    </row>
    <row r="4561" s="13" customFormat="1">
      <c r="A4561" s="13"/>
      <c r="B4561" s="229"/>
      <c r="C4561" s="230"/>
      <c r="D4561" s="231" t="s">
        <v>268</v>
      </c>
      <c r="E4561" s="232" t="s">
        <v>19</v>
      </c>
      <c r="F4561" s="233" t="s">
        <v>1850</v>
      </c>
      <c r="G4561" s="230"/>
      <c r="H4561" s="234">
        <v>3.7000000000000002</v>
      </c>
      <c r="I4561" s="235"/>
      <c r="J4561" s="230"/>
      <c r="K4561" s="230"/>
      <c r="L4561" s="236"/>
      <c r="M4561" s="237"/>
      <c r="N4561" s="238"/>
      <c r="O4561" s="238"/>
      <c r="P4561" s="238"/>
      <c r="Q4561" s="238"/>
      <c r="R4561" s="238"/>
      <c r="S4561" s="238"/>
      <c r="T4561" s="23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0" t="s">
        <v>268</v>
      </c>
      <c r="AU4561" s="240" t="s">
        <v>82</v>
      </c>
      <c r="AV4561" s="13" t="s">
        <v>93</v>
      </c>
      <c r="AW4561" s="13" t="s">
        <v>34</v>
      </c>
      <c r="AX4561" s="13" t="s">
        <v>82</v>
      </c>
      <c r="AY4561" s="240" t="s">
        <v>224</v>
      </c>
    </row>
    <row r="4562" s="2" customFormat="1" ht="16.5" customHeight="1">
      <c r="A4562" s="41"/>
      <c r="B4562" s="42"/>
      <c r="C4562" s="216" t="s">
        <v>4742</v>
      </c>
      <c r="D4562" s="216" t="s">
        <v>227</v>
      </c>
      <c r="E4562" s="217" t="s">
        <v>4743</v>
      </c>
      <c r="F4562" s="218" t="s">
        <v>4744</v>
      </c>
      <c r="G4562" s="219" t="s">
        <v>266</v>
      </c>
      <c r="H4562" s="220">
        <v>100.547</v>
      </c>
      <c r="I4562" s="221"/>
      <c r="J4562" s="222">
        <f>ROUND(I4562*H4562,2)</f>
        <v>0</v>
      </c>
      <c r="K4562" s="218" t="s">
        <v>19</v>
      </c>
      <c r="L4562" s="47"/>
      <c r="M4562" s="223" t="s">
        <v>19</v>
      </c>
      <c r="N4562" s="224" t="s">
        <v>46</v>
      </c>
      <c r="O4562" s="87"/>
      <c r="P4562" s="225">
        <f>O4562*H4562</f>
        <v>0</v>
      </c>
      <c r="Q4562" s="225">
        <v>0</v>
      </c>
      <c r="R4562" s="225">
        <f>Q4562*H4562</f>
        <v>0</v>
      </c>
      <c r="S4562" s="225">
        <v>0</v>
      </c>
      <c r="T4562" s="226">
        <f>S4562*H4562</f>
        <v>0</v>
      </c>
      <c r="U4562" s="41"/>
      <c r="V4562" s="41"/>
      <c r="W4562" s="41"/>
      <c r="X4562" s="41"/>
      <c r="Y4562" s="41"/>
      <c r="Z4562" s="41"/>
      <c r="AA4562" s="41"/>
      <c r="AB4562" s="41"/>
      <c r="AC4562" s="41"/>
      <c r="AD4562" s="41"/>
      <c r="AE4562" s="41"/>
      <c r="AR4562" s="227" t="s">
        <v>4677</v>
      </c>
      <c r="AT4562" s="227" t="s">
        <v>227</v>
      </c>
      <c r="AU4562" s="227" t="s">
        <v>82</v>
      </c>
      <c r="AY4562" s="20" t="s">
        <v>224</v>
      </c>
      <c r="BE4562" s="228">
        <f>IF(N4562="základní",J4562,0)</f>
        <v>0</v>
      </c>
      <c r="BF4562" s="228">
        <f>IF(N4562="snížená",J4562,0)</f>
        <v>0</v>
      </c>
      <c r="BG4562" s="228">
        <f>IF(N4562="zákl. přenesená",J4562,0)</f>
        <v>0</v>
      </c>
      <c r="BH4562" s="228">
        <f>IF(N4562="sníž. přenesená",J4562,0)</f>
        <v>0</v>
      </c>
      <c r="BI4562" s="228">
        <f>IF(N4562="nulová",J4562,0)</f>
        <v>0</v>
      </c>
      <c r="BJ4562" s="20" t="s">
        <v>93</v>
      </c>
      <c r="BK4562" s="228">
        <f>ROUND(I4562*H4562,2)</f>
        <v>0</v>
      </c>
      <c r="BL4562" s="20" t="s">
        <v>4677</v>
      </c>
      <c r="BM4562" s="227" t="s">
        <v>4745</v>
      </c>
    </row>
    <row r="4563" s="14" customFormat="1">
      <c r="A4563" s="14"/>
      <c r="B4563" s="246"/>
      <c r="C4563" s="247"/>
      <c r="D4563" s="231" t="s">
        <v>268</v>
      </c>
      <c r="E4563" s="248" t="s">
        <v>19</v>
      </c>
      <c r="F4563" s="249" t="s">
        <v>496</v>
      </c>
      <c r="G4563" s="247"/>
      <c r="H4563" s="248" t="s">
        <v>19</v>
      </c>
      <c r="I4563" s="250"/>
      <c r="J4563" s="247"/>
      <c r="K4563" s="247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268</v>
      </c>
      <c r="AU4563" s="255" t="s">
        <v>82</v>
      </c>
      <c r="AV4563" s="14" t="s">
        <v>82</v>
      </c>
      <c r="AW4563" s="14" t="s">
        <v>34</v>
      </c>
      <c r="AX4563" s="14" t="s">
        <v>74</v>
      </c>
      <c r="AY4563" s="255" t="s">
        <v>224</v>
      </c>
    </row>
    <row r="4564" s="14" customFormat="1">
      <c r="A4564" s="14"/>
      <c r="B4564" s="246"/>
      <c r="C4564" s="247"/>
      <c r="D4564" s="231" t="s">
        <v>268</v>
      </c>
      <c r="E4564" s="248" t="s">
        <v>19</v>
      </c>
      <c r="F4564" s="249" t="s">
        <v>4746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268</v>
      </c>
      <c r="AU4564" s="255" t="s">
        <v>82</v>
      </c>
      <c r="AV4564" s="14" t="s">
        <v>82</v>
      </c>
      <c r="AW4564" s="14" t="s">
        <v>34</v>
      </c>
      <c r="AX4564" s="14" t="s">
        <v>74</v>
      </c>
      <c r="AY4564" s="255" t="s">
        <v>224</v>
      </c>
    </row>
    <row r="4565" s="13" customFormat="1">
      <c r="A4565" s="13"/>
      <c r="B4565" s="229"/>
      <c r="C4565" s="230"/>
      <c r="D4565" s="231" t="s">
        <v>268</v>
      </c>
      <c r="E4565" s="232" t="s">
        <v>19</v>
      </c>
      <c r="F4565" s="233" t="s">
        <v>4747</v>
      </c>
      <c r="G4565" s="230"/>
      <c r="H4565" s="234">
        <v>4.3520000000000003</v>
      </c>
      <c r="I4565" s="235"/>
      <c r="J4565" s="230"/>
      <c r="K4565" s="230"/>
      <c r="L4565" s="236"/>
      <c r="M4565" s="237"/>
      <c r="N4565" s="238"/>
      <c r="O4565" s="238"/>
      <c r="P4565" s="238"/>
      <c r="Q4565" s="238"/>
      <c r="R4565" s="238"/>
      <c r="S4565" s="238"/>
      <c r="T4565" s="23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0" t="s">
        <v>268</v>
      </c>
      <c r="AU4565" s="240" t="s">
        <v>82</v>
      </c>
      <c r="AV4565" s="13" t="s">
        <v>93</v>
      </c>
      <c r="AW4565" s="13" t="s">
        <v>34</v>
      </c>
      <c r="AX4565" s="13" t="s">
        <v>74</v>
      </c>
      <c r="AY4565" s="240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4748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4749</v>
      </c>
      <c r="G4567" s="230"/>
      <c r="H4567" s="234">
        <v>15.571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5" customFormat="1">
      <c r="A4568" s="15"/>
      <c r="B4568" s="256"/>
      <c r="C4568" s="257"/>
      <c r="D4568" s="231" t="s">
        <v>268</v>
      </c>
      <c r="E4568" s="258" t="s">
        <v>19</v>
      </c>
      <c r="F4568" s="259" t="s">
        <v>300</v>
      </c>
      <c r="G4568" s="257"/>
      <c r="H4568" s="260">
        <v>19.922999999999998</v>
      </c>
      <c r="I4568" s="261"/>
      <c r="J4568" s="257"/>
      <c r="K4568" s="257"/>
      <c r="L4568" s="262"/>
      <c r="M4568" s="263"/>
      <c r="N4568" s="264"/>
      <c r="O4568" s="264"/>
      <c r="P4568" s="264"/>
      <c r="Q4568" s="264"/>
      <c r="R4568" s="264"/>
      <c r="S4568" s="264"/>
      <c r="T4568" s="26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T4568" s="266" t="s">
        <v>268</v>
      </c>
      <c r="AU4568" s="266" t="s">
        <v>82</v>
      </c>
      <c r="AV4568" s="15" t="s">
        <v>108</v>
      </c>
      <c r="AW4568" s="15" t="s">
        <v>34</v>
      </c>
      <c r="AX4568" s="15" t="s">
        <v>74</v>
      </c>
      <c r="AY4568" s="266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648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4" customFormat="1">
      <c r="A4570" s="14"/>
      <c r="B4570" s="246"/>
      <c r="C4570" s="247"/>
      <c r="D4570" s="231" t="s">
        <v>268</v>
      </c>
      <c r="E4570" s="248" t="s">
        <v>19</v>
      </c>
      <c r="F4570" s="249" t="s">
        <v>4746</v>
      </c>
      <c r="G4570" s="247"/>
      <c r="H4570" s="248" t="s">
        <v>19</v>
      </c>
      <c r="I4570" s="250"/>
      <c r="J4570" s="247"/>
      <c r="K4570" s="247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268</v>
      </c>
      <c r="AU4570" s="255" t="s">
        <v>82</v>
      </c>
      <c r="AV4570" s="14" t="s">
        <v>82</v>
      </c>
      <c r="AW4570" s="14" t="s">
        <v>34</v>
      </c>
      <c r="AX4570" s="14" t="s">
        <v>74</v>
      </c>
      <c r="AY4570" s="255" t="s">
        <v>224</v>
      </c>
    </row>
    <row r="4571" s="13" customFormat="1">
      <c r="A4571" s="13"/>
      <c r="B4571" s="229"/>
      <c r="C4571" s="230"/>
      <c r="D4571" s="231" t="s">
        <v>268</v>
      </c>
      <c r="E4571" s="232" t="s">
        <v>19</v>
      </c>
      <c r="F4571" s="233" t="s">
        <v>4750</v>
      </c>
      <c r="G4571" s="230"/>
      <c r="H4571" s="234">
        <v>4.5259999999999998</v>
      </c>
      <c r="I4571" s="235"/>
      <c r="J4571" s="230"/>
      <c r="K4571" s="230"/>
      <c r="L4571" s="236"/>
      <c r="M4571" s="237"/>
      <c r="N4571" s="238"/>
      <c r="O4571" s="238"/>
      <c r="P4571" s="238"/>
      <c r="Q4571" s="238"/>
      <c r="R4571" s="238"/>
      <c r="S4571" s="238"/>
      <c r="T4571" s="23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0" t="s">
        <v>268</v>
      </c>
      <c r="AU4571" s="240" t="s">
        <v>82</v>
      </c>
      <c r="AV4571" s="13" t="s">
        <v>93</v>
      </c>
      <c r="AW4571" s="13" t="s">
        <v>34</v>
      </c>
      <c r="AX4571" s="13" t="s">
        <v>74</v>
      </c>
      <c r="AY4571" s="240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4749</v>
      </c>
      <c r="G4573" s="230"/>
      <c r="H4573" s="234">
        <v>15.571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5" customFormat="1">
      <c r="A4574" s="15"/>
      <c r="B4574" s="256"/>
      <c r="C4574" s="257"/>
      <c r="D4574" s="231" t="s">
        <v>268</v>
      </c>
      <c r="E4574" s="258" t="s">
        <v>19</v>
      </c>
      <c r="F4574" s="259" t="s">
        <v>300</v>
      </c>
      <c r="G4574" s="257"/>
      <c r="H4574" s="260">
        <v>20.097000000000001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268</v>
      </c>
      <c r="AU4574" s="266" t="s">
        <v>82</v>
      </c>
      <c r="AV4574" s="15" t="s">
        <v>108</v>
      </c>
      <c r="AW4574" s="15" t="s">
        <v>34</v>
      </c>
      <c r="AX4574" s="15" t="s">
        <v>74</v>
      </c>
      <c r="AY4574" s="266" t="s">
        <v>224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662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4" customFormat="1">
      <c r="A4576" s="14"/>
      <c r="B4576" s="246"/>
      <c r="C4576" s="247"/>
      <c r="D4576" s="231" t="s">
        <v>268</v>
      </c>
      <c r="E4576" s="248" t="s">
        <v>19</v>
      </c>
      <c r="F4576" s="249" t="s">
        <v>4746</v>
      </c>
      <c r="G4576" s="247"/>
      <c r="H4576" s="248" t="s">
        <v>19</v>
      </c>
      <c r="I4576" s="250"/>
      <c r="J4576" s="247"/>
      <c r="K4576" s="247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268</v>
      </c>
      <c r="AU4576" s="255" t="s">
        <v>82</v>
      </c>
      <c r="AV4576" s="14" t="s">
        <v>82</v>
      </c>
      <c r="AW4576" s="14" t="s">
        <v>34</v>
      </c>
      <c r="AX4576" s="14" t="s">
        <v>74</v>
      </c>
      <c r="AY4576" s="255" t="s">
        <v>224</v>
      </c>
    </row>
    <row r="4577" s="13" customFormat="1">
      <c r="A4577" s="13"/>
      <c r="B4577" s="229"/>
      <c r="C4577" s="230"/>
      <c r="D4577" s="231" t="s">
        <v>268</v>
      </c>
      <c r="E4577" s="232" t="s">
        <v>19</v>
      </c>
      <c r="F4577" s="233" t="s">
        <v>4752</v>
      </c>
      <c r="G4577" s="230"/>
      <c r="H4577" s="234">
        <v>5.5179999999999998</v>
      </c>
      <c r="I4577" s="235"/>
      <c r="J4577" s="230"/>
      <c r="K4577" s="230"/>
      <c r="L4577" s="236"/>
      <c r="M4577" s="237"/>
      <c r="N4577" s="238"/>
      <c r="O4577" s="238"/>
      <c r="P4577" s="238"/>
      <c r="Q4577" s="238"/>
      <c r="R4577" s="238"/>
      <c r="S4577" s="238"/>
      <c r="T4577" s="23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0" t="s">
        <v>268</v>
      </c>
      <c r="AU4577" s="240" t="s">
        <v>82</v>
      </c>
      <c r="AV4577" s="13" t="s">
        <v>93</v>
      </c>
      <c r="AW4577" s="13" t="s">
        <v>34</v>
      </c>
      <c r="AX4577" s="13" t="s">
        <v>74</v>
      </c>
      <c r="AY4577" s="240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4753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4754</v>
      </c>
      <c r="G4579" s="230"/>
      <c r="H4579" s="234">
        <v>15.603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5" customFormat="1">
      <c r="A4580" s="15"/>
      <c r="B4580" s="256"/>
      <c r="C4580" s="257"/>
      <c r="D4580" s="231" t="s">
        <v>268</v>
      </c>
      <c r="E4580" s="258" t="s">
        <v>19</v>
      </c>
      <c r="F4580" s="259" t="s">
        <v>300</v>
      </c>
      <c r="G4580" s="257"/>
      <c r="H4580" s="260">
        <v>21.120999999999999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268</v>
      </c>
      <c r="AU4580" s="266" t="s">
        <v>82</v>
      </c>
      <c r="AV4580" s="15" t="s">
        <v>108</v>
      </c>
      <c r="AW4580" s="15" t="s">
        <v>34</v>
      </c>
      <c r="AX4580" s="15" t="s">
        <v>74</v>
      </c>
      <c r="AY4580" s="266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664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4" customFormat="1">
      <c r="A4582" s="14"/>
      <c r="B4582" s="246"/>
      <c r="C4582" s="247"/>
      <c r="D4582" s="231" t="s">
        <v>268</v>
      </c>
      <c r="E4582" s="248" t="s">
        <v>19</v>
      </c>
      <c r="F4582" s="249" t="s">
        <v>4746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268</v>
      </c>
      <c r="AU4582" s="255" t="s">
        <v>82</v>
      </c>
      <c r="AV4582" s="14" t="s">
        <v>82</v>
      </c>
      <c r="AW4582" s="14" t="s">
        <v>34</v>
      </c>
      <c r="AX4582" s="14" t="s">
        <v>74</v>
      </c>
      <c r="AY4582" s="255" t="s">
        <v>224</v>
      </c>
    </row>
    <row r="4583" s="13" customFormat="1">
      <c r="A4583" s="13"/>
      <c r="B4583" s="229"/>
      <c r="C4583" s="230"/>
      <c r="D4583" s="231" t="s">
        <v>268</v>
      </c>
      <c r="E4583" s="232" t="s">
        <v>19</v>
      </c>
      <c r="F4583" s="233" t="s">
        <v>4752</v>
      </c>
      <c r="G4583" s="230"/>
      <c r="H4583" s="234">
        <v>5.5179999999999998</v>
      </c>
      <c r="I4583" s="235"/>
      <c r="J4583" s="230"/>
      <c r="K4583" s="230"/>
      <c r="L4583" s="236"/>
      <c r="M4583" s="237"/>
      <c r="N4583" s="238"/>
      <c r="O4583" s="238"/>
      <c r="P4583" s="238"/>
      <c r="Q4583" s="238"/>
      <c r="R4583" s="238"/>
      <c r="S4583" s="238"/>
      <c r="T4583" s="23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0" t="s">
        <v>268</v>
      </c>
      <c r="AU4583" s="240" t="s">
        <v>82</v>
      </c>
      <c r="AV4583" s="13" t="s">
        <v>93</v>
      </c>
      <c r="AW4583" s="13" t="s">
        <v>34</v>
      </c>
      <c r="AX4583" s="13" t="s">
        <v>74</v>
      </c>
      <c r="AY4583" s="240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4753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4755</v>
      </c>
      <c r="G4585" s="230"/>
      <c r="H4585" s="234">
        <v>14.185000000000001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5" customFormat="1">
      <c r="A4586" s="15"/>
      <c r="B4586" s="256"/>
      <c r="C4586" s="257"/>
      <c r="D4586" s="231" t="s">
        <v>268</v>
      </c>
      <c r="E4586" s="258" t="s">
        <v>19</v>
      </c>
      <c r="F4586" s="259" t="s">
        <v>300</v>
      </c>
      <c r="G4586" s="257"/>
      <c r="H4586" s="260">
        <v>19.702999999999999</v>
      </c>
      <c r="I4586" s="261"/>
      <c r="J4586" s="257"/>
      <c r="K4586" s="257"/>
      <c r="L4586" s="262"/>
      <c r="M4586" s="263"/>
      <c r="N4586" s="264"/>
      <c r="O4586" s="264"/>
      <c r="P4586" s="264"/>
      <c r="Q4586" s="264"/>
      <c r="R4586" s="264"/>
      <c r="S4586" s="264"/>
      <c r="T4586" s="26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T4586" s="266" t="s">
        <v>268</v>
      </c>
      <c r="AU4586" s="266" t="s">
        <v>82</v>
      </c>
      <c r="AV4586" s="15" t="s">
        <v>108</v>
      </c>
      <c r="AW4586" s="15" t="s">
        <v>34</v>
      </c>
      <c r="AX4586" s="15" t="s">
        <v>74</v>
      </c>
      <c r="AY4586" s="266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665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4" customFormat="1">
      <c r="A4588" s="14"/>
      <c r="B4588" s="246"/>
      <c r="C4588" s="247"/>
      <c r="D4588" s="231" t="s">
        <v>268</v>
      </c>
      <c r="E4588" s="248" t="s">
        <v>19</v>
      </c>
      <c r="F4588" s="249" t="s">
        <v>4746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268</v>
      </c>
      <c r="AU4588" s="255" t="s">
        <v>82</v>
      </c>
      <c r="AV4588" s="14" t="s">
        <v>82</v>
      </c>
      <c r="AW4588" s="14" t="s">
        <v>34</v>
      </c>
      <c r="AX4588" s="14" t="s">
        <v>74</v>
      </c>
      <c r="AY4588" s="255" t="s">
        <v>224</v>
      </c>
    </row>
    <row r="4589" s="13" customFormat="1">
      <c r="A4589" s="13"/>
      <c r="B4589" s="229"/>
      <c r="C4589" s="230"/>
      <c r="D4589" s="231" t="s">
        <v>268</v>
      </c>
      <c r="E4589" s="232" t="s">
        <v>19</v>
      </c>
      <c r="F4589" s="233" t="s">
        <v>4752</v>
      </c>
      <c r="G4589" s="230"/>
      <c r="H4589" s="234">
        <v>5.5179999999999998</v>
      </c>
      <c r="I4589" s="235"/>
      <c r="J4589" s="230"/>
      <c r="K4589" s="230"/>
      <c r="L4589" s="236"/>
      <c r="M4589" s="237"/>
      <c r="N4589" s="238"/>
      <c r="O4589" s="238"/>
      <c r="P4589" s="238"/>
      <c r="Q4589" s="238"/>
      <c r="R4589" s="238"/>
      <c r="S4589" s="238"/>
      <c r="T4589" s="23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0" t="s">
        <v>268</v>
      </c>
      <c r="AU4589" s="240" t="s">
        <v>82</v>
      </c>
      <c r="AV4589" s="13" t="s">
        <v>93</v>
      </c>
      <c r="AW4589" s="13" t="s">
        <v>34</v>
      </c>
      <c r="AX4589" s="13" t="s">
        <v>74</v>
      </c>
      <c r="AY4589" s="240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4753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4755</v>
      </c>
      <c r="G4591" s="230"/>
      <c r="H4591" s="234">
        <v>14.185000000000001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5" customFormat="1">
      <c r="A4592" s="15"/>
      <c r="B4592" s="256"/>
      <c r="C4592" s="257"/>
      <c r="D4592" s="231" t="s">
        <v>268</v>
      </c>
      <c r="E4592" s="258" t="s">
        <v>19</v>
      </c>
      <c r="F4592" s="259" t="s">
        <v>300</v>
      </c>
      <c r="G4592" s="257"/>
      <c r="H4592" s="260">
        <v>19.702999999999999</v>
      </c>
      <c r="I4592" s="261"/>
      <c r="J4592" s="257"/>
      <c r="K4592" s="257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6" t="s">
        <v>268</v>
      </c>
      <c r="AU4592" s="266" t="s">
        <v>82</v>
      </c>
      <c r="AV4592" s="15" t="s">
        <v>108</v>
      </c>
      <c r="AW4592" s="15" t="s">
        <v>34</v>
      </c>
      <c r="AX4592" s="15" t="s">
        <v>74</v>
      </c>
      <c r="AY4592" s="266" t="s">
        <v>224</v>
      </c>
    </row>
    <row r="4593" s="16" customFormat="1">
      <c r="A4593" s="16"/>
      <c r="B4593" s="272"/>
      <c r="C4593" s="273"/>
      <c r="D4593" s="231" t="s">
        <v>268</v>
      </c>
      <c r="E4593" s="274" t="s">
        <v>19</v>
      </c>
      <c r="F4593" s="275" t="s">
        <v>351</v>
      </c>
      <c r="G4593" s="273"/>
      <c r="H4593" s="276">
        <v>100.547</v>
      </c>
      <c r="I4593" s="277"/>
      <c r="J4593" s="273"/>
      <c r="K4593" s="273"/>
      <c r="L4593" s="278"/>
      <c r="M4593" s="279"/>
      <c r="N4593" s="280"/>
      <c r="O4593" s="280"/>
      <c r="P4593" s="280"/>
      <c r="Q4593" s="280"/>
      <c r="R4593" s="280"/>
      <c r="S4593" s="280"/>
      <c r="T4593" s="281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T4593" s="282" t="s">
        <v>268</v>
      </c>
      <c r="AU4593" s="282" t="s">
        <v>82</v>
      </c>
      <c r="AV4593" s="16" t="s">
        <v>231</v>
      </c>
      <c r="AW4593" s="16" t="s">
        <v>34</v>
      </c>
      <c r="AX4593" s="16" t="s">
        <v>82</v>
      </c>
      <c r="AY4593" s="282" t="s">
        <v>224</v>
      </c>
    </row>
    <row r="4594" s="2" customFormat="1" ht="16.5" customHeight="1">
      <c r="A4594" s="41"/>
      <c r="B4594" s="42"/>
      <c r="C4594" s="216" t="s">
        <v>4756</v>
      </c>
      <c r="D4594" s="216" t="s">
        <v>227</v>
      </c>
      <c r="E4594" s="217" t="s">
        <v>4757</v>
      </c>
      <c r="F4594" s="218" t="s">
        <v>4758</v>
      </c>
      <c r="G4594" s="219" t="s">
        <v>266</v>
      </c>
      <c r="H4594" s="220">
        <v>221.59999999999999</v>
      </c>
      <c r="I4594" s="221"/>
      <c r="J4594" s="222">
        <f>ROUND(I4594*H4594,2)</f>
        <v>0</v>
      </c>
      <c r="K4594" s="218" t="s">
        <v>19</v>
      </c>
      <c r="L4594" s="47"/>
      <c r="M4594" s="223" t="s">
        <v>19</v>
      </c>
      <c r="N4594" s="224" t="s">
        <v>46</v>
      </c>
      <c r="O4594" s="87"/>
      <c r="P4594" s="225">
        <f>O4594*H4594</f>
        <v>0</v>
      </c>
      <c r="Q4594" s="225">
        <v>0</v>
      </c>
      <c r="R4594" s="225">
        <f>Q4594*H4594</f>
        <v>0</v>
      </c>
      <c r="S4594" s="225">
        <v>0</v>
      </c>
      <c r="T4594" s="226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7" t="s">
        <v>4677</v>
      </c>
      <c r="AT4594" s="227" t="s">
        <v>227</v>
      </c>
      <c r="AU4594" s="227" t="s">
        <v>82</v>
      </c>
      <c r="AY4594" s="20" t="s">
        <v>224</v>
      </c>
      <c r="BE4594" s="228">
        <f>IF(N4594="základní",J4594,0)</f>
        <v>0</v>
      </c>
      <c r="BF4594" s="228">
        <f>IF(N4594="snížená",J4594,0)</f>
        <v>0</v>
      </c>
      <c r="BG4594" s="228">
        <f>IF(N4594="zákl. přenesená",J4594,0)</f>
        <v>0</v>
      </c>
      <c r="BH4594" s="228">
        <f>IF(N4594="sníž. přenesená",J4594,0)</f>
        <v>0</v>
      </c>
      <c r="BI4594" s="228">
        <f>IF(N4594="nulová",J4594,0)</f>
        <v>0</v>
      </c>
      <c r="BJ4594" s="20" t="s">
        <v>93</v>
      </c>
      <c r="BK4594" s="228">
        <f>ROUND(I4594*H4594,2)</f>
        <v>0</v>
      </c>
      <c r="BL4594" s="20" t="s">
        <v>4677</v>
      </c>
      <c r="BM4594" s="227" t="s">
        <v>4759</v>
      </c>
    </row>
    <row r="4595" s="14" customFormat="1">
      <c r="A4595" s="14"/>
      <c r="B4595" s="246"/>
      <c r="C4595" s="247"/>
      <c r="D4595" s="231" t="s">
        <v>268</v>
      </c>
      <c r="E4595" s="248" t="s">
        <v>19</v>
      </c>
      <c r="F4595" s="249" t="s">
        <v>662</v>
      </c>
      <c r="G4595" s="247"/>
      <c r="H4595" s="248" t="s">
        <v>19</v>
      </c>
      <c r="I4595" s="250"/>
      <c r="J4595" s="247"/>
      <c r="K4595" s="247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268</v>
      </c>
      <c r="AU4595" s="255" t="s">
        <v>82</v>
      </c>
      <c r="AV4595" s="14" t="s">
        <v>82</v>
      </c>
      <c r="AW4595" s="14" t="s">
        <v>34</v>
      </c>
      <c r="AX4595" s="14" t="s">
        <v>74</v>
      </c>
      <c r="AY4595" s="255" t="s">
        <v>224</v>
      </c>
    </row>
    <row r="4596" s="13" customFormat="1">
      <c r="A4596" s="13"/>
      <c r="B4596" s="229"/>
      <c r="C4596" s="230"/>
      <c r="D4596" s="231" t="s">
        <v>268</v>
      </c>
      <c r="E4596" s="232" t="s">
        <v>19</v>
      </c>
      <c r="F4596" s="233" t="s">
        <v>4760</v>
      </c>
      <c r="G4596" s="230"/>
      <c r="H4596" s="234">
        <v>69.599999999999994</v>
      </c>
      <c r="I4596" s="235"/>
      <c r="J4596" s="230"/>
      <c r="K4596" s="230"/>
      <c r="L4596" s="236"/>
      <c r="M4596" s="237"/>
      <c r="N4596" s="238"/>
      <c r="O4596" s="238"/>
      <c r="P4596" s="238"/>
      <c r="Q4596" s="238"/>
      <c r="R4596" s="238"/>
      <c r="S4596" s="238"/>
      <c r="T4596" s="23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0" t="s">
        <v>268</v>
      </c>
      <c r="AU4596" s="240" t="s">
        <v>82</v>
      </c>
      <c r="AV4596" s="13" t="s">
        <v>93</v>
      </c>
      <c r="AW4596" s="13" t="s">
        <v>34</v>
      </c>
      <c r="AX4596" s="13" t="s">
        <v>74</v>
      </c>
      <c r="AY4596" s="240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664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4761</v>
      </c>
      <c r="G4598" s="230"/>
      <c r="H4598" s="234">
        <v>65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665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4762</v>
      </c>
      <c r="G4600" s="230"/>
      <c r="H4600" s="234">
        <v>56.299999999999997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667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4763</v>
      </c>
      <c r="G4602" s="230"/>
      <c r="H4602" s="234">
        <v>30.699999999999999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6" customFormat="1">
      <c r="A4603" s="16"/>
      <c r="B4603" s="272"/>
      <c r="C4603" s="273"/>
      <c r="D4603" s="231" t="s">
        <v>268</v>
      </c>
      <c r="E4603" s="274" t="s">
        <v>19</v>
      </c>
      <c r="F4603" s="275" t="s">
        <v>351</v>
      </c>
      <c r="G4603" s="273"/>
      <c r="H4603" s="276">
        <v>221.59999999999999</v>
      </c>
      <c r="I4603" s="277"/>
      <c r="J4603" s="273"/>
      <c r="K4603" s="273"/>
      <c r="L4603" s="278"/>
      <c r="M4603" s="279"/>
      <c r="N4603" s="280"/>
      <c r="O4603" s="280"/>
      <c r="P4603" s="280"/>
      <c r="Q4603" s="280"/>
      <c r="R4603" s="280"/>
      <c r="S4603" s="280"/>
      <c r="T4603" s="281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T4603" s="282" t="s">
        <v>268</v>
      </c>
      <c r="AU4603" s="282" t="s">
        <v>82</v>
      </c>
      <c r="AV4603" s="16" t="s">
        <v>231</v>
      </c>
      <c r="AW4603" s="16" t="s">
        <v>34</v>
      </c>
      <c r="AX4603" s="16" t="s">
        <v>82</v>
      </c>
      <c r="AY4603" s="282" t="s">
        <v>224</v>
      </c>
    </row>
    <row r="4604" s="2" customFormat="1" ht="16.5" customHeight="1">
      <c r="A4604" s="41"/>
      <c r="B4604" s="42"/>
      <c r="C4604" s="216" t="s">
        <v>4764</v>
      </c>
      <c r="D4604" s="216" t="s">
        <v>227</v>
      </c>
      <c r="E4604" s="217" t="s">
        <v>4765</v>
      </c>
      <c r="F4604" s="218" t="s">
        <v>4766</v>
      </c>
      <c r="G4604" s="219" t="s">
        <v>266</v>
      </c>
      <c r="H4604" s="220">
        <v>18.800000000000001</v>
      </c>
      <c r="I4604" s="221"/>
      <c r="J4604" s="222">
        <f>ROUND(I4604*H4604,2)</f>
        <v>0</v>
      </c>
      <c r="K4604" s="218" t="s">
        <v>19</v>
      </c>
      <c r="L4604" s="47"/>
      <c r="M4604" s="223" t="s">
        <v>19</v>
      </c>
      <c r="N4604" s="224" t="s">
        <v>46</v>
      </c>
      <c r="O4604" s="87"/>
      <c r="P4604" s="225">
        <f>O4604*H4604</f>
        <v>0</v>
      </c>
      <c r="Q4604" s="225">
        <v>0</v>
      </c>
      <c r="R4604" s="225">
        <f>Q4604*H4604</f>
        <v>0</v>
      </c>
      <c r="S4604" s="225">
        <v>0</v>
      </c>
      <c r="T4604" s="226">
        <f>S4604*H4604</f>
        <v>0</v>
      </c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R4604" s="227" t="s">
        <v>4677</v>
      </c>
      <c r="AT4604" s="227" t="s">
        <v>227</v>
      </c>
      <c r="AU4604" s="227" t="s">
        <v>82</v>
      </c>
      <c r="AY4604" s="20" t="s">
        <v>224</v>
      </c>
      <c r="BE4604" s="228">
        <f>IF(N4604="základní",J4604,0)</f>
        <v>0</v>
      </c>
      <c r="BF4604" s="228">
        <f>IF(N4604="snížená",J4604,0)</f>
        <v>0</v>
      </c>
      <c r="BG4604" s="228">
        <f>IF(N4604="zákl. přenesená",J4604,0)</f>
        <v>0</v>
      </c>
      <c r="BH4604" s="228">
        <f>IF(N4604="sníž. přenesená",J4604,0)</f>
        <v>0</v>
      </c>
      <c r="BI4604" s="228">
        <f>IF(N4604="nulová",J4604,0)</f>
        <v>0</v>
      </c>
      <c r="BJ4604" s="20" t="s">
        <v>93</v>
      </c>
      <c r="BK4604" s="228">
        <f>ROUND(I4604*H4604,2)</f>
        <v>0</v>
      </c>
      <c r="BL4604" s="20" t="s">
        <v>4677</v>
      </c>
      <c r="BM4604" s="227" t="s">
        <v>4767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496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1852</v>
      </c>
      <c r="G4606" s="230"/>
      <c r="H4606" s="234">
        <v>18.800000000000001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82</v>
      </c>
      <c r="AY4606" s="240" t="s">
        <v>224</v>
      </c>
    </row>
    <row r="4607" s="2" customFormat="1" ht="16.5" customHeight="1">
      <c r="A4607" s="41"/>
      <c r="B4607" s="42"/>
      <c r="C4607" s="216" t="s">
        <v>4768</v>
      </c>
      <c r="D4607" s="216" t="s">
        <v>227</v>
      </c>
      <c r="E4607" s="217" t="s">
        <v>4769</v>
      </c>
      <c r="F4607" s="218" t="s">
        <v>4770</v>
      </c>
      <c r="G4607" s="219" t="s">
        <v>266</v>
      </c>
      <c r="H4607" s="220">
        <v>52.558</v>
      </c>
      <c r="I4607" s="221"/>
      <c r="J4607" s="222">
        <f>ROUND(I4607*H4607,2)</f>
        <v>0</v>
      </c>
      <c r="K4607" s="218" t="s">
        <v>19</v>
      </c>
      <c r="L4607" s="47"/>
      <c r="M4607" s="223" t="s">
        <v>19</v>
      </c>
      <c r="N4607" s="224" t="s">
        <v>46</v>
      </c>
      <c r="O4607" s="87"/>
      <c r="P4607" s="225">
        <f>O4607*H4607</f>
        <v>0</v>
      </c>
      <c r="Q4607" s="225">
        <v>0</v>
      </c>
      <c r="R4607" s="225">
        <f>Q4607*H4607</f>
        <v>0</v>
      </c>
      <c r="S4607" s="225">
        <v>0</v>
      </c>
      <c r="T4607" s="226">
        <f>S4607*H4607</f>
        <v>0</v>
      </c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R4607" s="227" t="s">
        <v>4677</v>
      </c>
      <c r="AT4607" s="227" t="s">
        <v>227</v>
      </c>
      <c r="AU4607" s="227" t="s">
        <v>82</v>
      </c>
      <c r="AY4607" s="20" t="s">
        <v>224</v>
      </c>
      <c r="BE4607" s="228">
        <f>IF(N4607="základní",J4607,0)</f>
        <v>0</v>
      </c>
      <c r="BF4607" s="228">
        <f>IF(N4607="snížená",J4607,0)</f>
        <v>0</v>
      </c>
      <c r="BG4607" s="228">
        <f>IF(N4607="zákl. přenesená",J4607,0)</f>
        <v>0</v>
      </c>
      <c r="BH4607" s="228">
        <f>IF(N4607="sníž. přenesená",J4607,0)</f>
        <v>0</v>
      </c>
      <c r="BI4607" s="228">
        <f>IF(N4607="nulová",J4607,0)</f>
        <v>0</v>
      </c>
      <c r="BJ4607" s="20" t="s">
        <v>93</v>
      </c>
      <c r="BK4607" s="228">
        <f>ROUND(I4607*H4607,2)</f>
        <v>0</v>
      </c>
      <c r="BL4607" s="20" t="s">
        <v>4677</v>
      </c>
      <c r="BM4607" s="227" t="s">
        <v>4771</v>
      </c>
    </row>
    <row r="4608" s="14" customFormat="1">
      <c r="A4608" s="14"/>
      <c r="B4608" s="246"/>
      <c r="C4608" s="247"/>
      <c r="D4608" s="231" t="s">
        <v>268</v>
      </c>
      <c r="E4608" s="248" t="s">
        <v>19</v>
      </c>
      <c r="F4608" s="249" t="s">
        <v>648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268</v>
      </c>
      <c r="AU4608" s="255" t="s">
        <v>82</v>
      </c>
      <c r="AV4608" s="14" t="s">
        <v>82</v>
      </c>
      <c r="AW4608" s="14" t="s">
        <v>34</v>
      </c>
      <c r="AX4608" s="14" t="s">
        <v>74</v>
      </c>
      <c r="AY4608" s="255" t="s">
        <v>224</v>
      </c>
    </row>
    <row r="4609" s="13" customFormat="1">
      <c r="A4609" s="13"/>
      <c r="B4609" s="229"/>
      <c r="C4609" s="230"/>
      <c r="D4609" s="231" t="s">
        <v>268</v>
      </c>
      <c r="E4609" s="232" t="s">
        <v>19</v>
      </c>
      <c r="F4609" s="233" t="s">
        <v>4772</v>
      </c>
      <c r="G4609" s="230"/>
      <c r="H4609" s="234">
        <v>8.6419999999999995</v>
      </c>
      <c r="I4609" s="235"/>
      <c r="J4609" s="230"/>
      <c r="K4609" s="230"/>
      <c r="L4609" s="236"/>
      <c r="M4609" s="237"/>
      <c r="N4609" s="238"/>
      <c r="O4609" s="238"/>
      <c r="P4609" s="238"/>
      <c r="Q4609" s="238"/>
      <c r="R4609" s="238"/>
      <c r="S4609" s="238"/>
      <c r="T4609" s="23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0" t="s">
        <v>268</v>
      </c>
      <c r="AU4609" s="240" t="s">
        <v>82</v>
      </c>
      <c r="AV4609" s="13" t="s">
        <v>93</v>
      </c>
      <c r="AW4609" s="13" t="s">
        <v>34</v>
      </c>
      <c r="AX4609" s="13" t="s">
        <v>74</v>
      </c>
      <c r="AY4609" s="240" t="s">
        <v>224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4772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4772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4772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4773</v>
      </c>
      <c r="G4617" s="230"/>
      <c r="H4617" s="234">
        <v>17.989999999999998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52.558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4774</v>
      </c>
      <c r="D4619" s="216" t="s">
        <v>227</v>
      </c>
      <c r="E4619" s="217" t="s">
        <v>4775</v>
      </c>
      <c r="F4619" s="218" t="s">
        <v>4776</v>
      </c>
      <c r="G4619" s="219" t="s">
        <v>266</v>
      </c>
      <c r="H4619" s="220">
        <v>43.700000000000003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4677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4677</v>
      </c>
      <c r="BM4619" s="227" t="s">
        <v>4777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662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1856</v>
      </c>
      <c r="G4621" s="230"/>
      <c r="H4621" s="234">
        <v>43.700000000000003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4778</v>
      </c>
      <c r="D4622" s="216" t="s">
        <v>227</v>
      </c>
      <c r="E4622" s="217" t="s">
        <v>4779</v>
      </c>
      <c r="F4622" s="218" t="s">
        <v>4780</v>
      </c>
      <c r="G4622" s="219" t="s">
        <v>266</v>
      </c>
      <c r="H4622" s="220">
        <v>41.802999999999997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4677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4677</v>
      </c>
      <c r="BM4622" s="227" t="s">
        <v>4781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665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4782</v>
      </c>
      <c r="G4624" s="230"/>
      <c r="H4624" s="234">
        <v>13.5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667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4783</v>
      </c>
      <c r="G4626" s="230"/>
      <c r="H4626" s="234">
        <v>28.303000000000001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6" customFormat="1">
      <c r="A4627" s="16"/>
      <c r="B4627" s="272"/>
      <c r="C4627" s="273"/>
      <c r="D4627" s="231" t="s">
        <v>268</v>
      </c>
      <c r="E4627" s="274" t="s">
        <v>19</v>
      </c>
      <c r="F4627" s="275" t="s">
        <v>351</v>
      </c>
      <c r="G4627" s="273"/>
      <c r="H4627" s="276">
        <v>41.802999999999997</v>
      </c>
      <c r="I4627" s="277"/>
      <c r="J4627" s="273"/>
      <c r="K4627" s="273"/>
      <c r="L4627" s="278"/>
      <c r="M4627" s="279"/>
      <c r="N4627" s="280"/>
      <c r="O4627" s="280"/>
      <c r="P4627" s="280"/>
      <c r="Q4627" s="280"/>
      <c r="R4627" s="280"/>
      <c r="S4627" s="280"/>
      <c r="T4627" s="281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T4627" s="282" t="s">
        <v>268</v>
      </c>
      <c r="AU4627" s="282" t="s">
        <v>82</v>
      </c>
      <c r="AV4627" s="16" t="s">
        <v>231</v>
      </c>
      <c r="AW4627" s="16" t="s">
        <v>34</v>
      </c>
      <c r="AX4627" s="16" t="s">
        <v>82</v>
      </c>
      <c r="AY4627" s="282" t="s">
        <v>224</v>
      </c>
    </row>
    <row r="4628" s="2" customFormat="1" ht="16.5" customHeight="1">
      <c r="A4628" s="41"/>
      <c r="B4628" s="42"/>
      <c r="C4628" s="216" t="s">
        <v>4784</v>
      </c>
      <c r="D4628" s="216" t="s">
        <v>227</v>
      </c>
      <c r="E4628" s="217" t="s">
        <v>4785</v>
      </c>
      <c r="F4628" s="218" t="s">
        <v>4786</v>
      </c>
      <c r="G4628" s="219" t="s">
        <v>266</v>
      </c>
      <c r="H4628" s="220">
        <v>7.875</v>
      </c>
      <c r="I4628" s="221"/>
      <c r="J4628" s="222">
        <f>ROUND(I4628*H4628,2)</f>
        <v>0</v>
      </c>
      <c r="K4628" s="218" t="s">
        <v>19</v>
      </c>
      <c r="L4628" s="47"/>
      <c r="M4628" s="223" t="s">
        <v>19</v>
      </c>
      <c r="N4628" s="224" t="s">
        <v>46</v>
      </c>
      <c r="O4628" s="87"/>
      <c r="P4628" s="225">
        <f>O4628*H4628</f>
        <v>0</v>
      </c>
      <c r="Q4628" s="225">
        <v>0</v>
      </c>
      <c r="R4628" s="225">
        <f>Q4628*H4628</f>
        <v>0</v>
      </c>
      <c r="S4628" s="225">
        <v>0</v>
      </c>
      <c r="T4628" s="226">
        <f>S4628*H4628</f>
        <v>0</v>
      </c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R4628" s="227" t="s">
        <v>4677</v>
      </c>
      <c r="AT4628" s="227" t="s">
        <v>227</v>
      </c>
      <c r="AU4628" s="227" t="s">
        <v>82</v>
      </c>
      <c r="AY4628" s="20" t="s">
        <v>224</v>
      </c>
      <c r="BE4628" s="228">
        <f>IF(N4628="základní",J4628,0)</f>
        <v>0</v>
      </c>
      <c r="BF4628" s="228">
        <f>IF(N4628="snížená",J4628,0)</f>
        <v>0</v>
      </c>
      <c r="BG4628" s="228">
        <f>IF(N4628="zákl. přenesená",J4628,0)</f>
        <v>0</v>
      </c>
      <c r="BH4628" s="228">
        <f>IF(N4628="sníž. přenesená",J4628,0)</f>
        <v>0</v>
      </c>
      <c r="BI4628" s="228">
        <f>IF(N4628="nulová",J4628,0)</f>
        <v>0</v>
      </c>
      <c r="BJ4628" s="20" t="s">
        <v>93</v>
      </c>
      <c r="BK4628" s="228">
        <f>ROUND(I4628*H4628,2)</f>
        <v>0</v>
      </c>
      <c r="BL4628" s="20" t="s">
        <v>4677</v>
      </c>
      <c r="BM4628" s="227" t="s">
        <v>4787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4454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4" customFormat="1">
      <c r="A4630" s="14"/>
      <c r="B4630" s="246"/>
      <c r="C4630" s="247"/>
      <c r="D4630" s="231" t="s">
        <v>268</v>
      </c>
      <c r="E4630" s="248" t="s">
        <v>19</v>
      </c>
      <c r="F4630" s="249" t="s">
        <v>704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268</v>
      </c>
      <c r="AU4630" s="255" t="s">
        <v>82</v>
      </c>
      <c r="AV4630" s="14" t="s">
        <v>82</v>
      </c>
      <c r="AW4630" s="14" t="s">
        <v>34</v>
      </c>
      <c r="AX4630" s="14" t="s">
        <v>74</v>
      </c>
      <c r="AY4630" s="255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4454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4788</v>
      </c>
      <c r="G4632" s="230"/>
      <c r="H4632" s="234">
        <v>2.0249999999999999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4789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4427</v>
      </c>
      <c r="G4634" s="230"/>
      <c r="H4634" s="234">
        <v>1.8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5" customFormat="1">
      <c r="A4635" s="15"/>
      <c r="B4635" s="256"/>
      <c r="C4635" s="257"/>
      <c r="D4635" s="231" t="s">
        <v>268</v>
      </c>
      <c r="E4635" s="258" t="s">
        <v>19</v>
      </c>
      <c r="F4635" s="259" t="s">
        <v>300</v>
      </c>
      <c r="G4635" s="257"/>
      <c r="H4635" s="260">
        <v>3.8250000000000002</v>
      </c>
      <c r="I4635" s="261"/>
      <c r="J4635" s="257"/>
      <c r="K4635" s="257"/>
      <c r="L4635" s="262"/>
      <c r="M4635" s="263"/>
      <c r="N4635" s="264"/>
      <c r="O4635" s="264"/>
      <c r="P4635" s="264"/>
      <c r="Q4635" s="264"/>
      <c r="R4635" s="264"/>
      <c r="S4635" s="264"/>
      <c r="T4635" s="26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6" t="s">
        <v>268</v>
      </c>
      <c r="AU4635" s="266" t="s">
        <v>82</v>
      </c>
      <c r="AV4635" s="15" t="s">
        <v>108</v>
      </c>
      <c r="AW4635" s="15" t="s">
        <v>34</v>
      </c>
      <c r="AX4635" s="15" t="s">
        <v>74</v>
      </c>
      <c r="AY4635" s="266" t="s">
        <v>224</v>
      </c>
    </row>
    <row r="4636" s="14" customFormat="1">
      <c r="A4636" s="14"/>
      <c r="B4636" s="246"/>
      <c r="C4636" s="247"/>
      <c r="D4636" s="231" t="s">
        <v>268</v>
      </c>
      <c r="E4636" s="248" t="s">
        <v>19</v>
      </c>
      <c r="F4636" s="249" t="s">
        <v>1171</v>
      </c>
      <c r="G4636" s="247"/>
      <c r="H4636" s="248" t="s">
        <v>19</v>
      </c>
      <c r="I4636" s="250"/>
      <c r="J4636" s="247"/>
      <c r="K4636" s="247"/>
      <c r="L4636" s="251"/>
      <c r="M4636" s="252"/>
      <c r="N4636" s="253"/>
      <c r="O4636" s="253"/>
      <c r="P4636" s="253"/>
      <c r="Q4636" s="253"/>
      <c r="R4636" s="253"/>
      <c r="S4636" s="253"/>
      <c r="T4636" s="25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5" t="s">
        <v>268</v>
      </c>
      <c r="AU4636" s="255" t="s">
        <v>82</v>
      </c>
      <c r="AV4636" s="14" t="s">
        <v>82</v>
      </c>
      <c r="AW4636" s="14" t="s">
        <v>34</v>
      </c>
      <c r="AX4636" s="14" t="s">
        <v>74</v>
      </c>
      <c r="AY4636" s="255" t="s">
        <v>224</v>
      </c>
    </row>
    <row r="4637" s="14" customFormat="1">
      <c r="A4637" s="14"/>
      <c r="B4637" s="246"/>
      <c r="C4637" s="247"/>
      <c r="D4637" s="231" t="s">
        <v>268</v>
      </c>
      <c r="E4637" s="248" t="s">
        <v>19</v>
      </c>
      <c r="F4637" s="249" t="s">
        <v>4790</v>
      </c>
      <c r="G4637" s="247"/>
      <c r="H4637" s="248" t="s">
        <v>19</v>
      </c>
      <c r="I4637" s="250"/>
      <c r="J4637" s="247"/>
      <c r="K4637" s="247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268</v>
      </c>
      <c r="AU4637" s="255" t="s">
        <v>82</v>
      </c>
      <c r="AV4637" s="14" t="s">
        <v>82</v>
      </c>
      <c r="AW4637" s="14" t="s">
        <v>34</v>
      </c>
      <c r="AX4637" s="14" t="s">
        <v>74</v>
      </c>
      <c r="AY4637" s="255" t="s">
        <v>224</v>
      </c>
    </row>
    <row r="4638" s="13" customFormat="1">
      <c r="A4638" s="13"/>
      <c r="B4638" s="229"/>
      <c r="C4638" s="230"/>
      <c r="D4638" s="231" t="s">
        <v>268</v>
      </c>
      <c r="E4638" s="232" t="s">
        <v>19</v>
      </c>
      <c r="F4638" s="233" t="s">
        <v>4788</v>
      </c>
      <c r="G4638" s="230"/>
      <c r="H4638" s="234">
        <v>2.0249999999999999</v>
      </c>
      <c r="I4638" s="235"/>
      <c r="J4638" s="230"/>
      <c r="K4638" s="230"/>
      <c r="L4638" s="236"/>
      <c r="M4638" s="237"/>
      <c r="N4638" s="238"/>
      <c r="O4638" s="238"/>
      <c r="P4638" s="238"/>
      <c r="Q4638" s="238"/>
      <c r="R4638" s="238"/>
      <c r="S4638" s="238"/>
      <c r="T4638" s="23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0" t="s">
        <v>268</v>
      </c>
      <c r="AU4638" s="240" t="s">
        <v>82</v>
      </c>
      <c r="AV4638" s="13" t="s">
        <v>93</v>
      </c>
      <c r="AW4638" s="13" t="s">
        <v>34</v>
      </c>
      <c r="AX4638" s="13" t="s">
        <v>74</v>
      </c>
      <c r="AY4638" s="240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1173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4454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4788</v>
      </c>
      <c r="G4641" s="230"/>
      <c r="H4641" s="234">
        <v>2.0249999999999999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5" customFormat="1">
      <c r="A4642" s="15"/>
      <c r="B4642" s="256"/>
      <c r="C4642" s="257"/>
      <c r="D4642" s="231" t="s">
        <v>268</v>
      </c>
      <c r="E4642" s="258" t="s">
        <v>19</v>
      </c>
      <c r="F4642" s="259" t="s">
        <v>300</v>
      </c>
      <c r="G4642" s="257"/>
      <c r="H4642" s="260">
        <v>4.0499999999999998</v>
      </c>
      <c r="I4642" s="261"/>
      <c r="J4642" s="257"/>
      <c r="K4642" s="257"/>
      <c r="L4642" s="262"/>
      <c r="M4642" s="263"/>
      <c r="N4642" s="264"/>
      <c r="O4642" s="264"/>
      <c r="P4642" s="264"/>
      <c r="Q4642" s="264"/>
      <c r="R4642" s="264"/>
      <c r="S4642" s="264"/>
      <c r="T4642" s="26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5"/>
      <c r="AE4642" s="15"/>
      <c r="AT4642" s="266" t="s">
        <v>268</v>
      </c>
      <c r="AU4642" s="266" t="s">
        <v>82</v>
      </c>
      <c r="AV4642" s="15" t="s">
        <v>108</v>
      </c>
      <c r="AW4642" s="15" t="s">
        <v>34</v>
      </c>
      <c r="AX4642" s="15" t="s">
        <v>74</v>
      </c>
      <c r="AY4642" s="266" t="s">
        <v>224</v>
      </c>
    </row>
    <row r="4643" s="16" customFormat="1">
      <c r="A4643" s="16"/>
      <c r="B4643" s="272"/>
      <c r="C4643" s="273"/>
      <c r="D4643" s="231" t="s">
        <v>268</v>
      </c>
      <c r="E4643" s="274" t="s">
        <v>19</v>
      </c>
      <c r="F4643" s="275" t="s">
        <v>351</v>
      </c>
      <c r="G4643" s="273"/>
      <c r="H4643" s="276">
        <v>7.875</v>
      </c>
      <c r="I4643" s="277"/>
      <c r="J4643" s="273"/>
      <c r="K4643" s="273"/>
      <c r="L4643" s="278"/>
      <c r="M4643" s="279"/>
      <c r="N4643" s="280"/>
      <c r="O4643" s="280"/>
      <c r="P4643" s="280"/>
      <c r="Q4643" s="280"/>
      <c r="R4643" s="280"/>
      <c r="S4643" s="280"/>
      <c r="T4643" s="281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2" t="s">
        <v>268</v>
      </c>
      <c r="AU4643" s="282" t="s">
        <v>82</v>
      </c>
      <c r="AV4643" s="16" t="s">
        <v>231</v>
      </c>
      <c r="AW4643" s="16" t="s">
        <v>34</v>
      </c>
      <c r="AX4643" s="16" t="s">
        <v>82</v>
      </c>
      <c r="AY4643" s="282" t="s">
        <v>224</v>
      </c>
    </row>
    <row r="4644" s="2" customFormat="1" ht="16.5" customHeight="1">
      <c r="A4644" s="41"/>
      <c r="B4644" s="42"/>
      <c r="C4644" s="216" t="s">
        <v>4791</v>
      </c>
      <c r="D4644" s="216" t="s">
        <v>227</v>
      </c>
      <c r="E4644" s="217" t="s">
        <v>4792</v>
      </c>
      <c r="F4644" s="218" t="s">
        <v>4793</v>
      </c>
      <c r="G4644" s="219" t="s">
        <v>266</v>
      </c>
      <c r="H4644" s="220">
        <v>105.557</v>
      </c>
      <c r="I4644" s="221"/>
      <c r="J4644" s="222">
        <f>ROUND(I4644*H4644,2)</f>
        <v>0</v>
      </c>
      <c r="K4644" s="218" t="s">
        <v>19</v>
      </c>
      <c r="L4644" s="47"/>
      <c r="M4644" s="223" t="s">
        <v>19</v>
      </c>
      <c r="N4644" s="224" t="s">
        <v>46</v>
      </c>
      <c r="O4644" s="87"/>
      <c r="P4644" s="225">
        <f>O4644*H4644</f>
        <v>0</v>
      </c>
      <c r="Q4644" s="225">
        <v>0</v>
      </c>
      <c r="R4644" s="225">
        <f>Q4644*H4644</f>
        <v>0</v>
      </c>
      <c r="S4644" s="225">
        <v>0</v>
      </c>
      <c r="T4644" s="226">
        <f>S4644*H4644</f>
        <v>0</v>
      </c>
      <c r="U4644" s="41"/>
      <c r="V4644" s="41"/>
      <c r="W4644" s="41"/>
      <c r="X4644" s="41"/>
      <c r="Y4644" s="41"/>
      <c r="Z4644" s="41"/>
      <c r="AA4644" s="41"/>
      <c r="AB4644" s="41"/>
      <c r="AC4644" s="41"/>
      <c r="AD4644" s="41"/>
      <c r="AE4644" s="41"/>
      <c r="AR4644" s="227" t="s">
        <v>4677</v>
      </c>
      <c r="AT4644" s="227" t="s">
        <v>227</v>
      </c>
      <c r="AU4644" s="227" t="s">
        <v>82</v>
      </c>
      <c r="AY4644" s="20" t="s">
        <v>224</v>
      </c>
      <c r="BE4644" s="228">
        <f>IF(N4644="základní",J4644,0)</f>
        <v>0</v>
      </c>
      <c r="BF4644" s="228">
        <f>IF(N4644="snížená",J4644,0)</f>
        <v>0</v>
      </c>
      <c r="BG4644" s="228">
        <f>IF(N4644="zákl. přenesená",J4644,0)</f>
        <v>0</v>
      </c>
      <c r="BH4644" s="228">
        <f>IF(N4644="sníž. přenesená",J4644,0)</f>
        <v>0</v>
      </c>
      <c r="BI4644" s="228">
        <f>IF(N4644="nulová",J4644,0)</f>
        <v>0</v>
      </c>
      <c r="BJ4644" s="20" t="s">
        <v>93</v>
      </c>
      <c r="BK4644" s="228">
        <f>ROUND(I4644*H4644,2)</f>
        <v>0</v>
      </c>
      <c r="BL4644" s="20" t="s">
        <v>4677</v>
      </c>
      <c r="BM4644" s="227" t="s">
        <v>4794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4795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3" customFormat="1">
      <c r="A4646" s="13"/>
      <c r="B4646" s="229"/>
      <c r="C4646" s="230"/>
      <c r="D4646" s="231" t="s">
        <v>268</v>
      </c>
      <c r="E4646" s="232" t="s">
        <v>19</v>
      </c>
      <c r="F4646" s="233" t="s">
        <v>4796</v>
      </c>
      <c r="G4646" s="230"/>
      <c r="H4646" s="234">
        <v>5.6609999999999996</v>
      </c>
      <c r="I4646" s="235"/>
      <c r="J4646" s="230"/>
      <c r="K4646" s="230"/>
      <c r="L4646" s="236"/>
      <c r="M4646" s="237"/>
      <c r="N4646" s="238"/>
      <c r="O4646" s="238"/>
      <c r="P4646" s="238"/>
      <c r="Q4646" s="238"/>
      <c r="R4646" s="238"/>
      <c r="S4646" s="238"/>
      <c r="T4646" s="23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0" t="s">
        <v>268</v>
      </c>
      <c r="AU4646" s="240" t="s">
        <v>82</v>
      </c>
      <c r="AV4646" s="13" t="s">
        <v>93</v>
      </c>
      <c r="AW4646" s="13" t="s">
        <v>34</v>
      </c>
      <c r="AX4646" s="13" t="s">
        <v>74</v>
      </c>
      <c r="AY4646" s="240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4797</v>
      </c>
      <c r="G4647" s="230"/>
      <c r="H4647" s="234">
        <v>30.826000000000001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4798</v>
      </c>
      <c r="G4648" s="230"/>
      <c r="H4648" s="234">
        <v>27.468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4799</v>
      </c>
      <c r="G4649" s="230"/>
      <c r="H4649" s="234">
        <v>10.602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4800</v>
      </c>
      <c r="G4650" s="230"/>
      <c r="H4650" s="234">
        <v>11.199999999999999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4801</v>
      </c>
      <c r="G4651" s="230"/>
      <c r="H4651" s="234">
        <v>19.800000000000001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6" customFormat="1">
      <c r="A4652" s="16"/>
      <c r="B4652" s="272"/>
      <c r="C4652" s="273"/>
      <c r="D4652" s="231" t="s">
        <v>268</v>
      </c>
      <c r="E4652" s="274" t="s">
        <v>19</v>
      </c>
      <c r="F4652" s="275" t="s">
        <v>351</v>
      </c>
      <c r="G4652" s="273"/>
      <c r="H4652" s="276">
        <v>105.557</v>
      </c>
      <c r="I4652" s="277"/>
      <c r="J4652" s="273"/>
      <c r="K4652" s="273"/>
      <c r="L4652" s="278"/>
      <c r="M4652" s="279"/>
      <c r="N4652" s="280"/>
      <c r="O4652" s="280"/>
      <c r="P4652" s="280"/>
      <c r="Q4652" s="280"/>
      <c r="R4652" s="280"/>
      <c r="S4652" s="280"/>
      <c r="T4652" s="281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T4652" s="282" t="s">
        <v>268</v>
      </c>
      <c r="AU4652" s="282" t="s">
        <v>82</v>
      </c>
      <c r="AV4652" s="16" t="s">
        <v>231</v>
      </c>
      <c r="AW4652" s="16" t="s">
        <v>34</v>
      </c>
      <c r="AX4652" s="16" t="s">
        <v>82</v>
      </c>
      <c r="AY4652" s="282" t="s">
        <v>224</v>
      </c>
    </row>
    <row r="4653" s="2" customFormat="1" ht="16.5" customHeight="1">
      <c r="A4653" s="41"/>
      <c r="B4653" s="42"/>
      <c r="C4653" s="216" t="s">
        <v>4802</v>
      </c>
      <c r="D4653" s="216" t="s">
        <v>227</v>
      </c>
      <c r="E4653" s="217" t="s">
        <v>4803</v>
      </c>
      <c r="F4653" s="218" t="s">
        <v>4804</v>
      </c>
      <c r="G4653" s="219" t="s">
        <v>266</v>
      </c>
      <c r="H4653" s="220">
        <v>14</v>
      </c>
      <c r="I4653" s="221"/>
      <c r="J4653" s="222">
        <f>ROUND(I4653*H4653,2)</f>
        <v>0</v>
      </c>
      <c r="K4653" s="218" t="s">
        <v>19</v>
      </c>
      <c r="L4653" s="47"/>
      <c r="M4653" s="223" t="s">
        <v>19</v>
      </c>
      <c r="N4653" s="224" t="s">
        <v>46</v>
      </c>
      <c r="O4653" s="87"/>
      <c r="P4653" s="225">
        <f>O4653*H4653</f>
        <v>0</v>
      </c>
      <c r="Q4653" s="225">
        <v>0</v>
      </c>
      <c r="R4653" s="225">
        <f>Q4653*H4653</f>
        <v>0</v>
      </c>
      <c r="S4653" s="225">
        <v>0</v>
      </c>
      <c r="T4653" s="226">
        <f>S4653*H4653</f>
        <v>0</v>
      </c>
      <c r="U4653" s="41"/>
      <c r="V4653" s="41"/>
      <c r="W4653" s="41"/>
      <c r="X4653" s="41"/>
      <c r="Y4653" s="41"/>
      <c r="Z4653" s="41"/>
      <c r="AA4653" s="41"/>
      <c r="AB4653" s="41"/>
      <c r="AC4653" s="41"/>
      <c r="AD4653" s="41"/>
      <c r="AE4653" s="41"/>
      <c r="AR4653" s="227" t="s">
        <v>4677</v>
      </c>
      <c r="AT4653" s="227" t="s">
        <v>227</v>
      </c>
      <c r="AU4653" s="227" t="s">
        <v>82</v>
      </c>
      <c r="AY4653" s="20" t="s">
        <v>224</v>
      </c>
      <c r="BE4653" s="228">
        <f>IF(N4653="základní",J4653,0)</f>
        <v>0</v>
      </c>
      <c r="BF4653" s="228">
        <f>IF(N4653="snížená",J4653,0)</f>
        <v>0</v>
      </c>
      <c r="BG4653" s="228">
        <f>IF(N4653="zákl. přenesená",J4653,0)</f>
        <v>0</v>
      </c>
      <c r="BH4653" s="228">
        <f>IF(N4653="sníž. přenesená",J4653,0)</f>
        <v>0</v>
      </c>
      <c r="BI4653" s="228">
        <f>IF(N4653="nulová",J4653,0)</f>
        <v>0</v>
      </c>
      <c r="BJ4653" s="20" t="s">
        <v>93</v>
      </c>
      <c r="BK4653" s="228">
        <f>ROUND(I4653*H4653,2)</f>
        <v>0</v>
      </c>
      <c r="BL4653" s="20" t="s">
        <v>4677</v>
      </c>
      <c r="BM4653" s="227" t="s">
        <v>4805</v>
      </c>
    </row>
    <row r="4654" s="13" customFormat="1">
      <c r="A4654" s="13"/>
      <c r="B4654" s="229"/>
      <c r="C4654" s="230"/>
      <c r="D4654" s="231" t="s">
        <v>268</v>
      </c>
      <c r="E4654" s="232" t="s">
        <v>19</v>
      </c>
      <c r="F4654" s="233" t="s">
        <v>1325</v>
      </c>
      <c r="G4654" s="230"/>
      <c r="H4654" s="234">
        <v>14</v>
      </c>
      <c r="I4654" s="235"/>
      <c r="J4654" s="230"/>
      <c r="K4654" s="230"/>
      <c r="L4654" s="236"/>
      <c r="M4654" s="237"/>
      <c r="N4654" s="238"/>
      <c r="O4654" s="238"/>
      <c r="P4654" s="238"/>
      <c r="Q4654" s="238"/>
      <c r="R4654" s="238"/>
      <c r="S4654" s="238"/>
      <c r="T4654" s="23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0" t="s">
        <v>268</v>
      </c>
      <c r="AU4654" s="240" t="s">
        <v>82</v>
      </c>
      <c r="AV4654" s="13" t="s">
        <v>93</v>
      </c>
      <c r="AW4654" s="13" t="s">
        <v>34</v>
      </c>
      <c r="AX4654" s="13" t="s">
        <v>82</v>
      </c>
      <c r="AY4654" s="240" t="s">
        <v>224</v>
      </c>
    </row>
    <row r="4655" s="2" customFormat="1" ht="16.5" customHeight="1">
      <c r="A4655" s="41"/>
      <c r="B4655" s="42"/>
      <c r="C4655" s="216" t="s">
        <v>4806</v>
      </c>
      <c r="D4655" s="216" t="s">
        <v>227</v>
      </c>
      <c r="E4655" s="217" t="s">
        <v>4807</v>
      </c>
      <c r="F4655" s="218" t="s">
        <v>4808</v>
      </c>
      <c r="G4655" s="219" t="s">
        <v>266</v>
      </c>
      <c r="H4655" s="220">
        <v>19.504999999999999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4677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4677</v>
      </c>
      <c r="BM4655" s="227" t="s">
        <v>4809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4810</v>
      </c>
      <c r="G4656" s="230"/>
      <c r="H4656" s="234">
        <v>19.504999999999999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6.2999999999999998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4677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4677</v>
      </c>
      <c r="BM4657" s="227" t="s">
        <v>4814</v>
      </c>
    </row>
    <row r="4658" s="14" customFormat="1">
      <c r="A4658" s="14"/>
      <c r="B4658" s="246"/>
      <c r="C4658" s="247"/>
      <c r="D4658" s="231" t="s">
        <v>268</v>
      </c>
      <c r="E4658" s="248" t="s">
        <v>19</v>
      </c>
      <c r="F4658" s="249" t="s">
        <v>1363</v>
      </c>
      <c r="G4658" s="247"/>
      <c r="H4658" s="248" t="s">
        <v>19</v>
      </c>
      <c r="I4658" s="250"/>
      <c r="J4658" s="247"/>
      <c r="K4658" s="247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268</v>
      </c>
      <c r="AU4658" s="255" t="s">
        <v>82</v>
      </c>
      <c r="AV4658" s="14" t="s">
        <v>82</v>
      </c>
      <c r="AW4658" s="14" t="s">
        <v>34</v>
      </c>
      <c r="AX4658" s="14" t="s">
        <v>74</v>
      </c>
      <c r="AY4658" s="255" t="s">
        <v>224</v>
      </c>
    </row>
    <row r="4659" s="13" customFormat="1">
      <c r="A4659" s="13"/>
      <c r="B4659" s="229"/>
      <c r="C4659" s="230"/>
      <c r="D4659" s="231" t="s">
        <v>268</v>
      </c>
      <c r="E4659" s="232" t="s">
        <v>19</v>
      </c>
      <c r="F4659" s="233" t="s">
        <v>1369</v>
      </c>
      <c r="G4659" s="230"/>
      <c r="H4659" s="234">
        <v>6.2999999999999998</v>
      </c>
      <c r="I4659" s="235"/>
      <c r="J4659" s="230"/>
      <c r="K4659" s="230"/>
      <c r="L4659" s="236"/>
      <c r="M4659" s="237"/>
      <c r="N4659" s="238"/>
      <c r="O4659" s="238"/>
      <c r="P4659" s="238"/>
      <c r="Q4659" s="238"/>
      <c r="R4659" s="238"/>
      <c r="S4659" s="238"/>
      <c r="T4659" s="23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0" t="s">
        <v>268</v>
      </c>
      <c r="AU4659" s="240" t="s">
        <v>82</v>
      </c>
      <c r="AV4659" s="13" t="s">
        <v>93</v>
      </c>
      <c r="AW4659" s="13" t="s">
        <v>34</v>
      </c>
      <c r="AX4659" s="13" t="s">
        <v>82</v>
      </c>
      <c r="AY4659" s="240" t="s">
        <v>224</v>
      </c>
    </row>
    <row r="4660" s="2" customFormat="1" ht="16.5" customHeight="1">
      <c r="A4660" s="41"/>
      <c r="B4660" s="42"/>
      <c r="C4660" s="216" t="s">
        <v>4815</v>
      </c>
      <c r="D4660" s="216" t="s">
        <v>227</v>
      </c>
      <c r="E4660" s="217" t="s">
        <v>4816</v>
      </c>
      <c r="F4660" s="218" t="s">
        <v>4817</v>
      </c>
      <c r="G4660" s="219" t="s">
        <v>266</v>
      </c>
      <c r="H4660" s="220">
        <v>2</v>
      </c>
      <c r="I4660" s="221"/>
      <c r="J4660" s="222">
        <f>ROUND(I4660*H4660,2)</f>
        <v>0</v>
      </c>
      <c r="K4660" s="218" t="s">
        <v>19</v>
      </c>
      <c r="L4660" s="47"/>
      <c r="M4660" s="223" t="s">
        <v>19</v>
      </c>
      <c r="N4660" s="224" t="s">
        <v>46</v>
      </c>
      <c r="O4660" s="87"/>
      <c r="P4660" s="225">
        <f>O4660*H4660</f>
        <v>0</v>
      </c>
      <c r="Q4660" s="225">
        <v>0</v>
      </c>
      <c r="R4660" s="225">
        <f>Q4660*H4660</f>
        <v>0</v>
      </c>
      <c r="S4660" s="225">
        <v>0</v>
      </c>
      <c r="T4660" s="226">
        <f>S4660*H4660</f>
        <v>0</v>
      </c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R4660" s="227" t="s">
        <v>4677</v>
      </c>
      <c r="AT4660" s="227" t="s">
        <v>227</v>
      </c>
      <c r="AU4660" s="227" t="s">
        <v>82</v>
      </c>
      <c r="AY4660" s="20" t="s">
        <v>224</v>
      </c>
      <c r="BE4660" s="228">
        <f>IF(N4660="základní",J4660,0)</f>
        <v>0</v>
      </c>
      <c r="BF4660" s="228">
        <f>IF(N4660="snížená",J4660,0)</f>
        <v>0</v>
      </c>
      <c r="BG4660" s="228">
        <f>IF(N4660="zákl. přenesená",J4660,0)</f>
        <v>0</v>
      </c>
      <c r="BH4660" s="228">
        <f>IF(N4660="sníž. přenesená",J4660,0)</f>
        <v>0</v>
      </c>
      <c r="BI4660" s="228">
        <f>IF(N4660="nulová",J4660,0)</f>
        <v>0</v>
      </c>
      <c r="BJ4660" s="20" t="s">
        <v>93</v>
      </c>
      <c r="BK4660" s="228">
        <f>ROUND(I4660*H4660,2)</f>
        <v>0</v>
      </c>
      <c r="BL4660" s="20" t="s">
        <v>4677</v>
      </c>
      <c r="BM4660" s="227" t="s">
        <v>4818</v>
      </c>
    </row>
    <row r="4661" s="14" customFormat="1">
      <c r="A4661" s="14"/>
      <c r="B4661" s="246"/>
      <c r="C4661" s="247"/>
      <c r="D4661" s="231" t="s">
        <v>268</v>
      </c>
      <c r="E4661" s="248" t="s">
        <v>19</v>
      </c>
      <c r="F4661" s="249" t="s">
        <v>4819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268</v>
      </c>
      <c r="AU4661" s="255" t="s">
        <v>82</v>
      </c>
      <c r="AV4661" s="14" t="s">
        <v>82</v>
      </c>
      <c r="AW4661" s="14" t="s">
        <v>34</v>
      </c>
      <c r="AX4661" s="14" t="s">
        <v>74</v>
      </c>
      <c r="AY4661" s="255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4820</v>
      </c>
      <c r="G4662" s="230"/>
      <c r="H4662" s="234">
        <v>2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82</v>
      </c>
      <c r="AY4662" s="240" t="s">
        <v>224</v>
      </c>
    </row>
    <row r="4663" s="2" customFormat="1" ht="16.5" customHeight="1">
      <c r="A4663" s="41"/>
      <c r="B4663" s="42"/>
      <c r="C4663" s="216" t="s">
        <v>4821</v>
      </c>
      <c r="D4663" s="216" t="s">
        <v>227</v>
      </c>
      <c r="E4663" s="217" t="s">
        <v>4822</v>
      </c>
      <c r="F4663" s="218" t="s">
        <v>4823</v>
      </c>
      <c r="G4663" s="219" t="s">
        <v>266</v>
      </c>
      <c r="H4663" s="220">
        <v>2.044</v>
      </c>
      <c r="I4663" s="221"/>
      <c r="J4663" s="222">
        <f>ROUND(I4663*H4663,2)</f>
        <v>0</v>
      </c>
      <c r="K4663" s="218" t="s">
        <v>19</v>
      </c>
      <c r="L4663" s="47"/>
      <c r="M4663" s="223" t="s">
        <v>19</v>
      </c>
      <c r="N4663" s="224" t="s">
        <v>46</v>
      </c>
      <c r="O4663" s="87"/>
      <c r="P4663" s="225">
        <f>O4663*H4663</f>
        <v>0</v>
      </c>
      <c r="Q4663" s="225">
        <v>0</v>
      </c>
      <c r="R4663" s="225">
        <f>Q4663*H4663</f>
        <v>0</v>
      </c>
      <c r="S4663" s="225">
        <v>0</v>
      </c>
      <c r="T4663" s="226">
        <f>S4663*H4663</f>
        <v>0</v>
      </c>
      <c r="U4663" s="41"/>
      <c r="V4663" s="41"/>
      <c r="W4663" s="41"/>
      <c r="X4663" s="41"/>
      <c r="Y4663" s="41"/>
      <c r="Z4663" s="41"/>
      <c r="AA4663" s="41"/>
      <c r="AB4663" s="41"/>
      <c r="AC4663" s="41"/>
      <c r="AD4663" s="41"/>
      <c r="AE4663" s="41"/>
      <c r="AR4663" s="227" t="s">
        <v>4677</v>
      </c>
      <c r="AT4663" s="227" t="s">
        <v>227</v>
      </c>
      <c r="AU4663" s="227" t="s">
        <v>82</v>
      </c>
      <c r="AY4663" s="20" t="s">
        <v>224</v>
      </c>
      <c r="BE4663" s="228">
        <f>IF(N4663="základní",J4663,0)</f>
        <v>0</v>
      </c>
      <c r="BF4663" s="228">
        <f>IF(N4663="snížená",J4663,0)</f>
        <v>0</v>
      </c>
      <c r="BG4663" s="228">
        <f>IF(N4663="zákl. přenesená",J4663,0)</f>
        <v>0</v>
      </c>
      <c r="BH4663" s="228">
        <f>IF(N4663="sníž. přenesená",J4663,0)</f>
        <v>0</v>
      </c>
      <c r="BI4663" s="228">
        <f>IF(N4663="nulová",J4663,0)</f>
        <v>0</v>
      </c>
      <c r="BJ4663" s="20" t="s">
        <v>93</v>
      </c>
      <c r="BK4663" s="228">
        <f>ROUND(I4663*H4663,2)</f>
        <v>0</v>
      </c>
      <c r="BL4663" s="20" t="s">
        <v>4677</v>
      </c>
      <c r="BM4663" s="227" t="s">
        <v>4824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1388</v>
      </c>
      <c r="G4664" s="230"/>
      <c r="H4664" s="234">
        <v>2.044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4825</v>
      </c>
      <c r="D4665" s="216" t="s">
        <v>227</v>
      </c>
      <c r="E4665" s="217" t="s">
        <v>4826</v>
      </c>
      <c r="F4665" s="218" t="s">
        <v>4827</v>
      </c>
      <c r="G4665" s="219" t="s">
        <v>266</v>
      </c>
      <c r="H4665" s="220">
        <v>15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4677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4677</v>
      </c>
      <c r="BM4665" s="227" t="s">
        <v>4828</v>
      </c>
    </row>
    <row r="4666" s="14" customFormat="1">
      <c r="A4666" s="14"/>
      <c r="B4666" s="246"/>
      <c r="C4666" s="247"/>
      <c r="D4666" s="231" t="s">
        <v>268</v>
      </c>
      <c r="E4666" s="248" t="s">
        <v>19</v>
      </c>
      <c r="F4666" s="249" t="s">
        <v>4829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268</v>
      </c>
      <c r="AU4666" s="255" t="s">
        <v>82</v>
      </c>
      <c r="AV4666" s="14" t="s">
        <v>82</v>
      </c>
      <c r="AW4666" s="14" t="s">
        <v>34</v>
      </c>
      <c r="AX4666" s="14" t="s">
        <v>74</v>
      </c>
      <c r="AY4666" s="255" t="s">
        <v>224</v>
      </c>
    </row>
    <row r="4667" s="13" customFormat="1">
      <c r="A4667" s="13"/>
      <c r="B4667" s="229"/>
      <c r="C4667" s="230"/>
      <c r="D4667" s="231" t="s">
        <v>268</v>
      </c>
      <c r="E4667" s="232" t="s">
        <v>19</v>
      </c>
      <c r="F4667" s="233" t="s">
        <v>284</v>
      </c>
      <c r="G4667" s="230"/>
      <c r="H4667" s="234">
        <v>15</v>
      </c>
      <c r="I4667" s="235"/>
      <c r="J4667" s="230"/>
      <c r="K4667" s="230"/>
      <c r="L4667" s="236"/>
      <c r="M4667" s="296"/>
      <c r="N4667" s="297"/>
      <c r="O4667" s="297"/>
      <c r="P4667" s="297"/>
      <c r="Q4667" s="297"/>
      <c r="R4667" s="297"/>
      <c r="S4667" s="297"/>
      <c r="T4667" s="298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0" t="s">
        <v>268</v>
      </c>
      <c r="AU4667" s="240" t="s">
        <v>82</v>
      </c>
      <c r="AV4667" s="13" t="s">
        <v>93</v>
      </c>
      <c r="AW4667" s="13" t="s">
        <v>34</v>
      </c>
      <c r="AX4667" s="13" t="s">
        <v>82</v>
      </c>
      <c r="AY4667" s="240" t="s">
        <v>224</v>
      </c>
    </row>
    <row r="4668" s="2" customFormat="1" ht="6.96" customHeight="1">
      <c r="A4668" s="41"/>
      <c r="B4668" s="62"/>
      <c r="C4668" s="63"/>
      <c r="D4668" s="63"/>
      <c r="E4668" s="63"/>
      <c r="F4668" s="63"/>
      <c r="G4668" s="63"/>
      <c r="H4668" s="63"/>
      <c r="I4668" s="63"/>
      <c r="J4668" s="63"/>
      <c r="K4668" s="63"/>
      <c r="L4668" s="47"/>
      <c r="M4668" s="41"/>
      <c r="O4668" s="41"/>
      <c r="P4668" s="41"/>
      <c r="Q4668" s="41"/>
      <c r="R4668" s="41"/>
      <c r="S4668" s="41"/>
      <c r="T4668" s="41"/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</row>
  </sheetData>
  <sheetProtection sheet="1" autoFilter="0" formatColumns="0" formatRows="0" objects="1" scenarios="1" spinCount="100000" saltValue="LfWJJHWA+07eY03EufvKv8DQIrkyjSvkbjjb2OlPHp3xs8RR48Myg9bzn/dkLgInkrRVqxpIlew4G4DYTzskyA==" hashValue="N5jWjIy1kTJxhs21WMIjPVzDtu/qhNDqKgUbfwAoNCFVyNOtmTAXY0iW6PW8ll6IryEXKOPZyKDCRvpsunRGSw==" algorithmName="SHA-512" password="CC35"/>
  <autoFilter ref="C132:K46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21021"/>
    <hyperlink ref="F1419" r:id="rId103" display="https://podminky.urs.cz/item/CS_URS_2024_01/622221041"/>
    <hyperlink ref="F1442" r:id="rId104" display="https://podminky.urs.cz/item/CS_URS_2024_01/612311131"/>
    <hyperlink ref="F1455" r:id="rId105" display="https://podminky.urs.cz/item/CS_URS_2024_01/621131111"/>
    <hyperlink ref="F1459" r:id="rId106" display="https://podminky.urs.cz/item/CS_URS_2024_01/621151031"/>
    <hyperlink ref="F1463" r:id="rId107" display="https://podminky.urs.cz/item/CS_URS_2024_01/621221003"/>
    <hyperlink ref="F1469" r:id="rId108" display="https://podminky.urs.cz/item/CS_URS_2024_01/621531032"/>
    <hyperlink ref="F1473" r:id="rId109" display="https://podminky.urs.cz/item/CS_URS_2024_01/622131111"/>
    <hyperlink ref="F1501" r:id="rId110" display="https://podminky.urs.cz/item/CS_URS_2024_01/622142001"/>
    <hyperlink ref="F1508" r:id="rId111" display="https://podminky.urs.cz/item/CS_URS_2024_01/622143003"/>
    <hyperlink ref="F1543" r:id="rId112" display="https://podminky.urs.cz/item/CS_URS_2024_01/622143004"/>
    <hyperlink ref="F1569" r:id="rId113" display="https://podminky.urs.cz/item/CS_URS_2024_01/622151031"/>
    <hyperlink ref="F1599" r:id="rId114" display="https://podminky.urs.cz/item/CS_URS_2024_01/622211031"/>
    <hyperlink ref="F1623" r:id="rId115" display="https://podminky.urs.cz/item/CS_URS_2024_01/622221001"/>
    <hyperlink ref="F1629" r:id="rId116" display="https://podminky.urs.cz/item/CS_URS_2024_01/622211061"/>
    <hyperlink ref="F1648" r:id="rId117" display="https://podminky.urs.cz/item/CS_URS_2024_01/622221031"/>
    <hyperlink ref="F1665" r:id="rId118" display="https://podminky.urs.cz/item/CS_URS_2024_01/622221061"/>
    <hyperlink ref="F1687" r:id="rId119" display="https://podminky.urs.cz/item/CS_URS_2024_01/622252001"/>
    <hyperlink ref="F1721" r:id="rId120" display="https://podminky.urs.cz/item/CS_URS_2024_01/622252002"/>
    <hyperlink ref="F1747" r:id="rId121" display="https://podminky.urs.cz/item/CS_URS_2024_01/622531032"/>
    <hyperlink ref="F1777" r:id="rId122" display="https://podminky.urs.cz/item/CS_URS_2024_01/629991011"/>
    <hyperlink ref="F1799" r:id="rId123" display="https://podminky.urs.cz/item/CS_URS_2024_01/631311136"/>
    <hyperlink ref="F1803" r:id="rId124" display="https://podminky.urs.cz/item/CS_URS_2024_01/631319175"/>
    <hyperlink ref="F1807" r:id="rId125" display="https://podminky.urs.cz/item/CS_URS_2024_01/631362021"/>
    <hyperlink ref="F1811" r:id="rId126" display="https://podminky.urs.cz/item/CS_URS_2024_01/632441225"/>
    <hyperlink ref="F1838" r:id="rId127" display="https://podminky.urs.cz/item/CS_URS_2024_01/632441293"/>
    <hyperlink ref="F1865" r:id="rId128" display="https://podminky.urs.cz/item/CS_URS_2024_01/633811111"/>
    <hyperlink ref="F1869" r:id="rId129" display="https://podminky.urs.cz/item/CS_URS_2024_01/634112113"/>
    <hyperlink ref="F1884" r:id="rId130" display="https://podminky.urs.cz/item/CS_URS_2024_01/636311114"/>
    <hyperlink ref="F1892" r:id="rId131" display="https://podminky.urs.cz/item/CS_URS_2024_01/636311115"/>
    <hyperlink ref="F1904" r:id="rId132" display="https://podminky.urs.cz/item/CS_URS_2024_01/631342232"/>
    <hyperlink ref="F1921" r:id="rId133" display="https://podminky.urs.cz/item/CS_URS_2024_01/631311136"/>
    <hyperlink ref="F1925" r:id="rId134" display="https://podminky.urs.cz/item/CS_URS_2024_01/631319175"/>
    <hyperlink ref="F1929" r:id="rId135" display="https://podminky.urs.cz/item/CS_URS_2024_01/631319185"/>
    <hyperlink ref="F1933" r:id="rId136" display="https://podminky.urs.cz/item/CS_URS_2024_01/631319205"/>
    <hyperlink ref="F1937" r:id="rId137" display="https://podminky.urs.cz/item/CS_URS_2024_01/631362021"/>
    <hyperlink ref="F1941" r:id="rId138" display="https://podminky.urs.cz/item/CS_URS_2024_01/631351101"/>
    <hyperlink ref="F1946" r:id="rId139" display="https://podminky.urs.cz/item/CS_URS_2024_01/631351102"/>
    <hyperlink ref="F1948" r:id="rId140" display="https://podminky.urs.cz/item/CS_URS_2024_01/634662111"/>
    <hyperlink ref="F1950" r:id="rId141" display="https://podminky.urs.cz/item/CS_URS_2024_01/634911114"/>
    <hyperlink ref="F1954" r:id="rId142" display="https://podminky.urs.cz/item/CS_URS_2024_01/642944121"/>
    <hyperlink ref="F1960" r:id="rId143" display="https://podminky.urs.cz/item/CS_URS_2024_01/642945111"/>
    <hyperlink ref="F2147" r:id="rId144" display="https://podminky.urs.cz/item/CS_URS_2024_01/642945112"/>
    <hyperlink ref="F2155" r:id="rId145" display="https://podminky.urs.cz/item/CS_URS_2024_01/941311112"/>
    <hyperlink ref="F2160" r:id="rId146" display="https://podminky.urs.cz/item/CS_URS_2024_01/941311212"/>
    <hyperlink ref="F2163" r:id="rId147" display="https://podminky.urs.cz/item/CS_URS_2024_01/941311812"/>
    <hyperlink ref="F2165" r:id="rId148" display="https://podminky.urs.cz/item/CS_URS_2024_01/944511111"/>
    <hyperlink ref="F2167" r:id="rId149" display="https://podminky.urs.cz/item/CS_URS_2024_01/944511211"/>
    <hyperlink ref="F2170" r:id="rId150" display="https://podminky.urs.cz/item/CS_URS_2024_01/944511811"/>
    <hyperlink ref="F2172" r:id="rId151" display="https://podminky.urs.cz/item/CS_URS_2024_01/949101111"/>
    <hyperlink ref="F2187" r:id="rId152" display="https://podminky.urs.cz/item/CS_URS_2024_01/952901111"/>
    <hyperlink ref="F2202" r:id="rId153" display="https://podminky.urs.cz/item/CS_URS_2024_01/953312115"/>
    <hyperlink ref="F2212" r:id="rId154" display="https://podminky.urs.cz/item/CS_URS_2024_01/953334421"/>
    <hyperlink ref="F2242" r:id="rId155" display="https://podminky.urs.cz/item/CS_URS_2024_01/977151116"/>
    <hyperlink ref="F2246" r:id="rId156" display="https://podminky.urs.cz/item/CS_URS_2024_01/977151123"/>
    <hyperlink ref="F2251" r:id="rId157" display="https://podminky.urs.cz/item/CS_URS_2024_01/915111111"/>
    <hyperlink ref="F2255" r:id="rId158" display="https://podminky.urs.cz/item/CS_URS_2024_01/915131111"/>
    <hyperlink ref="F2268" r:id="rId159" display="https://podminky.urs.cz/item/CS_URS_2024_01/763172321"/>
    <hyperlink ref="F2273" r:id="rId160" display="https://podminky.urs.cz/item/CS_URS_2024_01/763172322"/>
    <hyperlink ref="F2280" r:id="rId161" display="https://podminky.urs.cz/item/CS_URS_2024_01/763172413"/>
    <hyperlink ref="F2293" r:id="rId162" display="https://podminky.urs.cz/item/CS_URS_2024_01/763172323"/>
    <hyperlink ref="F2302" r:id="rId163" display="https://podminky.urs.cz/item/CS_URS_2024_01/953943211"/>
    <hyperlink ref="F2314" r:id="rId164" display="https://podminky.urs.cz/item/CS_URS_2024_01/916371211"/>
    <hyperlink ref="F2339" r:id="rId165" display="https://podminky.urs.cz/item/CS_URS_2024_01/712771613"/>
    <hyperlink ref="F2372" r:id="rId166" display="https://podminky.urs.cz/item/CS_URS_2024_01/763172412"/>
    <hyperlink ref="F2380" r:id="rId167" display="https://podminky.urs.cz/item/CS_URS_2024_01/763172323"/>
    <hyperlink ref="F2387" r:id="rId168" display="https://podminky.urs.cz/item/CS_URS_2024_01/763172392"/>
    <hyperlink ref="F2394" r:id="rId169" display="https://podminky.urs.cz/item/CS_URS_2024_01/763172452"/>
    <hyperlink ref="F2401" r:id="rId170" display="https://podminky.urs.cz/item/CS_URS_2024_01/763172353"/>
    <hyperlink ref="F2414" r:id="rId171" display="https://podminky.urs.cz/item/CS_URS_2024_01/763172378"/>
    <hyperlink ref="F2431" r:id="rId172" display="https://podminky.urs.cz/item/CS_URS_2024_01/763172453"/>
    <hyperlink ref="F2447" r:id="rId173" display="https://podminky.urs.cz/item/CS_URS_2024_01/763172321"/>
    <hyperlink ref="F2453" r:id="rId174" display="https://podminky.urs.cz/item/CS_URS_2024_01/998012023"/>
    <hyperlink ref="F2457" r:id="rId175" display="https://podminky.urs.cz/item/CS_URS_2024_01/711111001"/>
    <hyperlink ref="F2463" r:id="rId176" display="https://podminky.urs.cz/item/CS_URS_2024_01/711112001"/>
    <hyperlink ref="F2472" r:id="rId177" display="https://podminky.urs.cz/item/CS_URS_2024_01/711141559"/>
    <hyperlink ref="F2478" r:id="rId178" display="https://podminky.urs.cz/item/CS_URS_2024_01/711142559"/>
    <hyperlink ref="F2487" r:id="rId179" display="https://podminky.urs.cz/item/CS_URS_2024_01/711161273"/>
    <hyperlink ref="F2502" r:id="rId180" display="https://podminky.urs.cz/item/CS_URS_2024_01/711161384"/>
    <hyperlink ref="F2505" r:id="rId181" display="https://podminky.urs.cz/item/CS_URS_2024_01/711491172"/>
    <hyperlink ref="F2511" r:id="rId182" display="https://podminky.urs.cz/item/CS_URS_2024_01/711491272"/>
    <hyperlink ref="F2527" r:id="rId183" display="https://podminky.urs.cz/item/CS_URS_2024_01/711493111"/>
    <hyperlink ref="F2534" r:id="rId184" display="https://podminky.urs.cz/item/CS_URS_2024_01/711493121"/>
    <hyperlink ref="F2622" r:id="rId185" display="https://podminky.urs.cz/item/CS_URS_2024_01/998711103"/>
    <hyperlink ref="F2625" r:id="rId186" display="https://podminky.urs.cz/item/CS_URS_2024_01/712311101"/>
    <hyperlink ref="F2674" r:id="rId187" display="https://podminky.urs.cz/item/CS_URS_2024_01/712341559"/>
    <hyperlink ref="F2723" r:id="rId188" display="https://podminky.urs.cz/item/CS_URS_2024_01/712361701"/>
    <hyperlink ref="F2809" r:id="rId189" display="https://podminky.urs.cz/item/CS_URS_2024_01/712491171"/>
    <hyperlink ref="F2816" r:id="rId190" display="https://podminky.urs.cz/item/CS_URS_2024_01/712491172"/>
    <hyperlink ref="F2853" r:id="rId191" display="https://podminky.urs.cz/item/CS_URS_2024_01/712771101"/>
    <hyperlink ref="F2868" r:id="rId192" display="https://podminky.urs.cz/item/CS_URS_2024_01/712771321"/>
    <hyperlink ref="F2877" r:id="rId193" display="https://podminky.urs.cz/item/CS_URS_2024_01/712771331"/>
    <hyperlink ref="F2893" r:id="rId194" display="https://podminky.urs.cz/item/CS_URS_2024_01/712771401"/>
    <hyperlink ref="F2914" r:id="rId195" display="https://podminky.urs.cz/item/CS_URS_2024_01/712771521"/>
    <hyperlink ref="F2923" r:id="rId196" display="https://podminky.urs.cz/item/CS_URS_2024_01/712771601"/>
    <hyperlink ref="F2944" r:id="rId197" display="https://podminky.urs.cz/item/CS_URS_2024_01/712771613"/>
    <hyperlink ref="F2951" r:id="rId198" display="https://podminky.urs.cz/item/CS_URS_2024_01/998712103"/>
    <hyperlink ref="F2954" r:id="rId199" display="https://podminky.urs.cz/item/CS_URS_2024_01/713121111"/>
    <hyperlink ref="F2972" r:id="rId200" display="https://podminky.urs.cz/item/CS_URS_2024_01/713121121"/>
    <hyperlink ref="F3045" r:id="rId201" display="https://podminky.urs.cz/item/CS_URS_2024_01/713123112"/>
    <hyperlink ref="F3050" r:id="rId202" display="https://podminky.urs.cz/item/CS_URS_2024_01/713123113"/>
    <hyperlink ref="F3061" r:id="rId203" display="https://podminky.urs.cz/item/CS_URS_2024_01/713131141"/>
    <hyperlink ref="F3092" r:id="rId204" display="https://podminky.urs.cz/item/CS_URS_2024_01/713131151"/>
    <hyperlink ref="F3102" r:id="rId205" display="https://podminky.urs.cz/item/CS_URS_2024_01/713141136"/>
    <hyperlink ref="F3116" r:id="rId206" display="https://podminky.urs.cz/item/CS_URS_2024_01/713141138"/>
    <hyperlink ref="F3130" r:id="rId207" display="https://podminky.urs.cz/item/CS_URS_2024_01/713141140"/>
    <hyperlink ref="F3158" r:id="rId208" display="https://podminky.urs.cz/item/CS_URS_2024_01/713191133"/>
    <hyperlink ref="F3189" r:id="rId209" display="https://podminky.urs.cz/item/CS_URS_2024_01/998713103"/>
    <hyperlink ref="F3192" r:id="rId210" display="https://podminky.urs.cz/item/CS_URS_2024_01/714112111"/>
    <hyperlink ref="F3198" r:id="rId211" display="https://podminky.urs.cz/item/CS_URS_2024_01/998714103"/>
    <hyperlink ref="F3201" r:id="rId212" display="https://podminky.urs.cz/item/CS_URS_2024_01/762341270"/>
    <hyperlink ref="F3207" r:id="rId213" display="https://podminky.urs.cz/item/CS_URS_2024_01/762341280"/>
    <hyperlink ref="F3214" r:id="rId214" display="https://podminky.urs.cz/item/CS_URS_2024_01/762361313"/>
    <hyperlink ref="F3226" r:id="rId215" display="https://podminky.urs.cz/item/CS_URS_2024_01/762395000"/>
    <hyperlink ref="F3229" r:id="rId216" display="https://podminky.urs.cz/item/CS_URS_2024_01/998762103"/>
    <hyperlink ref="F3232" r:id="rId217" display="https://podminky.urs.cz/item/CS_URS_2024_01/763111323"/>
    <hyperlink ref="F3246" r:id="rId218" display="https://podminky.urs.cz/item/CS_URS_2024_01/763111417"/>
    <hyperlink ref="F3250" r:id="rId219" display="https://podminky.urs.cz/item/CS_URS_2024_01/763112318"/>
    <hyperlink ref="F3254" r:id="rId220" display="https://podminky.urs.cz/item/CS_URS_2024_01/763121455"/>
    <hyperlink ref="F3258" r:id="rId221" display="https://podminky.urs.cz/item/CS_URS_2024_01/763121467"/>
    <hyperlink ref="F3273" r:id="rId222" display="https://podminky.urs.cz/item/CS_URS_2024_01/763131511"/>
    <hyperlink ref="F3311" r:id="rId223" display="https://podminky.urs.cz/item/CS_URS_2024_01/763131532"/>
    <hyperlink ref="F3346" r:id="rId224" display="https://podminky.urs.cz/item/CS_URS_2024_01/763131541"/>
    <hyperlink ref="F3362" r:id="rId225" display="https://podminky.urs.cz/item/CS_URS_2024_01/763131551"/>
    <hyperlink ref="F3381" r:id="rId226" display="https://podminky.urs.cz/item/CS_URS_2024_01/763164547"/>
    <hyperlink ref="F3421" r:id="rId227" display="https://podminky.urs.cz/item/CS_URS_2024_01/763164567"/>
    <hyperlink ref="F3425" r:id="rId228" display="https://podminky.urs.cz/item/CS_URS_2024_01/763164647"/>
    <hyperlink ref="F3429" r:id="rId229" display="https://podminky.urs.cz/item/CS_URS_2024_01/763164657"/>
    <hyperlink ref="F3433" r:id="rId230" display="https://podminky.urs.cz/item/CS_URS_2024_01/998763303"/>
    <hyperlink ref="F3442" r:id="rId231" display="https://podminky.urs.cz/item/CS_URS_2024_01/764111671"/>
    <hyperlink ref="F3446" r:id="rId232" display="https://podminky.urs.cz/item/CS_URS_2024_01/764212632"/>
    <hyperlink ref="F3450" r:id="rId233" display="https://podminky.urs.cz/item/CS_URS_2024_01/764212634"/>
    <hyperlink ref="F3454" r:id="rId234" display="https://podminky.urs.cz/item/CS_URS_2024_01/764212635"/>
    <hyperlink ref="F3458" r:id="rId235" display="https://podminky.urs.cz/item/CS_URS_2024_01/764212664"/>
    <hyperlink ref="F3463" r:id="rId236" display="https://podminky.urs.cz/item/CS_URS_2024_01/764214611"/>
    <hyperlink ref="F3467" r:id="rId237" display="https://podminky.urs.cz/item/CS_URS_2024_01/764216604"/>
    <hyperlink ref="F3486" r:id="rId238" display="https://podminky.urs.cz/item/CS_URS_2024_01/764216605"/>
    <hyperlink ref="F3506" r:id="rId239" display="https://podminky.urs.cz/item/CS_URS_2024_01/767896110"/>
    <hyperlink ref="F3520" r:id="rId240" display="https://podminky.urs.cz/item/CS_URS_2024_01/998764103"/>
    <hyperlink ref="F3534" r:id="rId241" display="https://podminky.urs.cz/item/CS_URS_2024_01/766414241"/>
    <hyperlink ref="F3578" r:id="rId242" display="https://podminky.urs.cz/item/CS_URS_2024_01/766422342"/>
    <hyperlink ref="F3592" r:id="rId243" display="https://podminky.urs.cz/item/CS_URS_2024_01/766427112"/>
    <hyperlink ref="F3599" r:id="rId244" display="https://podminky.urs.cz/item/CS_URS_2024_01/766694116"/>
    <hyperlink ref="F3654" r:id="rId245" display="https://podminky.urs.cz/item/CS_URS_2024_01/998766103"/>
    <hyperlink ref="F3802" r:id="rId246" display="https://podminky.urs.cz/item/CS_URS_2024_01/767428313"/>
    <hyperlink ref="F3854" r:id="rId247" display="https://podminky.urs.cz/item/CS_URS_2024_01/771111011"/>
    <hyperlink ref="F3856" r:id="rId248" display="https://podminky.urs.cz/item/CS_URS_2024_01/771121011"/>
    <hyperlink ref="F3865" r:id="rId249" display="https://podminky.urs.cz/item/CS_URS_2024_01/771474111"/>
    <hyperlink ref="F3878" r:id="rId250" display="https://podminky.urs.cz/item/CS_URS_2024_01/771474131"/>
    <hyperlink ref="F3881" r:id="rId251" display="https://podminky.urs.cz/item/CS_URS_2024_01/771574415"/>
    <hyperlink ref="F3897" r:id="rId252" display="https://podminky.urs.cz/item/CS_URS_2024_01/771591115"/>
    <hyperlink ref="F3904" r:id="rId253" display="https://podminky.urs.cz/item/CS_URS_2024_01/771591184"/>
    <hyperlink ref="F3908" r:id="rId254" display="https://podminky.urs.cz/item/CS_URS_2024_01/998771103"/>
    <hyperlink ref="F3911" r:id="rId255" display="https://podminky.urs.cz/item/CS_URS_2024_01/776111311"/>
    <hyperlink ref="F3913" r:id="rId256" display="https://podminky.urs.cz/item/CS_URS_2024_01/776111323"/>
    <hyperlink ref="F3915" r:id="rId257" display="https://podminky.urs.cz/item/CS_URS_2024_01/776121321"/>
    <hyperlink ref="F3934" r:id="rId258" display="https://podminky.urs.cz/item/CS_URS_2024_01/776121323"/>
    <hyperlink ref="F3938" r:id="rId259" display="https://podminky.urs.cz/item/CS_URS_2024_01/776141122"/>
    <hyperlink ref="F3953" r:id="rId260" display="https://podminky.urs.cz/item/CS_URS_2024_01/776211111"/>
    <hyperlink ref="F3960" r:id="rId261" display="https://podminky.urs.cz/item/CS_URS_2024_01/776221111"/>
    <hyperlink ref="F4000" r:id="rId262" display="https://podminky.urs.cz/item/CS_URS_2024_01/776223112"/>
    <hyperlink ref="F4003" r:id="rId263" display="https://podminky.urs.cz/item/CS_URS_2024_01/776321111"/>
    <hyperlink ref="F4016" r:id="rId264" display="https://podminky.urs.cz/item/CS_URS_2024_01/776321211"/>
    <hyperlink ref="F4018" r:id="rId265" display="https://podminky.urs.cz/item/CS_URS_2024_01/776411111"/>
    <hyperlink ref="F4033" r:id="rId266" display="https://podminky.urs.cz/item/CS_URS_2024_01/998776103"/>
    <hyperlink ref="F4036" r:id="rId267" display="https://podminky.urs.cz/item/CS_URS_2024_01/777131101"/>
    <hyperlink ref="F4051" r:id="rId268" display="https://podminky.urs.cz/item/CS_URS_2024_01/777511125"/>
    <hyperlink ref="F4064" r:id="rId269" display="https://podminky.urs.cz/item/CS_URS_2024_01/777511145"/>
    <hyperlink ref="F4068" r:id="rId270" display="https://podminky.urs.cz/item/CS_URS_2024_01/777611143"/>
    <hyperlink ref="F4072" r:id="rId271" display="https://podminky.urs.cz/item/CS_URS_2024_01/777611161"/>
    <hyperlink ref="F4083" r:id="rId272" display="https://podminky.urs.cz/item/CS_URS_2024_01/998777103"/>
    <hyperlink ref="F4086" r:id="rId273" display="https://podminky.urs.cz/item/CS_URS_2024_01/781121011"/>
    <hyperlink ref="F4173" r:id="rId274" display="https://podminky.urs.cz/item/CS_URS_2024_01/781161021"/>
    <hyperlink ref="F4262" r:id="rId275" display="https://podminky.urs.cz/item/CS_URS_2024_01/781472214"/>
    <hyperlink ref="F4351" r:id="rId276" display="https://podminky.urs.cz/item/CS_URS_2024_01/781495115"/>
    <hyperlink ref="F4438" r:id="rId277" display="https://podminky.urs.cz/item/CS_URS_2024_01/781734111"/>
    <hyperlink ref="F4444" r:id="rId278" display="https://podminky.urs.cz/item/CS_URS_2024_01/998781103"/>
    <hyperlink ref="F4456" r:id="rId279" display="https://podminky.urs.cz/item/CS_URS_2024_01/784181121"/>
    <hyperlink ref="F4467" r:id="rId280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4831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4833</v>
      </c>
      <c r="F90" s="218" t="s">
        <v>4834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4835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4836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4837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4838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4839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4841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4842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4843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4844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4845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4846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4847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4848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4849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4851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4852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4853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4854</v>
      </c>
      <c r="F110" s="218" t="s">
        <v>4855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4856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4857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V+eypAtJThkzdfWHYOXHLwILqZTUXBBx1pr0rRw9LVFGfDACssaNrsIHmsjxbW/o3Iqj7nKbWU80fE/PNXncow==" hashValue="C5hMShPySn41KfS2aqezYBaWDsQpFkuTpCqXIkj9nhpfZS7X/rMRZmi+V+BiAslPZmm1TXC0aRn6P+T/2/VjbA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4859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4860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4861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4862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4863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4864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4865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4866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4867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4868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4869</v>
      </c>
      <c r="F105" s="218" t="s">
        <v>4870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4872</v>
      </c>
      <c r="F107" s="218" t="s">
        <v>4873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4875</v>
      </c>
      <c r="F109" s="218" t="s">
        <v>4876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4877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4878</v>
      </c>
      <c r="F111" s="218" t="s">
        <v>4879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4881</v>
      </c>
      <c r="F113" s="218" t="s">
        <v>4882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4884</v>
      </c>
      <c r="F115" s="218" t="s">
        <v>4885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4886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4887</v>
      </c>
      <c r="F117" s="218" t="s">
        <v>4888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4890</v>
      </c>
      <c r="F119" s="218" t="s">
        <v>4891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4893</v>
      </c>
      <c r="F121" s="218" t="s">
        <v>4894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4896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4897</v>
      </c>
      <c r="F129" s="218" t="s">
        <v>4898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4899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4900</v>
      </c>
      <c r="F131" s="218" t="s">
        <v>4901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4904</v>
      </c>
      <c r="F134" s="218" t="s">
        <v>4905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4906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4907</v>
      </c>
      <c r="F136" s="288" t="s">
        <v>4908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4909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4910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4911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4912</v>
      </c>
      <c r="F140" s="218" t="s">
        <v>4913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4915</v>
      </c>
      <c r="F142" s="218" t="s">
        <v>4916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4917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4918</v>
      </c>
      <c r="F144" s="218" t="s">
        <v>4919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4921</v>
      </c>
      <c r="F146" s="218" t="s">
        <v>4922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4923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4924</v>
      </c>
      <c r="F148" s="218" t="s">
        <v>4925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4909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2093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4926</v>
      </c>
      <c r="F150" s="218" t="s">
        <v>4927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4928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4929</v>
      </c>
      <c r="F152" s="288" t="s">
        <v>4930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2583</v>
      </c>
      <c r="F153" s="203" t="s">
        <v>2584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2939</v>
      </c>
      <c r="F154" s="214" t="s">
        <v>2940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4931</v>
      </c>
      <c r="F155" s="218" t="s">
        <v>4932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4934</v>
      </c>
      <c r="F157" s="288" t="s">
        <v>4935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4909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4936</v>
      </c>
      <c r="F158" s="288" t="s">
        <v>4937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4909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4938</v>
      </c>
      <c r="F159" s="288" t="s">
        <v>4939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4909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4940</v>
      </c>
      <c r="F160" s="288" t="s">
        <v>4941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4909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4942</v>
      </c>
      <c r="F161" s="288" t="s">
        <v>4943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4909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4944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4945</v>
      </c>
      <c r="F162" s="288" t="s">
        <v>4946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4909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4947</v>
      </c>
      <c r="F163" s="288" t="s">
        <v>4948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4909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4949</v>
      </c>
      <c r="F164" s="288" t="s">
        <v>4950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4909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4951</v>
      </c>
      <c r="F165" s="288" t="s">
        <v>4952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4909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4953</v>
      </c>
      <c r="F166" s="288" t="s">
        <v>4954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4909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4955</v>
      </c>
      <c r="F167" s="288" t="s">
        <v>4956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4909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4957</v>
      </c>
      <c r="F168" s="288" t="s">
        <v>4956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4909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4958</v>
      </c>
      <c r="F169" s="288" t="s">
        <v>4956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4909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4959</v>
      </c>
      <c r="F170" s="288" t="s">
        <v>4960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4909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4961</v>
      </c>
      <c r="F171" s="288" t="s">
        <v>4962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4909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4963</v>
      </c>
      <c r="F172" s="288" t="s">
        <v>4964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4909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4965</v>
      </c>
      <c r="F173" s="288" t="s">
        <v>4966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4909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4967</v>
      </c>
      <c r="F174" s="288" t="s">
        <v>4968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4909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4969</v>
      </c>
      <c r="F175" s="214" t="s">
        <v>4970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4971</v>
      </c>
      <c r="F176" s="218" t="s">
        <v>4972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4973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4974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4975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4976</v>
      </c>
      <c r="F180" s="218" t="s">
        <v>4977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4978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4979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4980</v>
      </c>
      <c r="F184" s="218" t="s">
        <v>4981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4982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4983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4984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4985</v>
      </c>
      <c r="F188" s="218" t="s">
        <v>4986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4987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4988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4989</v>
      </c>
      <c r="F192" s="218" t="s">
        <v>4990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4991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4992</v>
      </c>
      <c r="F193" s="218" t="s">
        <v>4993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4991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4994</v>
      </c>
      <c r="F194" s="218" t="s">
        <v>4995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4991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4996</v>
      </c>
      <c r="F195" s="218" t="s">
        <v>4997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4991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4998</v>
      </c>
      <c r="F196" s="218" t="s">
        <v>4999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4991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5000</v>
      </c>
      <c r="F197" s="218" t="s">
        <v>5001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4991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5002</v>
      </c>
      <c r="F198" s="218" t="s">
        <v>5003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4991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5004</v>
      </c>
      <c r="F199" s="218" t="s">
        <v>5005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5006</v>
      </c>
      <c r="F200" s="218" t="s">
        <v>5007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5008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5009</v>
      </c>
      <c r="F202" s="218" t="s">
        <v>5010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4944</v>
      </c>
      <c r="D204" s="216" t="s">
        <v>227</v>
      </c>
      <c r="E204" s="217" t="s">
        <v>5013</v>
      </c>
      <c r="F204" s="218" t="s">
        <v>5014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5015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5016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5017</v>
      </c>
      <c r="F206" s="218" t="s">
        <v>5018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5019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5020</v>
      </c>
      <c r="F208" s="218" t="s">
        <v>5021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5022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5023</v>
      </c>
      <c r="F210" s="288" t="s">
        <v>5024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4991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5025</v>
      </c>
      <c r="F211" s="218" t="s">
        <v>5026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5027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5028</v>
      </c>
      <c r="F213" s="288" t="s">
        <v>5029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4991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5030</v>
      </c>
      <c r="F214" s="218" t="s">
        <v>5031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5032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5033</v>
      </c>
      <c r="F216" s="288" t="s">
        <v>5034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1548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5035</v>
      </c>
      <c r="F217" s="218" t="s">
        <v>5036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1556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5037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5038</v>
      </c>
      <c r="F219" s="218" t="s">
        <v>5039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1572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5040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5041</v>
      </c>
      <c r="F221" s="218" t="s">
        <v>5042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1582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5043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5044</v>
      </c>
      <c r="F223" s="218" t="s">
        <v>5045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5046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1592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5047</v>
      </c>
      <c r="F224" s="218" t="s">
        <v>5048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5046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1628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5049</v>
      </c>
      <c r="F225" s="218" t="s">
        <v>5050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5046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1649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5051</v>
      </c>
      <c r="F226" s="218" t="s">
        <v>5052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5046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1660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5053</v>
      </c>
      <c r="F227" s="218" t="s">
        <v>5054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5046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1678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5055</v>
      </c>
      <c r="F228" s="218" t="s">
        <v>5056</v>
      </c>
      <c r="G228" s="219" t="s">
        <v>5057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1689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5058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5059</v>
      </c>
      <c r="F230" s="214" t="s">
        <v>5060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5061</v>
      </c>
      <c r="F231" s="218" t="s">
        <v>5062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1772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5063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5064</v>
      </c>
      <c r="F233" s="288" t="s">
        <v>5065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5066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5067</v>
      </c>
      <c r="F234" s="288" t="s">
        <v>5068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4991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1792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5069</v>
      </c>
      <c r="F235" s="218" t="s">
        <v>5070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1802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5071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5072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5073</v>
      </c>
      <c r="F238" s="288" t="s">
        <v>5074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5075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5076</v>
      </c>
      <c r="F239" s="288" t="s">
        <v>5077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4991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1817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5078</v>
      </c>
      <c r="F240" s="218" t="s">
        <v>5079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1828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5080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5081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5082</v>
      </c>
      <c r="F243" s="288" t="s">
        <v>5083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5084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5085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5086</v>
      </c>
      <c r="F246" s="288" t="s">
        <v>5087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4991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1874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5088</v>
      </c>
      <c r="F247" s="218" t="s">
        <v>5089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1889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5090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5091</v>
      </c>
      <c r="D249" s="286" t="s">
        <v>572</v>
      </c>
      <c r="E249" s="287" t="s">
        <v>5092</v>
      </c>
      <c r="F249" s="288" t="s">
        <v>5093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5094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1901</v>
      </c>
    </row>
    <row r="250" s="2" customFormat="1" ht="24.15" customHeight="1">
      <c r="A250" s="41"/>
      <c r="B250" s="42"/>
      <c r="C250" s="216" t="s">
        <v>4973</v>
      </c>
      <c r="D250" s="216" t="s">
        <v>227</v>
      </c>
      <c r="E250" s="217" t="s">
        <v>5095</v>
      </c>
      <c r="F250" s="218" t="s">
        <v>5096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1916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5097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2503</v>
      </c>
      <c r="D252" s="286" t="s">
        <v>572</v>
      </c>
      <c r="E252" s="287" t="s">
        <v>5098</v>
      </c>
      <c r="F252" s="288" t="s">
        <v>5099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4991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1937</v>
      </c>
    </row>
    <row r="253" s="2" customFormat="1" ht="24.15" customHeight="1">
      <c r="A253" s="41"/>
      <c r="B253" s="42"/>
      <c r="C253" s="216" t="s">
        <v>2164</v>
      </c>
      <c r="D253" s="216" t="s">
        <v>227</v>
      </c>
      <c r="E253" s="217" t="s">
        <v>5100</v>
      </c>
      <c r="F253" s="218" t="s">
        <v>5101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1944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5102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5103</v>
      </c>
      <c r="D255" s="286" t="s">
        <v>572</v>
      </c>
      <c r="E255" s="287" t="s">
        <v>5104</v>
      </c>
      <c r="F255" s="288" t="s">
        <v>5105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5106</v>
      </c>
    </row>
    <row r="256" s="2" customFormat="1" ht="24.15" customHeight="1">
      <c r="A256" s="41"/>
      <c r="B256" s="42"/>
      <c r="C256" s="216" t="s">
        <v>4982</v>
      </c>
      <c r="D256" s="216" t="s">
        <v>227</v>
      </c>
      <c r="E256" s="217" t="s">
        <v>5107</v>
      </c>
      <c r="F256" s="218" t="s">
        <v>5108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1952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5109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5110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5111</v>
      </c>
      <c r="F259" s="288" t="s">
        <v>5112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5113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5114</v>
      </c>
      <c r="F260" s="288" t="s">
        <v>5115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4991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1964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5116</v>
      </c>
      <c r="F261" s="218" t="s">
        <v>5117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1976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5118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5119</v>
      </c>
      <c r="F263" s="218" t="s">
        <v>5120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2009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5121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5122</v>
      </c>
      <c r="F265" s="218" t="s">
        <v>5123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2033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5124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5125</v>
      </c>
      <c r="F267" s="218" t="s">
        <v>5126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2059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5127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5128</v>
      </c>
      <c r="F269" s="288" t="s">
        <v>5129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2073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5130</v>
      </c>
      <c r="F270" s="288" t="s">
        <v>5131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2089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5132</v>
      </c>
      <c r="F271" s="288" t="s">
        <v>5133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2101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5134</v>
      </c>
      <c r="F272" s="288" t="s">
        <v>5135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2112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5136</v>
      </c>
      <c r="F273" s="288" t="s">
        <v>5137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2122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5138</v>
      </c>
      <c r="F274" s="218" t="s">
        <v>5139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2137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5140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5141</v>
      </c>
      <c r="F276" s="288" t="s">
        <v>5142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5143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5144</v>
      </c>
      <c r="F277" s="288" t="s">
        <v>5145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5146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5147</v>
      </c>
      <c r="F278" s="218" t="s">
        <v>5148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5149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5150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5151</v>
      </c>
      <c r="F280" s="288" t="s">
        <v>5152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2180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5153</v>
      </c>
      <c r="F281" s="218" t="s">
        <v>5154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2194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5156</v>
      </c>
      <c r="F283" s="288" t="s">
        <v>5157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2208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5158</v>
      </c>
      <c r="F284" s="218" t="s">
        <v>5159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2216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5160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5161</v>
      </c>
      <c r="F286" s="288" t="s">
        <v>5162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2224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5163</v>
      </c>
      <c r="F287" s="218" t="s">
        <v>5164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2160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5165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5011</v>
      </c>
      <c r="D289" s="286" t="s">
        <v>572</v>
      </c>
      <c r="E289" s="287" t="s">
        <v>5166</v>
      </c>
      <c r="F289" s="288" t="s">
        <v>5167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2243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5168</v>
      </c>
      <c r="F290" s="218" t="s">
        <v>5169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5170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5171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5172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5015</v>
      </c>
      <c r="D293" s="216" t="s">
        <v>227</v>
      </c>
      <c r="E293" s="217" t="s">
        <v>5173</v>
      </c>
      <c r="F293" s="218" t="s">
        <v>5174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5175</v>
      </c>
    </row>
    <row r="294" s="2" customFormat="1" ht="44.25" customHeight="1">
      <c r="A294" s="41"/>
      <c r="B294" s="42"/>
      <c r="C294" s="216" t="s">
        <v>5176</v>
      </c>
      <c r="D294" s="216" t="s">
        <v>227</v>
      </c>
      <c r="E294" s="217" t="s">
        <v>5177</v>
      </c>
      <c r="F294" s="218" t="s">
        <v>5178</v>
      </c>
      <c r="G294" s="219" t="s">
        <v>5057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2268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5179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5180</v>
      </c>
      <c r="F296" s="214" t="s">
        <v>5181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5182</v>
      </c>
      <c r="F297" s="218" t="s">
        <v>5183</v>
      </c>
      <c r="G297" s="219" t="s">
        <v>5184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2280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5185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5186</v>
      </c>
      <c r="F299" s="218" t="s">
        <v>5187</v>
      </c>
      <c r="G299" s="219" t="s">
        <v>5184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2288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5188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5189</v>
      </c>
      <c r="F301" s="218" t="s">
        <v>5190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4909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2299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5191</v>
      </c>
      <c r="F302" s="214" t="s">
        <v>5192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5193</v>
      </c>
      <c r="F303" s="218" t="s">
        <v>5194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2308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5195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5196</v>
      </c>
      <c r="F305" s="288" t="s">
        <v>5197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2316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5198</v>
      </c>
      <c r="F306" s="288" t="s">
        <v>5199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2332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5200</v>
      </c>
      <c r="F307" s="218" t="s">
        <v>5201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5202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5203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5204</v>
      </c>
      <c r="F309" s="288" t="s">
        <v>5205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2324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5206</v>
      </c>
      <c r="F310" s="288" t="s">
        <v>5207</v>
      </c>
      <c r="G310" s="289" t="s">
        <v>5208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2340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5209</v>
      </c>
      <c r="F311" s="218" t="s">
        <v>5210</v>
      </c>
      <c r="G311" s="219" t="s">
        <v>5184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2373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5211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5212</v>
      </c>
      <c r="F313" s="288" t="s">
        <v>5213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2386</v>
      </c>
    </row>
    <row r="314" s="2" customFormat="1" ht="16.5" customHeight="1">
      <c r="A314" s="41"/>
      <c r="B314" s="42"/>
      <c r="C314" s="286" t="s">
        <v>1520</v>
      </c>
      <c r="D314" s="286" t="s">
        <v>572</v>
      </c>
      <c r="E314" s="287" t="s">
        <v>5214</v>
      </c>
      <c r="F314" s="288" t="s">
        <v>5215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2395</v>
      </c>
    </row>
    <row r="315" s="2" customFormat="1" ht="16.5" customHeight="1">
      <c r="A315" s="41"/>
      <c r="B315" s="42"/>
      <c r="C315" s="286" t="s">
        <v>1528</v>
      </c>
      <c r="D315" s="286" t="s">
        <v>572</v>
      </c>
      <c r="E315" s="287" t="s">
        <v>5216</v>
      </c>
      <c r="F315" s="288" t="s">
        <v>5217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2402</v>
      </c>
    </row>
    <row r="316" s="2" customFormat="1" ht="24.15" customHeight="1">
      <c r="A316" s="41"/>
      <c r="B316" s="42"/>
      <c r="C316" s="286" t="s">
        <v>1533</v>
      </c>
      <c r="D316" s="286" t="s">
        <v>572</v>
      </c>
      <c r="E316" s="287" t="s">
        <v>5218</v>
      </c>
      <c r="F316" s="288" t="s">
        <v>5219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2410</v>
      </c>
    </row>
    <row r="317" s="2" customFormat="1" ht="37.8" customHeight="1">
      <c r="A317" s="41"/>
      <c r="B317" s="42"/>
      <c r="C317" s="216" t="s">
        <v>1548</v>
      </c>
      <c r="D317" s="216" t="s">
        <v>227</v>
      </c>
      <c r="E317" s="217" t="s">
        <v>5220</v>
      </c>
      <c r="F317" s="218" t="s">
        <v>5221</v>
      </c>
      <c r="G317" s="219" t="s">
        <v>5184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2418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5222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1553</v>
      </c>
      <c r="D319" s="216" t="s">
        <v>227</v>
      </c>
      <c r="E319" s="217" t="s">
        <v>5223</v>
      </c>
      <c r="F319" s="218" t="s">
        <v>5224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5225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5226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1556</v>
      </c>
      <c r="D321" s="286" t="s">
        <v>572</v>
      </c>
      <c r="E321" s="287" t="s">
        <v>5227</v>
      </c>
      <c r="F321" s="288" t="s">
        <v>5228</v>
      </c>
      <c r="G321" s="289" t="s">
        <v>5184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5229</v>
      </c>
    </row>
    <row r="322" s="2" customFormat="1" ht="16.5" customHeight="1">
      <c r="A322" s="41"/>
      <c r="B322" s="42"/>
      <c r="C322" s="216" t="s">
        <v>1565</v>
      </c>
      <c r="D322" s="216" t="s">
        <v>227</v>
      </c>
      <c r="E322" s="217" t="s">
        <v>5230</v>
      </c>
      <c r="F322" s="218" t="s">
        <v>5231</v>
      </c>
      <c r="G322" s="219" t="s">
        <v>5184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5232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5233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1572</v>
      </c>
      <c r="D324" s="286" t="s">
        <v>572</v>
      </c>
      <c r="E324" s="287" t="s">
        <v>5234</v>
      </c>
      <c r="F324" s="288" t="s">
        <v>5235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5236</v>
      </c>
    </row>
    <row r="325" s="2" customFormat="1" ht="33" customHeight="1">
      <c r="A325" s="41"/>
      <c r="B325" s="42"/>
      <c r="C325" s="216" t="s">
        <v>1577</v>
      </c>
      <c r="D325" s="216" t="s">
        <v>227</v>
      </c>
      <c r="E325" s="217" t="s">
        <v>5237</v>
      </c>
      <c r="F325" s="218" t="s">
        <v>5238</v>
      </c>
      <c r="G325" s="219" t="s">
        <v>5184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5239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5240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5241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1582</v>
      </c>
      <c r="D329" s="286" t="s">
        <v>572</v>
      </c>
      <c r="E329" s="287" t="s">
        <v>5242</v>
      </c>
      <c r="F329" s="288" t="s">
        <v>5243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4991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2442</v>
      </c>
    </row>
    <row r="330" s="2" customFormat="1" ht="24.15" customHeight="1">
      <c r="A330" s="41"/>
      <c r="B330" s="42"/>
      <c r="C330" s="216" t="s">
        <v>1587</v>
      </c>
      <c r="D330" s="216" t="s">
        <v>227</v>
      </c>
      <c r="E330" s="217" t="s">
        <v>5244</v>
      </c>
      <c r="F330" s="218" t="s">
        <v>5245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2450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5246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5247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1660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1592</v>
      </c>
      <c r="D334" s="286" t="s">
        <v>572</v>
      </c>
      <c r="E334" s="287" t="s">
        <v>5248</v>
      </c>
      <c r="F334" s="288" t="s">
        <v>5249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2458</v>
      </c>
    </row>
    <row r="335" s="2" customFormat="1" ht="21.75" customHeight="1">
      <c r="A335" s="41"/>
      <c r="B335" s="42"/>
      <c r="C335" s="216" t="s">
        <v>1619</v>
      </c>
      <c r="D335" s="216" t="s">
        <v>227</v>
      </c>
      <c r="E335" s="217" t="s">
        <v>5250</v>
      </c>
      <c r="F335" s="218" t="s">
        <v>5251</v>
      </c>
      <c r="G335" s="219" t="s">
        <v>5184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2466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5252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1628</v>
      </c>
      <c r="D337" s="286" t="s">
        <v>572</v>
      </c>
      <c r="E337" s="287" t="s">
        <v>5253</v>
      </c>
      <c r="F337" s="288" t="s">
        <v>5254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2474</v>
      </c>
    </row>
    <row r="338" s="2" customFormat="1" ht="24.15" customHeight="1">
      <c r="A338" s="41"/>
      <c r="B338" s="42"/>
      <c r="C338" s="216" t="s">
        <v>1643</v>
      </c>
      <c r="D338" s="216" t="s">
        <v>227</v>
      </c>
      <c r="E338" s="217" t="s">
        <v>5255</v>
      </c>
      <c r="F338" s="218" t="s">
        <v>5256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2482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5257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1649</v>
      </c>
      <c r="D340" s="286" t="s">
        <v>572</v>
      </c>
      <c r="E340" s="287" t="s">
        <v>5258</v>
      </c>
      <c r="F340" s="288" t="s">
        <v>5259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2492</v>
      </c>
    </row>
    <row r="341" s="2" customFormat="1" ht="24.15" customHeight="1">
      <c r="A341" s="41"/>
      <c r="B341" s="42"/>
      <c r="C341" s="216" t="s">
        <v>1655</v>
      </c>
      <c r="D341" s="216" t="s">
        <v>227</v>
      </c>
      <c r="E341" s="217" t="s">
        <v>5260</v>
      </c>
      <c r="F341" s="218" t="s">
        <v>5261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2497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5262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1660</v>
      </c>
      <c r="D343" s="286" t="s">
        <v>572</v>
      </c>
      <c r="E343" s="287" t="s">
        <v>5263</v>
      </c>
      <c r="F343" s="288" t="s">
        <v>5264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2506</v>
      </c>
    </row>
    <row r="344" s="2" customFormat="1" ht="24.15" customHeight="1">
      <c r="A344" s="41"/>
      <c r="B344" s="42"/>
      <c r="C344" s="216" t="s">
        <v>1665</v>
      </c>
      <c r="D344" s="216" t="s">
        <v>227</v>
      </c>
      <c r="E344" s="217" t="s">
        <v>5265</v>
      </c>
      <c r="F344" s="218" t="s">
        <v>5266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2514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5267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1678</v>
      </c>
      <c r="D346" s="286" t="s">
        <v>572</v>
      </c>
      <c r="E346" s="287" t="s">
        <v>5268</v>
      </c>
      <c r="F346" s="288" t="s">
        <v>5269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5270</v>
      </c>
    </row>
    <row r="347" s="2" customFormat="1" ht="24.15" customHeight="1">
      <c r="A347" s="41"/>
      <c r="B347" s="42"/>
      <c r="C347" s="216" t="s">
        <v>1684</v>
      </c>
      <c r="D347" s="216" t="s">
        <v>227</v>
      </c>
      <c r="E347" s="217" t="s">
        <v>5271</v>
      </c>
      <c r="F347" s="218" t="s">
        <v>5272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5273</v>
      </c>
    </row>
    <row r="348" s="2" customFormat="1" ht="24.15" customHeight="1">
      <c r="A348" s="41"/>
      <c r="B348" s="42"/>
      <c r="C348" s="216" t="s">
        <v>1689</v>
      </c>
      <c r="D348" s="216" t="s">
        <v>227</v>
      </c>
      <c r="E348" s="217" t="s">
        <v>5274</v>
      </c>
      <c r="F348" s="218" t="s">
        <v>5275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2540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5276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1692</v>
      </c>
      <c r="D350" s="216" t="s">
        <v>227</v>
      </c>
      <c r="E350" s="217" t="s">
        <v>5277</v>
      </c>
      <c r="F350" s="218" t="s">
        <v>5278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2548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5279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5280</v>
      </c>
      <c r="D352" s="286" t="s">
        <v>572</v>
      </c>
      <c r="E352" s="287" t="s">
        <v>5281</v>
      </c>
      <c r="F352" s="288" t="s">
        <v>5282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5283</v>
      </c>
    </row>
    <row r="353" s="2" customFormat="1" ht="49.05" customHeight="1">
      <c r="A353" s="41"/>
      <c r="B353" s="42"/>
      <c r="C353" s="216" t="s">
        <v>1716</v>
      </c>
      <c r="D353" s="216" t="s">
        <v>227</v>
      </c>
      <c r="E353" s="217" t="s">
        <v>5284</v>
      </c>
      <c r="F353" s="218" t="s">
        <v>5285</v>
      </c>
      <c r="G353" s="219" t="s">
        <v>5057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2561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5286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5287</v>
      </c>
      <c r="F355" s="214" t="s">
        <v>5288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5289</v>
      </c>
      <c r="D356" s="216" t="s">
        <v>227</v>
      </c>
      <c r="E356" s="217" t="s">
        <v>5290</v>
      </c>
      <c r="F356" s="218" t="s">
        <v>5291</v>
      </c>
      <c r="G356" s="219" t="s">
        <v>5184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5292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5293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5294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5091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5295</v>
      </c>
      <c r="F360" s="218" t="s">
        <v>5296</v>
      </c>
      <c r="G360" s="219" t="s">
        <v>5184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2578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5297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5298</v>
      </c>
      <c r="D362" s="216" t="s">
        <v>227</v>
      </c>
      <c r="E362" s="217" t="s">
        <v>5299</v>
      </c>
      <c r="F362" s="218" t="s">
        <v>5300</v>
      </c>
      <c r="G362" s="219" t="s">
        <v>5184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5301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5302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5303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1742</v>
      </c>
      <c r="D365" s="286" t="s">
        <v>572</v>
      </c>
      <c r="E365" s="287" t="s">
        <v>5304</v>
      </c>
      <c r="F365" s="288" t="s">
        <v>5305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4991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2348</v>
      </c>
    </row>
    <row r="366" s="2" customFormat="1" ht="16.5" customHeight="1">
      <c r="A366" s="41"/>
      <c r="B366" s="42"/>
      <c r="C366" s="286" t="s">
        <v>1757</v>
      </c>
      <c r="D366" s="286" t="s">
        <v>572</v>
      </c>
      <c r="E366" s="287" t="s">
        <v>5306</v>
      </c>
      <c r="F366" s="288" t="s">
        <v>5307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4991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2357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5308</v>
      </c>
      <c r="F367" s="214" t="s">
        <v>5309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5310</v>
      </c>
      <c r="D368" s="216" t="s">
        <v>227</v>
      </c>
      <c r="E368" s="217" t="s">
        <v>5311</v>
      </c>
      <c r="F368" s="218" t="s">
        <v>5312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2592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5313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1772</v>
      </c>
      <c r="D370" s="216" t="s">
        <v>227</v>
      </c>
      <c r="E370" s="217" t="s">
        <v>5314</v>
      </c>
      <c r="F370" s="218" t="s">
        <v>5315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2606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5316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1787</v>
      </c>
      <c r="D372" s="216" t="s">
        <v>227</v>
      </c>
      <c r="E372" s="217" t="s">
        <v>5317</v>
      </c>
      <c r="F372" s="218" t="s">
        <v>5318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2614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5319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5320</v>
      </c>
      <c r="F374" s="214" t="s">
        <v>5321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1792</v>
      </c>
      <c r="D375" s="216" t="s">
        <v>227</v>
      </c>
      <c r="E375" s="217" t="s">
        <v>5322</v>
      </c>
      <c r="F375" s="218" t="s">
        <v>5323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2624</v>
      </c>
    </row>
    <row r="376" s="2" customFormat="1" ht="24.15" customHeight="1">
      <c r="A376" s="41"/>
      <c r="B376" s="42"/>
      <c r="C376" s="216" t="s">
        <v>1797</v>
      </c>
      <c r="D376" s="216" t="s">
        <v>227</v>
      </c>
      <c r="E376" s="217" t="s">
        <v>5324</v>
      </c>
      <c r="F376" s="218" t="s">
        <v>5325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2636</v>
      </c>
    </row>
    <row r="377" s="2" customFormat="1" ht="24.15" customHeight="1">
      <c r="A377" s="41"/>
      <c r="B377" s="42"/>
      <c r="C377" s="216" t="s">
        <v>1802</v>
      </c>
      <c r="D377" s="216" t="s">
        <v>227</v>
      </c>
      <c r="E377" s="217" t="s">
        <v>5326</v>
      </c>
      <c r="F377" s="218" t="s">
        <v>5327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2647</v>
      </c>
    </row>
    <row r="378" s="2" customFormat="1" ht="24.15" customHeight="1">
      <c r="A378" s="41"/>
      <c r="B378" s="42"/>
      <c r="C378" s="216" t="s">
        <v>1810</v>
      </c>
      <c r="D378" s="216" t="s">
        <v>227</v>
      </c>
      <c r="E378" s="217" t="s">
        <v>5328</v>
      </c>
      <c r="F378" s="218" t="s">
        <v>5329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2656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5330</v>
      </c>
      <c r="F379" s="214" t="s">
        <v>5331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1817</v>
      </c>
      <c r="D380" s="216" t="s">
        <v>227</v>
      </c>
      <c r="E380" s="217" t="s">
        <v>5332</v>
      </c>
      <c r="F380" s="218" t="s">
        <v>5333</v>
      </c>
      <c r="G380" s="219" t="s">
        <v>5184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2666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5334</v>
      </c>
      <c r="F381" s="214" t="s">
        <v>5335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1822</v>
      </c>
      <c r="D382" s="216" t="s">
        <v>227</v>
      </c>
      <c r="E382" s="217" t="s">
        <v>5336</v>
      </c>
      <c r="F382" s="218" t="s">
        <v>5337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2744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5338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1828</v>
      </c>
      <c r="D384" s="286" t="s">
        <v>572</v>
      </c>
      <c r="E384" s="287" t="s">
        <v>5339</v>
      </c>
      <c r="F384" s="288" t="s">
        <v>5340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2779</v>
      </c>
    </row>
    <row r="385" s="2" customFormat="1" ht="21.75" customHeight="1">
      <c r="A385" s="41"/>
      <c r="B385" s="42"/>
      <c r="C385" s="216" t="s">
        <v>1857</v>
      </c>
      <c r="D385" s="216" t="s">
        <v>227</v>
      </c>
      <c r="E385" s="217" t="s">
        <v>5341</v>
      </c>
      <c r="F385" s="218" t="s">
        <v>5342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2787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5343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1874</v>
      </c>
      <c r="D387" s="286" t="s">
        <v>572</v>
      </c>
      <c r="E387" s="287" t="s">
        <v>5344</v>
      </c>
      <c r="F387" s="288" t="s">
        <v>5345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2810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3176</v>
      </c>
      <c r="F388" s="214" t="s">
        <v>3177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1879</v>
      </c>
      <c r="D389" s="216" t="s">
        <v>227</v>
      </c>
      <c r="E389" s="217" t="s">
        <v>2234</v>
      </c>
      <c r="F389" s="218" t="s">
        <v>2235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2830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2237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1889</v>
      </c>
      <c r="D391" s="286" t="s">
        <v>572</v>
      </c>
      <c r="E391" s="287" t="s">
        <v>2240</v>
      </c>
      <c r="F391" s="288" t="s">
        <v>2241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2842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4517</v>
      </c>
      <c r="F392" s="214" t="s">
        <v>4518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1896</v>
      </c>
      <c r="D393" s="216" t="s">
        <v>227</v>
      </c>
      <c r="E393" s="217" t="s">
        <v>5346</v>
      </c>
      <c r="F393" s="218" t="s">
        <v>5347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2854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5348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1901</v>
      </c>
      <c r="D395" s="286" t="s">
        <v>572</v>
      </c>
      <c r="E395" s="287" t="s">
        <v>5349</v>
      </c>
      <c r="F395" s="288" t="s">
        <v>5350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2865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vSAxO6XfI0u8wit4s2pCOM/rVGRbE/pTbtRRTe6wJQtdJd9gSqpuaxMrg2Pdr36gYMLSb/A48vNjwOMKmmTYlA==" hashValue="X6ewkAgkO7wgWUfxy6TnRQqZ9mxQCDas0WCLg+P3ahciAQyVOh50+Mhxdp7929+LwtSlv4OUqJWxr2sD6VZmsw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5352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4866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4867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5353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2583</v>
      </c>
      <c r="F93" s="203" t="s">
        <v>2584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2939</v>
      </c>
      <c r="F94" s="214" t="s">
        <v>2940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5355</v>
      </c>
      <c r="F95" s="218" t="s">
        <v>5356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5357</v>
      </c>
    </row>
    <row r="96" s="2" customFormat="1">
      <c r="A96" s="41"/>
      <c r="B96" s="42"/>
      <c r="C96" s="43"/>
      <c r="D96" s="267" t="s">
        <v>314</v>
      </c>
      <c r="E96" s="43"/>
      <c r="F96" s="268" t="s">
        <v>5358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5359</v>
      </c>
      <c r="F97" s="288" t="s">
        <v>5360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4909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5361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5362</v>
      </c>
      <c r="F98" s="288" t="s">
        <v>5363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4909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5364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5365</v>
      </c>
      <c r="F99" s="288" t="s">
        <v>5366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4909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5367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5368</v>
      </c>
      <c r="F100" s="288" t="s">
        <v>5369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4909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5370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5371</v>
      </c>
      <c r="F101" s="288" t="s">
        <v>5372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4909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5373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5374</v>
      </c>
      <c r="F102" s="288" t="s">
        <v>5375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4909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5376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5377</v>
      </c>
      <c r="F103" s="288" t="s">
        <v>5378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4909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5379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5380</v>
      </c>
      <c r="F104" s="288" t="s">
        <v>5381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4909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5382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5383</v>
      </c>
      <c r="F105" s="218" t="s">
        <v>5384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5385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5386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5387</v>
      </c>
      <c r="F107" s="288" t="s">
        <v>5388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4909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5389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3106</v>
      </c>
      <c r="F108" s="218" t="s">
        <v>3107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3109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5391</v>
      </c>
      <c r="F110" s="214" t="s">
        <v>5392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5393</v>
      </c>
      <c r="F111" s="218" t="s">
        <v>5394</v>
      </c>
      <c r="G111" s="219" t="s">
        <v>5184</v>
      </c>
      <c r="H111" s="220">
        <v>1</v>
      </c>
      <c r="I111" s="221"/>
      <c r="J111" s="222">
        <f>ROUND(I111*H111,2)</f>
        <v>0</v>
      </c>
      <c r="K111" s="218" t="s">
        <v>5046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5395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5396</v>
      </c>
      <c r="F112" s="218" t="s">
        <v>5397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5398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5399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5320</v>
      </c>
      <c r="F114" s="214" t="s">
        <v>5321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5400</v>
      </c>
      <c r="F115" s="218" t="s">
        <v>5401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5402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5404</v>
      </c>
      <c r="F117" s="218" t="s">
        <v>5405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5406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5407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5408</v>
      </c>
      <c r="F119" s="218" t="s">
        <v>5409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5412</v>
      </c>
      <c r="F121" s="218" t="s">
        <v>5413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5414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5415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5416</v>
      </c>
      <c r="F123" s="218" t="s">
        <v>5417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5418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5419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5420</v>
      </c>
      <c r="F125" s="218" t="s">
        <v>5421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5423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5424</v>
      </c>
      <c r="F127" s="218" t="s">
        <v>5425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5426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5427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5428</v>
      </c>
      <c r="F129" s="218" t="s">
        <v>5429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5432</v>
      </c>
      <c r="F131" s="218" t="s">
        <v>5433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5434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5435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5436</v>
      </c>
      <c r="F133" s="218" t="s">
        <v>5437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5046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5438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5439</v>
      </c>
      <c r="F134" s="218" t="s">
        <v>5440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5046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5441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5442</v>
      </c>
      <c r="F135" s="218" t="s">
        <v>5443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5046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5444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5445</v>
      </c>
      <c r="F136" s="218" t="s">
        <v>5446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5046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5447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5448</v>
      </c>
      <c r="F137" s="218" t="s">
        <v>5449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5452</v>
      </c>
      <c r="F139" s="218" t="s">
        <v>5453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5454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5455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5330</v>
      </c>
      <c r="F141" s="214" t="s">
        <v>5331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5456</v>
      </c>
      <c r="F142" s="218" t="s">
        <v>5457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5458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5459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5460</v>
      </c>
      <c r="F144" s="218" t="s">
        <v>5461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5464</v>
      </c>
      <c r="F146" s="218" t="s">
        <v>5465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5466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5467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5468</v>
      </c>
      <c r="F148" s="218" t="s">
        <v>5469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5046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5470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5471</v>
      </c>
      <c r="F149" s="218" t="s">
        <v>5472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5046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5473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5474</v>
      </c>
      <c r="F150" s="218" t="s">
        <v>5475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5046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5476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5477</v>
      </c>
      <c r="F151" s="218" t="s">
        <v>5478</v>
      </c>
      <c r="G151" s="219" t="s">
        <v>5479</v>
      </c>
      <c r="H151" s="220">
        <v>22</v>
      </c>
      <c r="I151" s="221"/>
      <c r="J151" s="222">
        <f>ROUND(I151*H151,2)</f>
        <v>0</v>
      </c>
      <c r="K151" s="218" t="s">
        <v>5046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5480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5481</v>
      </c>
      <c r="F152" s="218" t="s">
        <v>5482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5483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5484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5485</v>
      </c>
      <c r="F154" s="218" t="s">
        <v>5486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5046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5487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5488</v>
      </c>
      <c r="F155" s="218" t="s">
        <v>5489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5492</v>
      </c>
      <c r="F157" s="218" t="s">
        <v>5493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5494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5495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5496</v>
      </c>
      <c r="F159" s="218" t="s">
        <v>5497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5498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5499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5500</v>
      </c>
      <c r="F161" s="218" t="s">
        <v>5501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5504</v>
      </c>
      <c r="F163" s="218" t="s">
        <v>5505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5506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5507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5508</v>
      </c>
      <c r="F165" s="218" t="s">
        <v>5509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5510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5512</v>
      </c>
      <c r="F167" s="218" t="s">
        <v>5513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5514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5515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5516</v>
      </c>
      <c r="F169" s="218" t="s">
        <v>5517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5518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5519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5520</v>
      </c>
      <c r="F171" s="218" t="s">
        <v>5521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5522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5523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5524</v>
      </c>
      <c r="F173" s="218" t="s">
        <v>5525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5526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5527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5528</v>
      </c>
      <c r="F175" s="218" t="s">
        <v>5529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5046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5530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5531</v>
      </c>
      <c r="F176" s="218" t="s">
        <v>5532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5046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5533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5534</v>
      </c>
      <c r="F177" s="218" t="s">
        <v>5535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5046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5536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5537</v>
      </c>
      <c r="F178" s="218" t="s">
        <v>5538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5539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5541</v>
      </c>
      <c r="F180" s="214" t="s">
        <v>5542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5543</v>
      </c>
      <c r="F181" s="218" t="s">
        <v>5544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5545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5546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5547</v>
      </c>
      <c r="F183" s="218" t="s">
        <v>5548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5549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5551</v>
      </c>
      <c r="F185" s="218" t="s">
        <v>5552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5553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5554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4944</v>
      </c>
      <c r="D187" s="216" t="s">
        <v>227</v>
      </c>
      <c r="E187" s="217" t="s">
        <v>5555</v>
      </c>
      <c r="F187" s="218" t="s">
        <v>5556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5557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5558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5559</v>
      </c>
      <c r="F189" s="218" t="s">
        <v>5560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5561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5562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5563</v>
      </c>
      <c r="F191" s="218" t="s">
        <v>5564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5565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5566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5567</v>
      </c>
      <c r="F193" s="218" t="s">
        <v>5568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5569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5570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5571</v>
      </c>
      <c r="F195" s="218" t="s">
        <v>5572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5573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5574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5575</v>
      </c>
      <c r="F197" s="218" t="s">
        <v>5576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5577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5578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5579</v>
      </c>
      <c r="F199" s="218" t="s">
        <v>5580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5581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5583</v>
      </c>
      <c r="F201" s="218" t="s">
        <v>5584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5585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5586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5587</v>
      </c>
      <c r="F203" s="218" t="s">
        <v>5588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5589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5591</v>
      </c>
      <c r="F205" s="218" t="s">
        <v>5592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5593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5594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5595</v>
      </c>
      <c r="F207" s="218" t="s">
        <v>5596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5597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5598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5599</v>
      </c>
      <c r="F209" s="218" t="s">
        <v>5600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5601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5602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5603</v>
      </c>
      <c r="F211" s="218" t="s">
        <v>5604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5605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5606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5607</v>
      </c>
      <c r="F213" s="218" t="s">
        <v>5608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5609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5611</v>
      </c>
      <c r="F215" s="218" t="s">
        <v>5612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5614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5615</v>
      </c>
      <c r="F217" s="218" t="s">
        <v>5616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5617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5618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5619</v>
      </c>
      <c r="F219" s="218" t="s">
        <v>5620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5621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5622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5623</v>
      </c>
      <c r="F221" s="218" t="s">
        <v>5624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5046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5625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5626</v>
      </c>
      <c r="F222" s="218" t="s">
        <v>5627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5628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5629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5630</v>
      </c>
      <c r="F224" s="218" t="s">
        <v>5631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5632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5633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5634</v>
      </c>
      <c r="F226" s="218" t="s">
        <v>5635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5636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5637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5638</v>
      </c>
      <c r="F228" s="218" t="s">
        <v>5639</v>
      </c>
      <c r="G228" s="219" t="s">
        <v>5184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5640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5641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5642</v>
      </c>
      <c r="F230" s="218" t="s">
        <v>5643</v>
      </c>
      <c r="G230" s="219" t="s">
        <v>5184</v>
      </c>
      <c r="H230" s="220">
        <v>20</v>
      </c>
      <c r="I230" s="221"/>
      <c r="J230" s="222">
        <f>ROUND(I230*H230,2)</f>
        <v>0</v>
      </c>
      <c r="K230" s="218" t="s">
        <v>5046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5644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5645</v>
      </c>
      <c r="F231" s="218" t="s">
        <v>5646</v>
      </c>
      <c r="G231" s="219" t="s">
        <v>5184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5647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5648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5649</v>
      </c>
      <c r="F233" s="218" t="s">
        <v>5650</v>
      </c>
      <c r="G233" s="219" t="s">
        <v>5184</v>
      </c>
      <c r="H233" s="220">
        <v>28</v>
      </c>
      <c r="I233" s="221"/>
      <c r="J233" s="222">
        <f>ROUND(I233*H233,2)</f>
        <v>0</v>
      </c>
      <c r="K233" s="218" t="s">
        <v>5046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5651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5652</v>
      </c>
      <c r="F234" s="218" t="s">
        <v>5653</v>
      </c>
      <c r="G234" s="219" t="s">
        <v>5184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5654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5655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5656</v>
      </c>
      <c r="F236" s="218" t="s">
        <v>5657</v>
      </c>
      <c r="G236" s="219" t="s">
        <v>5184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5658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5659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5091</v>
      </c>
      <c r="D238" s="216" t="s">
        <v>227</v>
      </c>
      <c r="E238" s="217" t="s">
        <v>5660</v>
      </c>
      <c r="F238" s="218" t="s">
        <v>5661</v>
      </c>
      <c r="G238" s="219" t="s">
        <v>5184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5662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5663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4973</v>
      </c>
      <c r="D240" s="216" t="s">
        <v>227</v>
      </c>
      <c r="E240" s="217" t="s">
        <v>5664</v>
      </c>
      <c r="F240" s="218" t="s">
        <v>5665</v>
      </c>
      <c r="G240" s="219" t="s">
        <v>5184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5666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5667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2503</v>
      </c>
      <c r="D242" s="216" t="s">
        <v>227</v>
      </c>
      <c r="E242" s="217" t="s">
        <v>5668</v>
      </c>
      <c r="F242" s="218" t="s">
        <v>5669</v>
      </c>
      <c r="G242" s="219" t="s">
        <v>5184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5670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5671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2164</v>
      </c>
      <c r="D244" s="216" t="s">
        <v>227</v>
      </c>
      <c r="E244" s="217" t="s">
        <v>5672</v>
      </c>
      <c r="F244" s="218" t="s">
        <v>5673</v>
      </c>
      <c r="G244" s="219" t="s">
        <v>5184</v>
      </c>
      <c r="H244" s="220">
        <v>1</v>
      </c>
      <c r="I244" s="221"/>
      <c r="J244" s="222">
        <f>ROUND(I244*H244,2)</f>
        <v>0</v>
      </c>
      <c r="K244" s="218" t="s">
        <v>5046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5674</v>
      </c>
    </row>
    <row r="245" s="2" customFormat="1" ht="33" customHeight="1">
      <c r="A245" s="41"/>
      <c r="B245" s="42"/>
      <c r="C245" s="216" t="s">
        <v>5103</v>
      </c>
      <c r="D245" s="216" t="s">
        <v>227</v>
      </c>
      <c r="E245" s="217" t="s">
        <v>5675</v>
      </c>
      <c r="F245" s="218" t="s">
        <v>5676</v>
      </c>
      <c r="G245" s="219" t="s">
        <v>5184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5677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5678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4982</v>
      </c>
      <c r="D247" s="216" t="s">
        <v>227</v>
      </c>
      <c r="E247" s="217" t="s">
        <v>5679</v>
      </c>
      <c r="F247" s="218" t="s">
        <v>5680</v>
      </c>
      <c r="G247" s="219" t="s">
        <v>5184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5683</v>
      </c>
      <c r="F249" s="218" t="s">
        <v>5684</v>
      </c>
      <c r="G249" s="219" t="s">
        <v>5184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5685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5686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5687</v>
      </c>
      <c r="F251" s="218" t="s">
        <v>5688</v>
      </c>
      <c r="G251" s="219" t="s">
        <v>5184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5689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5690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5691</v>
      </c>
      <c r="F253" s="218" t="s">
        <v>5692</v>
      </c>
      <c r="G253" s="219" t="s">
        <v>5184</v>
      </c>
      <c r="H253" s="220">
        <v>2</v>
      </c>
      <c r="I253" s="221"/>
      <c r="J253" s="222">
        <f>ROUND(I253*H253,2)</f>
        <v>0</v>
      </c>
      <c r="K253" s="218" t="s">
        <v>5693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5694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5537</v>
      </c>
      <c r="F254" s="218" t="s">
        <v>5538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5695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5540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5696</v>
      </c>
      <c r="F256" s="203" t="s">
        <v>5697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5698</v>
      </c>
      <c r="F257" s="218" t="s">
        <v>5699</v>
      </c>
      <c r="G257" s="219" t="s">
        <v>5700</v>
      </c>
      <c r="H257" s="220">
        <v>56</v>
      </c>
      <c r="I257" s="221"/>
      <c r="J257" s="222">
        <f>ROUND(I257*H257,2)</f>
        <v>0</v>
      </c>
      <c r="K257" s="218" t="s">
        <v>5046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3938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3938</v>
      </c>
      <c r="BM257" s="227" t="s">
        <v>5701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5702</v>
      </c>
      <c r="F258" s="218" t="s">
        <v>5703</v>
      </c>
      <c r="G258" s="219" t="s">
        <v>5700</v>
      </c>
      <c r="H258" s="220">
        <v>72</v>
      </c>
      <c r="I258" s="221"/>
      <c r="J258" s="222">
        <f>ROUND(I258*H258,2)</f>
        <v>0</v>
      </c>
      <c r="K258" s="218" t="s">
        <v>5046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3938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3938</v>
      </c>
      <c r="BM258" s="227" t="s">
        <v>5704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5705</v>
      </c>
      <c r="F259" s="218" t="s">
        <v>5706</v>
      </c>
      <c r="G259" s="219" t="s">
        <v>5700</v>
      </c>
      <c r="H259" s="220">
        <v>48</v>
      </c>
      <c r="I259" s="221"/>
      <c r="J259" s="222">
        <f>ROUND(I259*H259,2)</f>
        <v>0</v>
      </c>
      <c r="K259" s="218" t="s">
        <v>5046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3938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3938</v>
      </c>
      <c r="BM259" s="227" t="s">
        <v>5707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5708</v>
      </c>
      <c r="F260" s="218" t="s">
        <v>5709</v>
      </c>
      <c r="G260" s="219" t="s">
        <v>5700</v>
      </c>
      <c r="H260" s="220">
        <v>48</v>
      </c>
      <c r="I260" s="221"/>
      <c r="J260" s="222">
        <f>ROUND(I260*H260,2)</f>
        <v>0</v>
      </c>
      <c r="K260" s="218" t="s">
        <v>5046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3938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3938</v>
      </c>
      <c r="BM260" s="227" t="s">
        <v>5710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R88aNjp91zO49KVnRnVjYCmB47m69D9FeQVieLDVKSTW4ezN4pcLKwvFYCWuKVkdb2af3hy4g9otV+3KP6RQeA==" hashValue="z4CpxCjqKGWYXGclf5yeiaF6jncxRsatLrY2AumTU6MowQARdDz5rq9O1TEmqzFbjsM9Zuq+auobIe1iWpEqMQ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5714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5715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5716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5717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5718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5719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5720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5721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5722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5723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5724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5711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5712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5725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5726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4973</v>
      </c>
      <c r="D105" s="216" t="s">
        <v>227</v>
      </c>
      <c r="E105" s="217" t="s">
        <v>82</v>
      </c>
      <c r="F105" s="218" t="s">
        <v>5727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5728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5729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5730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5731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5732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5733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5734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5735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5736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2503</v>
      </c>
      <c r="D114" s="216" t="s">
        <v>227</v>
      </c>
      <c r="E114" s="217" t="s">
        <v>74</v>
      </c>
      <c r="F114" s="218" t="s">
        <v>5726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5737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5738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5739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5740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2164</v>
      </c>
      <c r="D118" s="216" t="s">
        <v>227</v>
      </c>
      <c r="E118" s="217" t="s">
        <v>74</v>
      </c>
      <c r="F118" s="218" t="s">
        <v>5726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5741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5742</v>
      </c>
      <c r="G119" s="219" t="s">
        <v>5743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5744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5745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5746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5745</v>
      </c>
      <c r="G123" s="219" t="s">
        <v>5743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5747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5745</v>
      </c>
      <c r="G125" s="219" t="s">
        <v>5743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5748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5745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5749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5103</v>
      </c>
      <c r="D129" s="216" t="s">
        <v>227</v>
      </c>
      <c r="E129" s="217" t="s">
        <v>74</v>
      </c>
      <c r="F129" s="218" t="s">
        <v>5726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5750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5751</v>
      </c>
      <c r="G130" s="219" t="s">
        <v>5743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5752</v>
      </c>
      <c r="G131" s="219" t="s">
        <v>5743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5753</v>
      </c>
      <c r="G132" s="219" t="s">
        <v>5743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5754</v>
      </c>
      <c r="G133" s="219" t="s">
        <v>5755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5756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4944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5757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5758</v>
      </c>
      <c r="G136" s="219" t="s">
        <v>5743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5759</v>
      </c>
      <c r="G137" s="219" t="s">
        <v>5743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5760</v>
      </c>
      <c r="G138" s="219" t="s">
        <v>5743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5761</v>
      </c>
      <c r="G139" s="219" t="s">
        <v>5743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5762</v>
      </c>
      <c r="G140" s="219" t="s">
        <v>5743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5763</v>
      </c>
      <c r="G141" s="219" t="s">
        <v>5743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5764</v>
      </c>
      <c r="G142" s="219" t="s">
        <v>5743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5765</v>
      </c>
      <c r="G143" s="219" t="s">
        <v>5743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5766</v>
      </c>
      <c r="G144" s="219" t="s">
        <v>5743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5767</v>
      </c>
      <c r="G145" s="219" t="s">
        <v>5743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5768</v>
      </c>
      <c r="G146" s="219" t="s">
        <v>5743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5769</v>
      </c>
      <c r="G147" s="219" t="s">
        <v>5743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5770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4973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5771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2164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5772</v>
      </c>
      <c r="G150" s="219" t="s">
        <v>5743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4982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5773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5760</v>
      </c>
      <c r="G152" s="219" t="s">
        <v>5743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5761</v>
      </c>
      <c r="G153" s="219" t="s">
        <v>5743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5762</v>
      </c>
      <c r="G154" s="219" t="s">
        <v>5743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5763</v>
      </c>
      <c r="G155" s="219" t="s">
        <v>5743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5764</v>
      </c>
      <c r="G156" s="219" t="s">
        <v>5743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5765</v>
      </c>
      <c r="G157" s="219" t="s">
        <v>5743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5766</v>
      </c>
      <c r="G158" s="219" t="s">
        <v>5743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5768</v>
      </c>
      <c r="G159" s="219" t="s">
        <v>5743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5769</v>
      </c>
      <c r="G160" s="219" t="s">
        <v>5743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5774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4982</v>
      </c>
      <c r="D162" s="216" t="s">
        <v>227</v>
      </c>
      <c r="E162" s="217" t="s">
        <v>74</v>
      </c>
      <c r="F162" s="218" t="s">
        <v>5726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5775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5776</v>
      </c>
      <c r="G163" s="219" t="s">
        <v>5743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5011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5777</v>
      </c>
      <c r="G164" s="219" t="s">
        <v>5743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5015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5778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5726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5779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5780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5781</v>
      </c>
      <c r="G168" s="219" t="s">
        <v>5743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4944</v>
      </c>
      <c r="F169" s="218" t="s">
        <v>5782</v>
      </c>
      <c r="G169" s="219" t="s">
        <v>5743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4944</v>
      </c>
      <c r="D170" s="216" t="s">
        <v>227</v>
      </c>
      <c r="E170" s="217" t="s">
        <v>925</v>
      </c>
      <c r="F170" s="218" t="s">
        <v>5783</v>
      </c>
      <c r="G170" s="219" t="s">
        <v>5743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5784</v>
      </c>
      <c r="G171" s="219" t="s">
        <v>5743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5785</v>
      </c>
      <c r="G172" s="219" t="s">
        <v>5743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1528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5011</v>
      </c>
      <c r="F173" s="203" t="s">
        <v>5786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5726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5787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5788</v>
      </c>
      <c r="G175" s="219" t="s">
        <v>5743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1556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5789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1572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5790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1582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5791</v>
      </c>
      <c r="G178" s="219" t="s">
        <v>5743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1592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5792</v>
      </c>
      <c r="G179" s="219" t="s">
        <v>5743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1628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5793</v>
      </c>
      <c r="G180" s="219" t="s">
        <v>5743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1649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5794</v>
      </c>
      <c r="G181" s="219" t="s">
        <v>5743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1660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5795</v>
      </c>
      <c r="G182" s="219" t="s">
        <v>5743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1678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5015</v>
      </c>
      <c r="F183" s="203" t="s">
        <v>5796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5726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5797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5798</v>
      </c>
      <c r="G185" s="219" t="s">
        <v>5743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5146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5799</v>
      </c>
      <c r="G186" s="219" t="s">
        <v>5743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5149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5800</v>
      </c>
      <c r="G187" s="219" t="s">
        <v>5743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2180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5801</v>
      </c>
      <c r="G188" s="219" t="s">
        <v>5743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2194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5802</v>
      </c>
      <c r="G189" s="219" t="s">
        <v>5743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2208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5803</v>
      </c>
      <c r="G190" s="219" t="s">
        <v>5743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2216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5804</v>
      </c>
      <c r="G191" s="219" t="s">
        <v>5743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2224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5805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2160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5806</v>
      </c>
      <c r="F193" s="218" t="s">
        <v>5807</v>
      </c>
      <c r="G193" s="219" t="s">
        <v>5743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2243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5176</v>
      </c>
      <c r="F194" s="203" t="s">
        <v>5808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5809</v>
      </c>
      <c r="F195" s="218" t="s">
        <v>5810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5170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5811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5812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5175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5813</v>
      </c>
      <c r="G198" s="219" t="s">
        <v>5743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2268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5011</v>
      </c>
      <c r="F199" s="218" t="s">
        <v>5814</v>
      </c>
      <c r="G199" s="219" t="s">
        <v>5743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2280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5786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2073</v>
      </c>
      <c r="F201" s="218" t="s">
        <v>5815</v>
      </c>
      <c r="G201" s="219" t="s">
        <v>595</v>
      </c>
      <c r="H201" s="220">
        <v>20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5816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2083</v>
      </c>
      <c r="F202" s="218" t="s">
        <v>5817</v>
      </c>
      <c r="G202" s="219" t="s">
        <v>595</v>
      </c>
      <c r="H202" s="220">
        <v>10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5818</v>
      </c>
    </row>
    <row r="203" s="2" customFormat="1" ht="16.5" customHeight="1">
      <c r="A203" s="41"/>
      <c r="B203" s="42"/>
      <c r="C203" s="216" t="s">
        <v>1270</v>
      </c>
      <c r="D203" s="216" t="s">
        <v>227</v>
      </c>
      <c r="E203" s="217" t="s">
        <v>2142</v>
      </c>
      <c r="F203" s="218" t="s">
        <v>5819</v>
      </c>
      <c r="G203" s="219" t="s">
        <v>595</v>
      </c>
      <c r="H203" s="220">
        <v>180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5820</v>
      </c>
    </row>
    <row r="204" s="2" customFormat="1" ht="16.5" customHeight="1">
      <c r="A204" s="41"/>
      <c r="B204" s="42"/>
      <c r="C204" s="216" t="s">
        <v>1286</v>
      </c>
      <c r="D204" s="216" t="s">
        <v>227</v>
      </c>
      <c r="E204" s="217" t="s">
        <v>5143</v>
      </c>
      <c r="F204" s="218" t="s">
        <v>5821</v>
      </c>
      <c r="G204" s="219" t="s">
        <v>595</v>
      </c>
      <c r="H204" s="220">
        <v>20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5822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EGFCaMTVE4KkXxFIqtHNfFDPSJGLOxe/4zFvu0JAHeWE74JQKz0ef+/rkRwFU8k3of6tmiXOpLLWQAv+G2G8sQ==" hashValue="xy3xgce936M1p29S4eZAjDEF/KGl/BRoTnv9QmwxyNi5l73smQt7MhsFhhZUg4dRnJQnIBBE2sqv7Ueb/W6ucg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5824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5825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5826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5827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5828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5829</v>
      </c>
      <c r="F97" s="203" t="s">
        <v>5830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5831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5832</v>
      </c>
      <c r="G99" s="219" t="s">
        <v>5743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5833</v>
      </c>
      <c r="G100" s="219" t="s">
        <v>5743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5834</v>
      </c>
      <c r="G101" s="219" t="s">
        <v>5743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5835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5836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5837</v>
      </c>
      <c r="G104" s="219" t="s">
        <v>5743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5838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5839</v>
      </c>
      <c r="G106" s="219" t="s">
        <v>5743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5840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5841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5842</v>
      </c>
      <c r="G109" s="219" t="s">
        <v>5743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5843</v>
      </c>
      <c r="G110" s="219" t="s">
        <v>5743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5844</v>
      </c>
      <c r="G111" s="219" t="s">
        <v>5743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5845</v>
      </c>
      <c r="G112" s="219" t="s">
        <v>5743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5846</v>
      </c>
      <c r="G113" s="219" t="s">
        <v>5743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5847</v>
      </c>
      <c r="G114" s="219" t="s">
        <v>5743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5848</v>
      </c>
      <c r="G115" s="219" t="s">
        <v>5743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5849</v>
      </c>
      <c r="G116" s="219" t="s">
        <v>5743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5850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5851</v>
      </c>
      <c r="G118" s="219" t="s">
        <v>5743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5852</v>
      </c>
      <c r="G119" s="219" t="s">
        <v>5743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5853</v>
      </c>
      <c r="G120" s="219" t="s">
        <v>5743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5854</v>
      </c>
      <c r="G121" s="219" t="s">
        <v>5743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5855</v>
      </c>
      <c r="G122" s="219" t="s">
        <v>5743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5856</v>
      </c>
      <c r="G123" s="219" t="s">
        <v>5743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5857</v>
      </c>
      <c r="G124" s="219" t="s">
        <v>5743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5858</v>
      </c>
      <c r="G125" s="219" t="s">
        <v>5743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5859</v>
      </c>
      <c r="G126" s="219" t="s">
        <v>5743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4944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5860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5861</v>
      </c>
      <c r="G128" s="219" t="s">
        <v>5743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5862</v>
      </c>
      <c r="G129" s="219" t="s">
        <v>5743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5863</v>
      </c>
      <c r="G130" s="219" t="s">
        <v>5743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5864</v>
      </c>
      <c r="G131" s="219" t="s">
        <v>5743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5865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5866</v>
      </c>
      <c r="G133" s="219" t="s">
        <v>5743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5867</v>
      </c>
      <c r="G134" s="219" t="s">
        <v>5743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5868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5869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5870</v>
      </c>
      <c r="G137" s="219" t="s">
        <v>5700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5871</v>
      </c>
      <c r="G138" s="219" t="s">
        <v>5700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5872</v>
      </c>
      <c r="G139" s="219" t="s">
        <v>5873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5874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5875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4973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5876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2164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5876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4982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5877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5878</v>
      </c>
      <c r="G145" s="219" t="s">
        <v>5743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5878</v>
      </c>
      <c r="G146" s="219" t="s">
        <v>5743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5879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5879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5880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5881</v>
      </c>
      <c r="G150" s="219" t="s">
        <v>4656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5882</v>
      </c>
      <c r="G151" s="219" t="s">
        <v>4656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5883</v>
      </c>
      <c r="G152" s="219" t="s">
        <v>4656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5884</v>
      </c>
      <c r="G153" s="219" t="s">
        <v>5885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5886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5887</v>
      </c>
      <c r="G155" s="219" t="s">
        <v>5743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5011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xlYpsfxTk8cwc+WZ9j+qinVMgJp2va6zucakVn9IpEQXP3oN/46udBDO3xBYmtQRyto1XWqfG3Q3tVIiIGUWNA==" hashValue="7t/be78rTiFCsIwmLyam1esmvbCgEXQS2kbW1rC+GboyX101HjdcF+MwcstvOgkhgDTV7p8kpnyhfCmhrgelnw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ROUND((SUM(BE88:BE125)),  2)</f>
        <v>0</v>
      </c>
      <c r="G35" s="41"/>
      <c r="H35" s="41"/>
      <c r="I35" s="161">
        <v>0.20999999999999999</v>
      </c>
      <c r="J35" s="160">
        <f>ROUND(((SUM(BE88:BE125))*I35),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ROUND((SUM(BF88:BF125)),  2)</f>
        <v>0</v>
      </c>
      <c r="G36" s="41"/>
      <c r="H36" s="41"/>
      <c r="I36" s="161">
        <v>0.12</v>
      </c>
      <c r="J36" s="160">
        <f>ROUND(((SUM(BF88:BF125))*I36),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5889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5890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5891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P90+P101</f>
        <v>0</v>
      </c>
      <c r="Q89" s="208"/>
      <c r="R89" s="209">
        <f>R90+R101</f>
        <v>0</v>
      </c>
      <c r="S89" s="208"/>
      <c r="T89" s="210">
        <f>T90+T101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BK90+BK101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5892</v>
      </c>
      <c r="F90" s="214" t="s">
        <v>5893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SUM(P91:P100)</f>
        <v>0</v>
      </c>
      <c r="Q90" s="208"/>
      <c r="R90" s="209">
        <f>SUM(R91:R100)</f>
        <v>0</v>
      </c>
      <c r="S90" s="208"/>
      <c r="T90" s="210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SUM(BK91:BK100)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5726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5894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5895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5896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5897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5898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16.5" customHeight="1">
      <c r="A96" s="41"/>
      <c r="B96" s="42"/>
      <c r="C96" s="216" t="s">
        <v>643</v>
      </c>
      <c r="D96" s="216" t="s">
        <v>227</v>
      </c>
      <c r="E96" s="217" t="s">
        <v>1284</v>
      </c>
      <c r="F96" s="218" t="s">
        <v>5899</v>
      </c>
      <c r="G96" s="219" t="s">
        <v>471</v>
      </c>
      <c r="H96" s="220">
        <v>35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5900</v>
      </c>
    </row>
    <row r="97" s="2" customFormat="1" ht="33" customHeight="1">
      <c r="A97" s="41"/>
      <c r="B97" s="42"/>
      <c r="C97" s="216" t="s">
        <v>246</v>
      </c>
      <c r="D97" s="216" t="s">
        <v>227</v>
      </c>
      <c r="E97" s="217" t="s">
        <v>246</v>
      </c>
      <c r="F97" s="218" t="s">
        <v>5738</v>
      </c>
      <c r="G97" s="219" t="s">
        <v>471</v>
      </c>
      <c r="H97" s="220">
        <v>21483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151</v>
      </c>
    </row>
    <row r="98" s="2" customFormat="1" ht="24.15" customHeight="1">
      <c r="A98" s="41"/>
      <c r="B98" s="42"/>
      <c r="C98" s="216" t="s">
        <v>250</v>
      </c>
      <c r="D98" s="216" t="s">
        <v>227</v>
      </c>
      <c r="E98" s="217" t="s">
        <v>250</v>
      </c>
      <c r="F98" s="218" t="s">
        <v>5901</v>
      </c>
      <c r="G98" s="219" t="s">
        <v>5743</v>
      </c>
      <c r="H98" s="220">
        <v>11550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544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5902</v>
      </c>
      <c r="G99" s="230"/>
      <c r="H99" s="234">
        <v>11550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16.5" customHeight="1">
      <c r="A100" s="41"/>
      <c r="B100" s="42"/>
      <c r="C100" s="216" t="s">
        <v>254</v>
      </c>
      <c r="D100" s="216" t="s">
        <v>227</v>
      </c>
      <c r="E100" s="217" t="s">
        <v>254</v>
      </c>
      <c r="F100" s="218" t="s">
        <v>5903</v>
      </c>
      <c r="G100" s="219" t="s">
        <v>5904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559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5905</v>
      </c>
      <c r="F101" s="214" t="s">
        <v>5906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108</v>
      </c>
      <c r="AT101" s="212" t="s">
        <v>73</v>
      </c>
      <c r="AU101" s="212" t="s">
        <v>82</v>
      </c>
      <c r="AY101" s="211" t="s">
        <v>224</v>
      </c>
      <c r="BK101" s="213">
        <f>SUM(BK102:BK125)</f>
        <v>0</v>
      </c>
    </row>
    <row r="102" s="2" customFormat="1" ht="44.25" customHeight="1">
      <c r="A102" s="41"/>
      <c r="B102" s="42"/>
      <c r="C102" s="216" t="s">
        <v>260</v>
      </c>
      <c r="D102" s="216" t="s">
        <v>227</v>
      </c>
      <c r="E102" s="217" t="s">
        <v>79</v>
      </c>
      <c r="F102" s="218" t="s">
        <v>5726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174</v>
      </c>
    </row>
    <row r="103" s="2" customFormat="1" ht="16.5" customHeight="1">
      <c r="A103" s="41"/>
      <c r="B103" s="42"/>
      <c r="C103" s="216" t="s">
        <v>263</v>
      </c>
      <c r="D103" s="216" t="s">
        <v>227</v>
      </c>
      <c r="E103" s="217" t="s">
        <v>260</v>
      </c>
      <c r="F103" s="218" t="s">
        <v>5907</v>
      </c>
      <c r="G103" s="219" t="s">
        <v>5743</v>
      </c>
      <c r="H103" s="220">
        <v>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5908</v>
      </c>
    </row>
    <row r="104" s="2" customFormat="1" ht="16.5" customHeight="1">
      <c r="A104" s="41"/>
      <c r="B104" s="42"/>
      <c r="C104" s="216" t="s">
        <v>143</v>
      </c>
      <c r="D104" s="216" t="s">
        <v>227</v>
      </c>
      <c r="E104" s="217" t="s">
        <v>263</v>
      </c>
      <c r="F104" s="218" t="s">
        <v>5909</v>
      </c>
      <c r="G104" s="219" t="s">
        <v>5743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629</v>
      </c>
    </row>
    <row r="105" s="2" customFormat="1" ht="16.5" customHeight="1">
      <c r="A105" s="41"/>
      <c r="B105" s="42"/>
      <c r="C105" s="216" t="s">
        <v>8</v>
      </c>
      <c r="D105" s="216" t="s">
        <v>227</v>
      </c>
      <c r="E105" s="217" t="s">
        <v>143</v>
      </c>
      <c r="F105" s="218" t="s">
        <v>5910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643</v>
      </c>
    </row>
    <row r="106" s="2" customFormat="1" ht="16.5" customHeight="1">
      <c r="A106" s="41"/>
      <c r="B106" s="42"/>
      <c r="C106" s="216" t="s">
        <v>148</v>
      </c>
      <c r="D106" s="216" t="s">
        <v>227</v>
      </c>
      <c r="E106" s="217" t="s">
        <v>8</v>
      </c>
      <c r="F106" s="218" t="s">
        <v>5911</v>
      </c>
      <c r="G106" s="219" t="s">
        <v>5743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656</v>
      </c>
    </row>
    <row r="107" s="2" customFormat="1" ht="16.5" customHeight="1">
      <c r="A107" s="41"/>
      <c r="B107" s="42"/>
      <c r="C107" s="216" t="s">
        <v>151</v>
      </c>
      <c r="D107" s="216" t="s">
        <v>227</v>
      </c>
      <c r="E107" s="217" t="s">
        <v>148</v>
      </c>
      <c r="F107" s="218" t="s">
        <v>5912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680</v>
      </c>
    </row>
    <row r="108" s="2" customFormat="1" ht="16.5" customHeight="1">
      <c r="A108" s="41"/>
      <c r="B108" s="42"/>
      <c r="C108" s="216" t="s">
        <v>284</v>
      </c>
      <c r="D108" s="216" t="s">
        <v>227</v>
      </c>
      <c r="E108" s="217" t="s">
        <v>151</v>
      </c>
      <c r="F108" s="218" t="s">
        <v>5913</v>
      </c>
      <c r="G108" s="219" t="s">
        <v>5743</v>
      </c>
      <c r="H108" s="220">
        <v>3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699</v>
      </c>
    </row>
    <row r="109" s="2" customFormat="1" ht="16.5" customHeight="1">
      <c r="A109" s="41"/>
      <c r="B109" s="42"/>
      <c r="C109" s="216" t="s">
        <v>544</v>
      </c>
      <c r="D109" s="216" t="s">
        <v>227</v>
      </c>
      <c r="E109" s="217" t="s">
        <v>284</v>
      </c>
      <c r="F109" s="218" t="s">
        <v>5914</v>
      </c>
      <c r="G109" s="219" t="s">
        <v>5743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719</v>
      </c>
    </row>
    <row r="110" s="2" customFormat="1" ht="16.5" customHeight="1">
      <c r="A110" s="41"/>
      <c r="B110" s="42"/>
      <c r="C110" s="216" t="s">
        <v>549</v>
      </c>
      <c r="D110" s="216" t="s">
        <v>227</v>
      </c>
      <c r="E110" s="217" t="s">
        <v>544</v>
      </c>
      <c r="F110" s="218" t="s">
        <v>5915</v>
      </c>
      <c r="G110" s="219" t="s">
        <v>5743</v>
      </c>
      <c r="H110" s="220">
        <v>136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192</v>
      </c>
    </row>
    <row r="111" s="2" customFormat="1" ht="16.5" customHeight="1">
      <c r="A111" s="41"/>
      <c r="B111" s="42"/>
      <c r="C111" s="216" t="s">
        <v>559</v>
      </c>
      <c r="D111" s="216" t="s">
        <v>227</v>
      </c>
      <c r="E111" s="217" t="s">
        <v>549</v>
      </c>
      <c r="F111" s="218" t="s">
        <v>5916</v>
      </c>
      <c r="G111" s="219" t="s">
        <v>5743</v>
      </c>
      <c r="H111" s="220">
        <v>225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827</v>
      </c>
    </row>
    <row r="112" s="2" customFormat="1" ht="16.5" customHeight="1">
      <c r="A112" s="41"/>
      <c r="B112" s="42"/>
      <c r="C112" s="216" t="s">
        <v>565</v>
      </c>
      <c r="D112" s="216" t="s">
        <v>227</v>
      </c>
      <c r="E112" s="217" t="s">
        <v>559</v>
      </c>
      <c r="F112" s="218" t="s">
        <v>5917</v>
      </c>
      <c r="G112" s="219" t="s">
        <v>5743</v>
      </c>
      <c r="H112" s="220">
        <v>361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864</v>
      </c>
    </row>
    <row r="113" s="2" customFormat="1" ht="16.5" customHeight="1">
      <c r="A113" s="41"/>
      <c r="B113" s="42"/>
      <c r="C113" s="216" t="s">
        <v>571</v>
      </c>
      <c r="D113" s="216" t="s">
        <v>227</v>
      </c>
      <c r="E113" s="217" t="s">
        <v>565</v>
      </c>
      <c r="F113" s="218" t="s">
        <v>5918</v>
      </c>
      <c r="G113" s="219" t="s">
        <v>5743</v>
      </c>
      <c r="H113" s="220">
        <v>4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876</v>
      </c>
    </row>
    <row r="114" s="2" customFormat="1" ht="16.5" customHeight="1">
      <c r="A114" s="41"/>
      <c r="B114" s="42"/>
      <c r="C114" s="216" t="s">
        <v>7</v>
      </c>
      <c r="D114" s="216" t="s">
        <v>227</v>
      </c>
      <c r="E114" s="217" t="s">
        <v>571</v>
      </c>
      <c r="F114" s="218" t="s">
        <v>5919</v>
      </c>
      <c r="G114" s="219" t="s">
        <v>5743</v>
      </c>
      <c r="H114" s="220">
        <v>4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888</v>
      </c>
    </row>
    <row r="115" s="2" customFormat="1" ht="16.5" customHeight="1">
      <c r="A115" s="41"/>
      <c r="B115" s="42"/>
      <c r="C115" s="216" t="s">
        <v>156</v>
      </c>
      <c r="D115" s="216" t="s">
        <v>227</v>
      </c>
      <c r="E115" s="217" t="s">
        <v>7</v>
      </c>
      <c r="F115" s="218" t="s">
        <v>5920</v>
      </c>
      <c r="G115" s="219" t="s">
        <v>5743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902</v>
      </c>
    </row>
    <row r="116" s="2" customFormat="1" ht="16.5" customHeight="1">
      <c r="A116" s="41"/>
      <c r="B116" s="42"/>
      <c r="C116" s="216" t="s">
        <v>159</v>
      </c>
      <c r="D116" s="216" t="s">
        <v>227</v>
      </c>
      <c r="E116" s="217" t="s">
        <v>156</v>
      </c>
      <c r="F116" s="218" t="s">
        <v>5921</v>
      </c>
      <c r="G116" s="219" t="s">
        <v>5743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913</v>
      </c>
    </row>
    <row r="117" s="2" customFormat="1" ht="16.5" customHeight="1">
      <c r="A117" s="41"/>
      <c r="B117" s="42"/>
      <c r="C117" s="216" t="s">
        <v>162</v>
      </c>
      <c r="D117" s="216" t="s">
        <v>227</v>
      </c>
      <c r="E117" s="217" t="s">
        <v>159</v>
      </c>
      <c r="F117" s="218" t="s">
        <v>5922</v>
      </c>
      <c r="G117" s="219" t="s">
        <v>5743</v>
      </c>
      <c r="H117" s="220">
        <v>4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4944</v>
      </c>
    </row>
    <row r="118" s="2" customFormat="1" ht="16.5" customHeight="1">
      <c r="A118" s="41"/>
      <c r="B118" s="42"/>
      <c r="C118" s="216" t="s">
        <v>165</v>
      </c>
      <c r="D118" s="216" t="s">
        <v>227</v>
      </c>
      <c r="E118" s="217" t="s">
        <v>162</v>
      </c>
      <c r="F118" s="218" t="s">
        <v>5923</v>
      </c>
      <c r="G118" s="219" t="s">
        <v>5743</v>
      </c>
      <c r="H118" s="220">
        <v>2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944</v>
      </c>
    </row>
    <row r="119" s="2" customFormat="1" ht="16.5" customHeight="1">
      <c r="A119" s="41"/>
      <c r="B119" s="42"/>
      <c r="C119" s="216" t="s">
        <v>168</v>
      </c>
      <c r="D119" s="216" t="s">
        <v>227</v>
      </c>
      <c r="E119" s="217" t="s">
        <v>165</v>
      </c>
      <c r="F119" s="218" t="s">
        <v>5924</v>
      </c>
      <c r="G119" s="219" t="s">
        <v>5743</v>
      </c>
      <c r="H119" s="220">
        <v>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971</v>
      </c>
    </row>
    <row r="120" s="2" customFormat="1" ht="16.5" customHeight="1">
      <c r="A120" s="41"/>
      <c r="B120" s="42"/>
      <c r="C120" s="216" t="s">
        <v>171</v>
      </c>
      <c r="D120" s="216" t="s">
        <v>227</v>
      </c>
      <c r="E120" s="217" t="s">
        <v>168</v>
      </c>
      <c r="F120" s="218" t="s">
        <v>5925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991</v>
      </c>
    </row>
    <row r="121" s="2" customFormat="1" ht="16.5" customHeight="1">
      <c r="A121" s="41"/>
      <c r="B121" s="42"/>
      <c r="C121" s="216" t="s">
        <v>174</v>
      </c>
      <c r="D121" s="216" t="s">
        <v>227</v>
      </c>
      <c r="E121" s="217" t="s">
        <v>171</v>
      </c>
      <c r="F121" s="218" t="s">
        <v>5926</v>
      </c>
      <c r="G121" s="219" t="s">
        <v>5743</v>
      </c>
      <c r="H121" s="220">
        <v>26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1036</v>
      </c>
    </row>
    <row r="122" s="2" customFormat="1" ht="16.5" customHeight="1">
      <c r="A122" s="41"/>
      <c r="B122" s="42"/>
      <c r="C122" s="216" t="s">
        <v>623</v>
      </c>
      <c r="D122" s="216" t="s">
        <v>227</v>
      </c>
      <c r="E122" s="217" t="s">
        <v>174</v>
      </c>
      <c r="F122" s="218" t="s">
        <v>5927</v>
      </c>
      <c r="G122" s="219" t="s">
        <v>5743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1070</v>
      </c>
    </row>
    <row r="123" s="2" customFormat="1" ht="16.5" customHeight="1">
      <c r="A123" s="41"/>
      <c r="B123" s="42"/>
      <c r="C123" s="216" t="s">
        <v>629</v>
      </c>
      <c r="D123" s="216" t="s">
        <v>227</v>
      </c>
      <c r="E123" s="217" t="s">
        <v>623</v>
      </c>
      <c r="F123" s="218" t="s">
        <v>5928</v>
      </c>
      <c r="G123" s="219" t="s">
        <v>5743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1036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1036</v>
      </c>
      <c r="BM123" s="227" t="s">
        <v>1085</v>
      </c>
    </row>
    <row r="124" s="2" customFormat="1" ht="16.5" customHeight="1">
      <c r="A124" s="41"/>
      <c r="B124" s="42"/>
      <c r="C124" s="216" t="s">
        <v>177</v>
      </c>
      <c r="D124" s="216" t="s">
        <v>227</v>
      </c>
      <c r="E124" s="217" t="s">
        <v>629</v>
      </c>
      <c r="F124" s="218" t="s">
        <v>5929</v>
      </c>
      <c r="G124" s="219" t="s">
        <v>5743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1036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1036</v>
      </c>
      <c r="BM124" s="227" t="s">
        <v>1097</v>
      </c>
    </row>
    <row r="125" s="2" customFormat="1" ht="24.15" customHeight="1">
      <c r="A125" s="41"/>
      <c r="B125" s="42"/>
      <c r="C125" s="216" t="s">
        <v>650</v>
      </c>
      <c r="D125" s="216" t="s">
        <v>227</v>
      </c>
      <c r="E125" s="217" t="s">
        <v>1298</v>
      </c>
      <c r="F125" s="218" t="s">
        <v>5930</v>
      </c>
      <c r="G125" s="219" t="s">
        <v>5743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41" t="s">
        <v>19</v>
      </c>
      <c r="N125" s="242" t="s">
        <v>46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1036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1036</v>
      </c>
      <c r="BM125" s="227" t="s">
        <v>5931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jXEs0sAGhfQjAxb2Vy7ierwt90Mi5oQy+leN+U0tqUfVmpk9eu1iylf24VkcR7ZRKv987YraumQ7iZmbL0L09Q==" hashValue="Z9Z9hfnaFJCB2VSQBxhMcnG/pQYQrW/bdIV8JvbriVKZO0hzEtU3PVTDcBI+SvCHogJyxoXmB6qy/petI6/n8w==" algorithmName="SHA-512" password="CC35"/>
  <autoFilter ref="C87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5932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ROUND((SUM(BE110:BE376)),  2)</f>
        <v>0</v>
      </c>
      <c r="G35" s="41"/>
      <c r="H35" s="41"/>
      <c r="I35" s="161">
        <v>0.20999999999999999</v>
      </c>
      <c r="J35" s="160">
        <f>ROUND(((SUM(BE110:BE376))*I35),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ROUND((SUM(BF110:BF376)),  2)</f>
        <v>0</v>
      </c>
      <c r="G36" s="41"/>
      <c r="H36" s="41"/>
      <c r="I36" s="161">
        <v>0.12</v>
      </c>
      <c r="J36" s="160">
        <f>ROUND(((SUM(BF110:BF376))*I36),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ROUND((SUM(BG110:BG376)),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ROUND((SUM(BH110:BH376)),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ROUND((SUM(BI110:BI376)),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5933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5934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5935</v>
      </c>
      <c r="E66" s="186"/>
      <c r="F66" s="186"/>
      <c r="G66" s="186"/>
      <c r="H66" s="186"/>
      <c r="I66" s="186"/>
      <c r="J66" s="187">
        <f>J138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5936</v>
      </c>
      <c r="E67" s="186"/>
      <c r="F67" s="186"/>
      <c r="G67" s="186"/>
      <c r="H67" s="186"/>
      <c r="I67" s="186"/>
      <c r="J67" s="187">
        <f>J147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5937</v>
      </c>
      <c r="E68" s="186"/>
      <c r="F68" s="186"/>
      <c r="G68" s="186"/>
      <c r="H68" s="186"/>
      <c r="I68" s="186"/>
      <c r="J68" s="187">
        <f>J157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5938</v>
      </c>
      <c r="E69" s="186"/>
      <c r="F69" s="186"/>
      <c r="G69" s="186"/>
      <c r="H69" s="186"/>
      <c r="I69" s="186"/>
      <c r="J69" s="187">
        <f>J165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5939</v>
      </c>
      <c r="E70" s="186"/>
      <c r="F70" s="186"/>
      <c r="G70" s="186"/>
      <c r="H70" s="186"/>
      <c r="I70" s="186"/>
      <c r="J70" s="187">
        <f>J169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5940</v>
      </c>
      <c r="E71" s="186"/>
      <c r="F71" s="186"/>
      <c r="G71" s="186"/>
      <c r="H71" s="186"/>
      <c r="I71" s="186"/>
      <c r="J71" s="187">
        <f>J185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5941</v>
      </c>
      <c r="E72" s="186"/>
      <c r="F72" s="186"/>
      <c r="G72" s="186"/>
      <c r="H72" s="186"/>
      <c r="I72" s="186"/>
      <c r="J72" s="187">
        <f>J198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5942</v>
      </c>
      <c r="E73" s="186"/>
      <c r="F73" s="186"/>
      <c r="G73" s="186"/>
      <c r="H73" s="186"/>
      <c r="I73" s="186"/>
      <c r="J73" s="187">
        <f>J211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5943</v>
      </c>
      <c r="E74" s="186"/>
      <c r="F74" s="186"/>
      <c r="G74" s="186"/>
      <c r="H74" s="186"/>
      <c r="I74" s="186"/>
      <c r="J74" s="187">
        <f>J224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5944</v>
      </c>
      <c r="E75" s="186"/>
      <c r="F75" s="186"/>
      <c r="G75" s="186"/>
      <c r="H75" s="186"/>
      <c r="I75" s="186"/>
      <c r="J75" s="187">
        <f>J237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5945</v>
      </c>
      <c r="E76" s="186"/>
      <c r="F76" s="186"/>
      <c r="G76" s="186"/>
      <c r="H76" s="186"/>
      <c r="I76" s="186"/>
      <c r="J76" s="187">
        <f>J251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5946</v>
      </c>
      <c r="E77" s="186"/>
      <c r="F77" s="186"/>
      <c r="G77" s="186"/>
      <c r="H77" s="186"/>
      <c r="I77" s="186"/>
      <c r="J77" s="187">
        <f>J262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5947</v>
      </c>
      <c r="E78" s="186"/>
      <c r="F78" s="186"/>
      <c r="G78" s="186"/>
      <c r="H78" s="186"/>
      <c r="I78" s="186"/>
      <c r="J78" s="187">
        <f>J296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5948</v>
      </c>
      <c r="E79" s="186"/>
      <c r="F79" s="186"/>
      <c r="G79" s="186"/>
      <c r="H79" s="186"/>
      <c r="I79" s="186"/>
      <c r="J79" s="187">
        <f>J312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5949</v>
      </c>
      <c r="E80" s="186"/>
      <c r="F80" s="186"/>
      <c r="G80" s="186"/>
      <c r="H80" s="186"/>
      <c r="I80" s="186"/>
      <c r="J80" s="187">
        <f>J316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5950</v>
      </c>
      <c r="E81" s="186"/>
      <c r="F81" s="186"/>
      <c r="G81" s="186"/>
      <c r="H81" s="186"/>
      <c r="I81" s="186"/>
      <c r="J81" s="187">
        <f>J320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5951</v>
      </c>
      <c r="E82" s="186"/>
      <c r="F82" s="186"/>
      <c r="G82" s="186"/>
      <c r="H82" s="186"/>
      <c r="I82" s="186"/>
      <c r="J82" s="187">
        <f>J325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5952</v>
      </c>
      <c r="E83" s="186"/>
      <c r="F83" s="186"/>
      <c r="G83" s="186"/>
      <c r="H83" s="186"/>
      <c r="I83" s="186"/>
      <c r="J83" s="187">
        <f>J330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5953</v>
      </c>
      <c r="E84" s="186"/>
      <c r="F84" s="186"/>
      <c r="G84" s="186"/>
      <c r="H84" s="186"/>
      <c r="I84" s="186"/>
      <c r="J84" s="187">
        <f>J335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5954</v>
      </c>
      <c r="E85" s="186"/>
      <c r="F85" s="186"/>
      <c r="G85" s="186"/>
      <c r="H85" s="186"/>
      <c r="I85" s="186"/>
      <c r="J85" s="187">
        <f>J340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5955</v>
      </c>
      <c r="E86" s="186"/>
      <c r="F86" s="186"/>
      <c r="G86" s="186"/>
      <c r="H86" s="186"/>
      <c r="I86" s="186"/>
      <c r="J86" s="187">
        <f>J345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5956</v>
      </c>
      <c r="E87" s="186"/>
      <c r="F87" s="186"/>
      <c r="G87" s="186"/>
      <c r="H87" s="186"/>
      <c r="I87" s="186"/>
      <c r="J87" s="187">
        <f>J350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5957</v>
      </c>
      <c r="E88" s="186"/>
      <c r="F88" s="186"/>
      <c r="G88" s="186"/>
      <c r="H88" s="186"/>
      <c r="I88" s="186"/>
      <c r="J88" s="187">
        <f>J356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5958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P112+P138+P147+P157+P165+P169+P185+P198+P211+P224+P237+P251+P262+P296+P312+P316+P320+P325+P330+P335+P340+P345+P350+P356</f>
        <v>0</v>
      </c>
      <c r="Q111" s="208"/>
      <c r="R111" s="209">
        <f>R112+R138+R147+R157+R165+R169+R185+R198+R211+R224+R237+R251+R262+R296+R312+R316+R320+R325+R330+R335+R340+R345+R350+R356</f>
        <v>0</v>
      </c>
      <c r="S111" s="208"/>
      <c r="T111" s="210">
        <f>T112+T138+T147+T157+T165+T169+T185+T198+T211+T224+T237+T251+T262+T296+T312+T316+T320+T325+T330+T335+T340+T345+T350+T356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BK112+BK138+BK147+BK157+BK165+BK169+BK185+BK198+BK211+BK224+BK237+BK251+BK262+BK296+BK312+BK316+BK320+BK325+BK330+BK335+BK340+BK345+BK350+BK356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5725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SUM(P113:P137)</f>
        <v>0</v>
      </c>
      <c r="Q112" s="208"/>
      <c r="R112" s="209">
        <f>SUM(R113:R137)</f>
        <v>0</v>
      </c>
      <c r="S112" s="208"/>
      <c r="T112" s="210">
        <f>SUM(T113:T137)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SUM(BK113:BK137)</f>
        <v>0</v>
      </c>
    </row>
    <row r="113" s="2" customFormat="1" ht="24.15" customHeight="1">
      <c r="A113" s="41"/>
      <c r="B113" s="42"/>
      <c r="C113" s="216" t="s">
        <v>2320</v>
      </c>
      <c r="D113" s="216" t="s">
        <v>227</v>
      </c>
      <c r="E113" s="217" t="s">
        <v>74</v>
      </c>
      <c r="F113" s="218" t="s">
        <v>5959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5960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5961</v>
      </c>
      <c r="F114" s="218" t="s">
        <v>5962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5963</v>
      </c>
      <c r="F115" s="218" t="s">
        <v>5964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5965</v>
      </c>
      <c r="F116" s="218" t="s">
        <v>5966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5967</v>
      </c>
      <c r="F117" s="218" t="s">
        <v>5968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5969</v>
      </c>
      <c r="F118" s="218" t="s">
        <v>5970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5971</v>
      </c>
      <c r="F119" s="218" t="s">
        <v>5972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5973</v>
      </c>
      <c r="F120" s="218" t="s">
        <v>5974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5975</v>
      </c>
      <c r="F121" s="218" t="s">
        <v>5976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5977</v>
      </c>
      <c r="F122" s="218" t="s">
        <v>5978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5979</v>
      </c>
      <c r="F123" s="218" t="s">
        <v>5980</v>
      </c>
      <c r="G123" s="219" t="s">
        <v>471</v>
      </c>
      <c r="H123" s="220">
        <v>10463.450000000001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5981</v>
      </c>
      <c r="G124" s="230"/>
      <c r="H124" s="234">
        <v>10463.450000000001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82</v>
      </c>
      <c r="AY124" s="240" t="s">
        <v>224</v>
      </c>
    </row>
    <row r="125" s="2" customFormat="1" ht="16.5" customHeight="1">
      <c r="A125" s="41"/>
      <c r="B125" s="42"/>
      <c r="C125" s="216" t="s">
        <v>143</v>
      </c>
      <c r="D125" s="216" t="s">
        <v>227</v>
      </c>
      <c r="E125" s="217" t="s">
        <v>5982</v>
      </c>
      <c r="F125" s="218" t="s">
        <v>5983</v>
      </c>
      <c r="G125" s="219" t="s">
        <v>471</v>
      </c>
      <c r="H125" s="220">
        <v>16968.25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156</v>
      </c>
    </row>
    <row r="126" s="2" customFormat="1" ht="16.5" customHeight="1">
      <c r="A126" s="41"/>
      <c r="B126" s="42"/>
      <c r="C126" s="216" t="s">
        <v>8</v>
      </c>
      <c r="D126" s="216" t="s">
        <v>227</v>
      </c>
      <c r="E126" s="217" t="s">
        <v>5984</v>
      </c>
      <c r="F126" s="218" t="s">
        <v>5985</v>
      </c>
      <c r="G126" s="219" t="s">
        <v>471</v>
      </c>
      <c r="H126" s="220">
        <v>33.350000000000001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162</v>
      </c>
    </row>
    <row r="127" s="2" customFormat="1" ht="16.5" customHeight="1">
      <c r="A127" s="41"/>
      <c r="B127" s="42"/>
      <c r="C127" s="216" t="s">
        <v>148</v>
      </c>
      <c r="D127" s="216" t="s">
        <v>227</v>
      </c>
      <c r="E127" s="217" t="s">
        <v>5986</v>
      </c>
      <c r="F127" s="218" t="s">
        <v>5987</v>
      </c>
      <c r="G127" s="219" t="s">
        <v>471</v>
      </c>
      <c r="H127" s="220">
        <v>28.75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168</v>
      </c>
    </row>
    <row r="128" s="2" customFormat="1" ht="16.5" customHeight="1">
      <c r="A128" s="41"/>
      <c r="B128" s="42"/>
      <c r="C128" s="216" t="s">
        <v>151</v>
      </c>
      <c r="D128" s="216" t="s">
        <v>227</v>
      </c>
      <c r="E128" s="217" t="s">
        <v>5988</v>
      </c>
      <c r="F128" s="218" t="s">
        <v>5989</v>
      </c>
      <c r="G128" s="219" t="s">
        <v>471</v>
      </c>
      <c r="H128" s="220">
        <v>5.75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174</v>
      </c>
    </row>
    <row r="129" s="2" customFormat="1" ht="16.5" customHeight="1">
      <c r="A129" s="41"/>
      <c r="B129" s="42"/>
      <c r="C129" s="216" t="s">
        <v>284</v>
      </c>
      <c r="D129" s="216" t="s">
        <v>227</v>
      </c>
      <c r="E129" s="217" t="s">
        <v>5990</v>
      </c>
      <c r="F129" s="218" t="s">
        <v>5991</v>
      </c>
      <c r="G129" s="219" t="s">
        <v>471</v>
      </c>
      <c r="H129" s="220">
        <v>1631.8499999999999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629</v>
      </c>
    </row>
    <row r="130" s="2" customFormat="1" ht="16.5" customHeight="1">
      <c r="A130" s="41"/>
      <c r="B130" s="42"/>
      <c r="C130" s="216" t="s">
        <v>544</v>
      </c>
      <c r="D130" s="216" t="s">
        <v>227</v>
      </c>
      <c r="E130" s="217" t="s">
        <v>5992</v>
      </c>
      <c r="F130" s="218" t="s">
        <v>5993</v>
      </c>
      <c r="G130" s="219" t="s">
        <v>471</v>
      </c>
      <c r="H130" s="220">
        <v>27.600000000000001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643</v>
      </c>
    </row>
    <row r="131" s="2" customFormat="1" ht="16.5" customHeight="1">
      <c r="A131" s="41"/>
      <c r="B131" s="42"/>
      <c r="C131" s="216" t="s">
        <v>549</v>
      </c>
      <c r="D131" s="216" t="s">
        <v>227</v>
      </c>
      <c r="E131" s="217" t="s">
        <v>5994</v>
      </c>
      <c r="F131" s="218" t="s">
        <v>5995</v>
      </c>
      <c r="G131" s="219" t="s">
        <v>471</v>
      </c>
      <c r="H131" s="220">
        <v>71.299999999999997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656</v>
      </c>
    </row>
    <row r="132" s="2" customFormat="1" ht="16.5" customHeight="1">
      <c r="A132" s="41"/>
      <c r="B132" s="42"/>
      <c r="C132" s="216" t="s">
        <v>559</v>
      </c>
      <c r="D132" s="216" t="s">
        <v>227</v>
      </c>
      <c r="E132" s="217" t="s">
        <v>5996</v>
      </c>
      <c r="F132" s="218" t="s">
        <v>5997</v>
      </c>
      <c r="G132" s="219" t="s">
        <v>471</v>
      </c>
      <c r="H132" s="220">
        <v>69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 ht="16.5" customHeight="1">
      <c r="A133" s="41"/>
      <c r="B133" s="42"/>
      <c r="C133" s="216" t="s">
        <v>565</v>
      </c>
      <c r="D133" s="216" t="s">
        <v>227</v>
      </c>
      <c r="E133" s="217" t="s">
        <v>5998</v>
      </c>
      <c r="F133" s="218" t="s">
        <v>5999</v>
      </c>
      <c r="G133" s="219" t="s">
        <v>471</v>
      </c>
      <c r="H133" s="220">
        <v>250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699</v>
      </c>
    </row>
    <row r="134" s="2" customFormat="1" ht="16.5" customHeight="1">
      <c r="A134" s="41"/>
      <c r="B134" s="42"/>
      <c r="C134" s="216" t="s">
        <v>571</v>
      </c>
      <c r="D134" s="216" t="s">
        <v>227</v>
      </c>
      <c r="E134" s="217" t="s">
        <v>6000</v>
      </c>
      <c r="F134" s="218" t="s">
        <v>6001</v>
      </c>
      <c r="G134" s="219" t="s">
        <v>471</v>
      </c>
      <c r="H134" s="220">
        <v>1631.8499999999999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719</v>
      </c>
    </row>
    <row r="135" s="2" customFormat="1" ht="16.5" customHeight="1">
      <c r="A135" s="41"/>
      <c r="B135" s="42"/>
      <c r="C135" s="216" t="s">
        <v>7</v>
      </c>
      <c r="D135" s="216" t="s">
        <v>227</v>
      </c>
      <c r="E135" s="217" t="s">
        <v>6002</v>
      </c>
      <c r="F135" s="218" t="s">
        <v>6003</v>
      </c>
      <c r="G135" s="219" t="s">
        <v>471</v>
      </c>
      <c r="H135" s="220">
        <v>270.25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192</v>
      </c>
    </row>
    <row r="136" s="2" customFormat="1" ht="16.5" customHeight="1">
      <c r="A136" s="41"/>
      <c r="B136" s="42"/>
      <c r="C136" s="216" t="s">
        <v>156</v>
      </c>
      <c r="D136" s="216" t="s">
        <v>227</v>
      </c>
      <c r="E136" s="217" t="s">
        <v>6004</v>
      </c>
      <c r="F136" s="218" t="s">
        <v>6005</v>
      </c>
      <c r="G136" s="219" t="s">
        <v>471</v>
      </c>
      <c r="H136" s="220">
        <v>39.100000000000001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827</v>
      </c>
    </row>
    <row r="137" s="2" customFormat="1" ht="16.5" customHeight="1">
      <c r="A137" s="41"/>
      <c r="B137" s="42"/>
      <c r="C137" s="216" t="s">
        <v>159</v>
      </c>
      <c r="D137" s="216" t="s">
        <v>227</v>
      </c>
      <c r="E137" s="217" t="s">
        <v>6006</v>
      </c>
      <c r="F137" s="218" t="s">
        <v>6007</v>
      </c>
      <c r="G137" s="219" t="s">
        <v>5743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864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2142</v>
      </c>
      <c r="F138" s="214" t="s">
        <v>5736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SUM(P139:P146)</f>
        <v>0</v>
      </c>
      <c r="Q138" s="208"/>
      <c r="R138" s="209">
        <f>SUM(R139:R146)</f>
        <v>0</v>
      </c>
      <c r="S138" s="208"/>
      <c r="T138" s="21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SUM(BK139:BK146)</f>
        <v>0</v>
      </c>
    </row>
    <row r="139" s="2" customFormat="1" ht="24.15" customHeight="1">
      <c r="A139" s="41"/>
      <c r="B139" s="42"/>
      <c r="C139" s="216" t="s">
        <v>2316</v>
      </c>
      <c r="D139" s="216" t="s">
        <v>227</v>
      </c>
      <c r="E139" s="217" t="s">
        <v>74</v>
      </c>
      <c r="F139" s="218" t="s">
        <v>5959</v>
      </c>
      <c r="G139" s="219" t="s">
        <v>19</v>
      </c>
      <c r="H139" s="220">
        <v>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6008</v>
      </c>
    </row>
    <row r="140" s="2" customFormat="1" ht="33" customHeight="1">
      <c r="A140" s="41"/>
      <c r="B140" s="42"/>
      <c r="C140" s="216" t="s">
        <v>162</v>
      </c>
      <c r="D140" s="216" t="s">
        <v>227</v>
      </c>
      <c r="E140" s="217" t="s">
        <v>6009</v>
      </c>
      <c r="F140" s="218" t="s">
        <v>6010</v>
      </c>
      <c r="G140" s="219" t="s">
        <v>471</v>
      </c>
      <c r="H140" s="220">
        <v>6816.0500000000002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16" t="s">
        <v>165</v>
      </c>
      <c r="D141" s="216" t="s">
        <v>227</v>
      </c>
      <c r="E141" s="217" t="s">
        <v>6011</v>
      </c>
      <c r="F141" s="218" t="s">
        <v>6012</v>
      </c>
      <c r="G141" s="219" t="s">
        <v>471</v>
      </c>
      <c r="H141" s="220">
        <v>53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24.15" customHeight="1">
      <c r="A142" s="41"/>
      <c r="B142" s="42"/>
      <c r="C142" s="216" t="s">
        <v>171</v>
      </c>
      <c r="D142" s="216" t="s">
        <v>227</v>
      </c>
      <c r="E142" s="217" t="s">
        <v>6013</v>
      </c>
      <c r="F142" s="218" t="s">
        <v>6014</v>
      </c>
      <c r="G142" s="219" t="s">
        <v>471</v>
      </c>
      <c r="H142" s="220">
        <v>78.200000000000003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913</v>
      </c>
    </row>
    <row r="143" s="2" customFormat="1" ht="16.5" customHeight="1">
      <c r="A143" s="41"/>
      <c r="B143" s="42"/>
      <c r="C143" s="216" t="s">
        <v>623</v>
      </c>
      <c r="D143" s="216" t="s">
        <v>227</v>
      </c>
      <c r="E143" s="217" t="s">
        <v>6015</v>
      </c>
      <c r="F143" s="218" t="s">
        <v>5746</v>
      </c>
      <c r="G143" s="219" t="s">
        <v>471</v>
      </c>
      <c r="H143" s="220">
        <v>207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944</v>
      </c>
    </row>
    <row r="144" s="2" customFormat="1" ht="16.5" customHeight="1">
      <c r="A144" s="41"/>
      <c r="B144" s="42"/>
      <c r="C144" s="216" t="s">
        <v>177</v>
      </c>
      <c r="D144" s="216" t="s">
        <v>227</v>
      </c>
      <c r="E144" s="217" t="s">
        <v>6016</v>
      </c>
      <c r="F144" s="218" t="s">
        <v>5747</v>
      </c>
      <c r="G144" s="219" t="s">
        <v>471</v>
      </c>
      <c r="H144" s="220">
        <v>87.400000000000006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991</v>
      </c>
    </row>
    <row r="145" s="2" customFormat="1" ht="16.5" customHeight="1">
      <c r="A145" s="41"/>
      <c r="B145" s="42"/>
      <c r="C145" s="216" t="s">
        <v>650</v>
      </c>
      <c r="D145" s="216" t="s">
        <v>227</v>
      </c>
      <c r="E145" s="217" t="s">
        <v>6017</v>
      </c>
      <c r="F145" s="218" t="s">
        <v>5748</v>
      </c>
      <c r="G145" s="219" t="s">
        <v>471</v>
      </c>
      <c r="H145" s="220">
        <v>13.800000000000001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1070</v>
      </c>
    </row>
    <row r="146" s="2" customFormat="1" ht="16.5" customHeight="1">
      <c r="A146" s="41"/>
      <c r="B146" s="42"/>
      <c r="C146" s="216" t="s">
        <v>671</v>
      </c>
      <c r="D146" s="216" t="s">
        <v>227</v>
      </c>
      <c r="E146" s="217" t="s">
        <v>6018</v>
      </c>
      <c r="F146" s="218" t="s">
        <v>6007</v>
      </c>
      <c r="G146" s="219" t="s">
        <v>5743</v>
      </c>
      <c r="H146" s="220">
        <v>1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1097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2587</v>
      </c>
      <c r="F147" s="214" t="s">
        <v>6019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SUM(P148:P156)</f>
        <v>0</v>
      </c>
      <c r="Q147" s="208"/>
      <c r="R147" s="209">
        <f>SUM(R148:R156)</f>
        <v>0</v>
      </c>
      <c r="S147" s="208"/>
      <c r="T147" s="21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SUM(BK148:BK156)</f>
        <v>0</v>
      </c>
    </row>
    <row r="148" s="2" customFormat="1" ht="24.15" customHeight="1">
      <c r="A148" s="41"/>
      <c r="B148" s="42"/>
      <c r="C148" s="216" t="s">
        <v>2312</v>
      </c>
      <c r="D148" s="216" t="s">
        <v>227</v>
      </c>
      <c r="E148" s="217" t="s">
        <v>74</v>
      </c>
      <c r="F148" s="218" t="s">
        <v>5959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6020</v>
      </c>
    </row>
    <row r="149" s="2" customFormat="1" ht="16.5" customHeight="1">
      <c r="A149" s="41"/>
      <c r="B149" s="42"/>
      <c r="C149" s="216" t="s">
        <v>680</v>
      </c>
      <c r="D149" s="216" t="s">
        <v>227</v>
      </c>
      <c r="E149" s="217" t="s">
        <v>6021</v>
      </c>
      <c r="F149" s="218" t="s">
        <v>6022</v>
      </c>
      <c r="G149" s="219" t="s">
        <v>5743</v>
      </c>
      <c r="H149" s="220">
        <v>191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1134</v>
      </c>
    </row>
    <row r="150" s="2" customFormat="1" ht="16.5" customHeight="1">
      <c r="A150" s="41"/>
      <c r="B150" s="42"/>
      <c r="C150" s="216" t="s">
        <v>688</v>
      </c>
      <c r="D150" s="216" t="s">
        <v>227</v>
      </c>
      <c r="E150" s="217" t="s">
        <v>6023</v>
      </c>
      <c r="F150" s="218" t="s">
        <v>6024</v>
      </c>
      <c r="G150" s="219" t="s">
        <v>5743</v>
      </c>
      <c r="H150" s="220">
        <v>110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1160</v>
      </c>
    </row>
    <row r="151" s="2" customFormat="1" ht="16.5" customHeight="1">
      <c r="A151" s="41"/>
      <c r="B151" s="42"/>
      <c r="C151" s="216" t="s">
        <v>699</v>
      </c>
      <c r="D151" s="216" t="s">
        <v>227</v>
      </c>
      <c r="E151" s="217" t="s">
        <v>6025</v>
      </c>
      <c r="F151" s="218" t="s">
        <v>6026</v>
      </c>
      <c r="G151" s="219" t="s">
        <v>5743</v>
      </c>
      <c r="H151" s="220">
        <v>188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1174</v>
      </c>
    </row>
    <row r="152" s="2" customFormat="1" ht="16.5" customHeight="1">
      <c r="A152" s="41"/>
      <c r="B152" s="42"/>
      <c r="C152" s="216" t="s">
        <v>711</v>
      </c>
      <c r="D152" s="216" t="s">
        <v>227</v>
      </c>
      <c r="E152" s="217" t="s">
        <v>6027</v>
      </c>
      <c r="F152" s="218" t="s">
        <v>6028</v>
      </c>
      <c r="G152" s="219" t="s">
        <v>5743</v>
      </c>
      <c r="H152" s="220">
        <v>6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1186</v>
      </c>
    </row>
    <row r="153" s="2" customFormat="1" ht="16.5" customHeight="1">
      <c r="A153" s="41"/>
      <c r="B153" s="42"/>
      <c r="C153" s="216" t="s">
        <v>719</v>
      </c>
      <c r="D153" s="216" t="s">
        <v>227</v>
      </c>
      <c r="E153" s="217" t="s">
        <v>6029</v>
      </c>
      <c r="F153" s="218" t="s">
        <v>6030</v>
      </c>
      <c r="G153" s="219" t="s">
        <v>5743</v>
      </c>
      <c r="H153" s="220">
        <v>72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1200</v>
      </c>
    </row>
    <row r="154" s="2" customFormat="1" ht="16.5" customHeight="1">
      <c r="A154" s="41"/>
      <c r="B154" s="42"/>
      <c r="C154" s="216" t="s">
        <v>180</v>
      </c>
      <c r="D154" s="216" t="s">
        <v>227</v>
      </c>
      <c r="E154" s="217" t="s">
        <v>6031</v>
      </c>
      <c r="F154" s="218" t="s">
        <v>6032</v>
      </c>
      <c r="G154" s="219" t="s">
        <v>5743</v>
      </c>
      <c r="H154" s="220">
        <v>79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1210</v>
      </c>
    </row>
    <row r="155" s="2" customFormat="1" ht="24.15" customHeight="1">
      <c r="A155" s="41"/>
      <c r="B155" s="42"/>
      <c r="C155" s="216" t="s">
        <v>192</v>
      </c>
      <c r="D155" s="216" t="s">
        <v>227</v>
      </c>
      <c r="E155" s="217" t="s">
        <v>6033</v>
      </c>
      <c r="F155" s="218" t="s">
        <v>6034</v>
      </c>
      <c r="G155" s="219" t="s">
        <v>5743</v>
      </c>
      <c r="H155" s="220">
        <v>126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4973</v>
      </c>
    </row>
    <row r="156" s="2" customFormat="1" ht="16.5" customHeight="1">
      <c r="A156" s="41"/>
      <c r="B156" s="42"/>
      <c r="C156" s="216" t="s">
        <v>822</v>
      </c>
      <c r="D156" s="216" t="s">
        <v>227</v>
      </c>
      <c r="E156" s="217" t="s">
        <v>6035</v>
      </c>
      <c r="F156" s="218" t="s">
        <v>6007</v>
      </c>
      <c r="G156" s="219" t="s">
        <v>5743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2164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3384</v>
      </c>
      <c r="F157" s="214" t="s">
        <v>6036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SUM(P158:P164)</f>
        <v>0</v>
      </c>
      <c r="Q157" s="208"/>
      <c r="R157" s="209">
        <f>SUM(R158:R164)</f>
        <v>0</v>
      </c>
      <c r="S157" s="208"/>
      <c r="T157" s="21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SUM(BK158:BK164)</f>
        <v>0</v>
      </c>
    </row>
    <row r="158" s="2" customFormat="1" ht="24.15" customHeight="1">
      <c r="A158" s="41"/>
      <c r="B158" s="42"/>
      <c r="C158" s="216" t="s">
        <v>2308</v>
      </c>
      <c r="D158" s="216" t="s">
        <v>227</v>
      </c>
      <c r="E158" s="217" t="s">
        <v>74</v>
      </c>
      <c r="F158" s="218" t="s">
        <v>5959</v>
      </c>
      <c r="G158" s="219" t="s">
        <v>19</v>
      </c>
      <c r="H158" s="220">
        <v>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6037</v>
      </c>
    </row>
    <row r="159" s="2" customFormat="1" ht="24.15" customHeight="1">
      <c r="A159" s="41"/>
      <c r="B159" s="42"/>
      <c r="C159" s="216" t="s">
        <v>827</v>
      </c>
      <c r="D159" s="216" t="s">
        <v>227</v>
      </c>
      <c r="E159" s="217" t="s">
        <v>6038</v>
      </c>
      <c r="F159" s="218" t="s">
        <v>6039</v>
      </c>
      <c r="G159" s="219" t="s">
        <v>5743</v>
      </c>
      <c r="H159" s="220">
        <v>1825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4982</v>
      </c>
    </row>
    <row r="160" s="2" customFormat="1" ht="24.15" customHeight="1">
      <c r="A160" s="41"/>
      <c r="B160" s="42"/>
      <c r="C160" s="216" t="s">
        <v>195</v>
      </c>
      <c r="D160" s="216" t="s">
        <v>227</v>
      </c>
      <c r="E160" s="217" t="s">
        <v>6040</v>
      </c>
      <c r="F160" s="218" t="s">
        <v>6041</v>
      </c>
      <c r="G160" s="219" t="s">
        <v>5743</v>
      </c>
      <c r="H160" s="220">
        <v>404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1255</v>
      </c>
    </row>
    <row r="161" s="2" customFormat="1" ht="24.15" customHeight="1">
      <c r="A161" s="41"/>
      <c r="B161" s="42"/>
      <c r="C161" s="216" t="s">
        <v>864</v>
      </c>
      <c r="D161" s="216" t="s">
        <v>227</v>
      </c>
      <c r="E161" s="217" t="s">
        <v>6042</v>
      </c>
      <c r="F161" s="218" t="s">
        <v>6043</v>
      </c>
      <c r="G161" s="219" t="s">
        <v>5743</v>
      </c>
      <c r="H161" s="220">
        <v>87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1270</v>
      </c>
    </row>
    <row r="162" s="2" customFormat="1" ht="24.15" customHeight="1">
      <c r="A162" s="41"/>
      <c r="B162" s="42"/>
      <c r="C162" s="216" t="s">
        <v>871</v>
      </c>
      <c r="D162" s="216" t="s">
        <v>227</v>
      </c>
      <c r="E162" s="217" t="s">
        <v>6044</v>
      </c>
      <c r="F162" s="218" t="s">
        <v>6045</v>
      </c>
      <c r="G162" s="219" t="s">
        <v>5743</v>
      </c>
      <c r="H162" s="220">
        <v>1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1291</v>
      </c>
    </row>
    <row r="163" s="2" customFormat="1" ht="21.75" customHeight="1">
      <c r="A163" s="41"/>
      <c r="B163" s="42"/>
      <c r="C163" s="216" t="s">
        <v>876</v>
      </c>
      <c r="D163" s="216" t="s">
        <v>227</v>
      </c>
      <c r="E163" s="217" t="s">
        <v>6046</v>
      </c>
      <c r="F163" s="218" t="s">
        <v>6047</v>
      </c>
      <c r="G163" s="219" t="s">
        <v>5743</v>
      </c>
      <c r="H163" s="220">
        <v>112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1302</v>
      </c>
    </row>
    <row r="164" s="2" customFormat="1" ht="16.5" customHeight="1">
      <c r="A164" s="41"/>
      <c r="B164" s="42"/>
      <c r="C164" s="216" t="s">
        <v>882</v>
      </c>
      <c r="D164" s="216" t="s">
        <v>227</v>
      </c>
      <c r="E164" s="217" t="s">
        <v>6048</v>
      </c>
      <c r="F164" s="218" t="s">
        <v>6007</v>
      </c>
      <c r="G164" s="219" t="s">
        <v>5743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1314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1284</v>
      </c>
      <c r="F165" s="214" t="s">
        <v>5740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SUM(BK166:BK168)</f>
        <v>0</v>
      </c>
    </row>
    <row r="166" s="2" customFormat="1" ht="24.15" customHeight="1">
      <c r="A166" s="41"/>
      <c r="B166" s="42"/>
      <c r="C166" s="216" t="s">
        <v>2304</v>
      </c>
      <c r="D166" s="216" t="s">
        <v>227</v>
      </c>
      <c r="E166" s="217" t="s">
        <v>74</v>
      </c>
      <c r="F166" s="218" t="s">
        <v>5959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6049</v>
      </c>
    </row>
    <row r="167" s="2" customFormat="1" ht="21.75" customHeight="1">
      <c r="A167" s="41"/>
      <c r="B167" s="42"/>
      <c r="C167" s="216" t="s">
        <v>888</v>
      </c>
      <c r="D167" s="216" t="s">
        <v>227</v>
      </c>
      <c r="E167" s="217" t="s">
        <v>6050</v>
      </c>
      <c r="F167" s="218" t="s">
        <v>6051</v>
      </c>
      <c r="G167" s="219" t="s">
        <v>5743</v>
      </c>
      <c r="H167" s="220">
        <v>2709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870</v>
      </c>
    </row>
    <row r="168" s="2" customFormat="1" ht="16.5" customHeight="1">
      <c r="A168" s="41"/>
      <c r="B168" s="42"/>
      <c r="C168" s="216" t="s">
        <v>894</v>
      </c>
      <c r="D168" s="216" t="s">
        <v>227</v>
      </c>
      <c r="E168" s="217" t="s">
        <v>6052</v>
      </c>
      <c r="F168" s="218" t="s">
        <v>6007</v>
      </c>
      <c r="G168" s="219" t="s">
        <v>5743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1331</v>
      </c>
    </row>
    <row r="169" s="12" customFormat="1" ht="22.8" customHeight="1">
      <c r="A169" s="12"/>
      <c r="B169" s="200"/>
      <c r="C169" s="201"/>
      <c r="D169" s="202" t="s">
        <v>73</v>
      </c>
      <c r="E169" s="214" t="s">
        <v>4312</v>
      </c>
      <c r="F169" s="214" t="s">
        <v>6053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SUM(P170:P184)</f>
        <v>0</v>
      </c>
      <c r="Q169" s="208"/>
      <c r="R169" s="209">
        <f>SUM(R170:R184)</f>
        <v>0</v>
      </c>
      <c r="S169" s="208"/>
      <c r="T169" s="210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82</v>
      </c>
      <c r="AT169" s="212" t="s">
        <v>73</v>
      </c>
      <c r="AU169" s="212" t="s">
        <v>82</v>
      </c>
      <c r="AY169" s="211" t="s">
        <v>224</v>
      </c>
      <c r="BK169" s="213">
        <f>SUM(BK170:BK184)</f>
        <v>0</v>
      </c>
    </row>
    <row r="170" s="2" customFormat="1" ht="24.15" customHeight="1">
      <c r="A170" s="41"/>
      <c r="B170" s="42"/>
      <c r="C170" s="216" t="s">
        <v>2299</v>
      </c>
      <c r="D170" s="216" t="s">
        <v>227</v>
      </c>
      <c r="E170" s="217" t="s">
        <v>74</v>
      </c>
      <c r="F170" s="218" t="s">
        <v>5959</v>
      </c>
      <c r="G170" s="219" t="s">
        <v>19</v>
      </c>
      <c r="H170" s="220">
        <v>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6054</v>
      </c>
    </row>
    <row r="171" s="2" customFormat="1" ht="24.15" customHeight="1">
      <c r="A171" s="41"/>
      <c r="B171" s="42"/>
      <c r="C171" s="216" t="s">
        <v>902</v>
      </c>
      <c r="D171" s="216" t="s">
        <v>227</v>
      </c>
      <c r="E171" s="217" t="s">
        <v>82</v>
      </c>
      <c r="F171" s="218" t="s">
        <v>6055</v>
      </c>
      <c r="G171" s="219" t="s">
        <v>5743</v>
      </c>
      <c r="H171" s="220">
        <v>73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1344</v>
      </c>
    </row>
    <row r="172" s="2" customFormat="1" ht="33" customHeight="1">
      <c r="A172" s="41"/>
      <c r="B172" s="42"/>
      <c r="C172" s="216" t="s">
        <v>908</v>
      </c>
      <c r="D172" s="216" t="s">
        <v>227</v>
      </c>
      <c r="E172" s="217" t="s">
        <v>93</v>
      </c>
      <c r="F172" s="218" t="s">
        <v>6056</v>
      </c>
      <c r="G172" s="219" t="s">
        <v>5743</v>
      </c>
      <c r="H172" s="220">
        <v>41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1354</v>
      </c>
    </row>
    <row r="173" s="2" customFormat="1" ht="24.15" customHeight="1">
      <c r="A173" s="41"/>
      <c r="B173" s="42"/>
      <c r="C173" s="216" t="s">
        <v>913</v>
      </c>
      <c r="D173" s="216" t="s">
        <v>227</v>
      </c>
      <c r="E173" s="217" t="s">
        <v>108</v>
      </c>
      <c r="F173" s="218" t="s">
        <v>6057</v>
      </c>
      <c r="G173" s="219" t="s">
        <v>5743</v>
      </c>
      <c r="H173" s="220">
        <v>9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1365</v>
      </c>
    </row>
    <row r="174" s="2" customFormat="1" ht="33" customHeight="1">
      <c r="A174" s="41"/>
      <c r="B174" s="42"/>
      <c r="C174" s="216" t="s">
        <v>920</v>
      </c>
      <c r="D174" s="216" t="s">
        <v>227</v>
      </c>
      <c r="E174" s="217" t="s">
        <v>231</v>
      </c>
      <c r="F174" s="218" t="s">
        <v>6058</v>
      </c>
      <c r="G174" s="219" t="s">
        <v>5743</v>
      </c>
      <c r="H174" s="220">
        <v>41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5011</v>
      </c>
    </row>
    <row r="175" s="2" customFormat="1" ht="24.15" customHeight="1">
      <c r="A175" s="41"/>
      <c r="B175" s="42"/>
      <c r="C175" s="216" t="s">
        <v>4944</v>
      </c>
      <c r="D175" s="216" t="s">
        <v>227</v>
      </c>
      <c r="E175" s="217" t="s">
        <v>223</v>
      </c>
      <c r="F175" s="218" t="s">
        <v>6059</v>
      </c>
      <c r="G175" s="219" t="s">
        <v>5743</v>
      </c>
      <c r="H175" s="220">
        <v>2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5015</v>
      </c>
    </row>
    <row r="176" s="2" customFormat="1" ht="24.15" customHeight="1">
      <c r="A176" s="41"/>
      <c r="B176" s="42"/>
      <c r="C176" s="216" t="s">
        <v>925</v>
      </c>
      <c r="D176" s="216" t="s">
        <v>227</v>
      </c>
      <c r="E176" s="217" t="s">
        <v>246</v>
      </c>
      <c r="F176" s="218" t="s">
        <v>6060</v>
      </c>
      <c r="G176" s="219" t="s">
        <v>5743</v>
      </c>
      <c r="H176" s="220">
        <v>191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1403</v>
      </c>
    </row>
    <row r="177" s="2" customFormat="1" ht="24.15" customHeight="1">
      <c r="A177" s="41"/>
      <c r="B177" s="42"/>
      <c r="C177" s="216" t="s">
        <v>944</v>
      </c>
      <c r="D177" s="216" t="s">
        <v>227</v>
      </c>
      <c r="E177" s="217" t="s">
        <v>250</v>
      </c>
      <c r="F177" s="218" t="s">
        <v>6061</v>
      </c>
      <c r="G177" s="219" t="s">
        <v>5743</v>
      </c>
      <c r="H177" s="220">
        <v>147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1416</v>
      </c>
    </row>
    <row r="178" s="2" customFormat="1" ht="24.15" customHeight="1">
      <c r="A178" s="41"/>
      <c r="B178" s="42"/>
      <c r="C178" s="216" t="s">
        <v>962</v>
      </c>
      <c r="D178" s="216" t="s">
        <v>227</v>
      </c>
      <c r="E178" s="217" t="s">
        <v>254</v>
      </c>
      <c r="F178" s="218" t="s">
        <v>6062</v>
      </c>
      <c r="G178" s="219" t="s">
        <v>5743</v>
      </c>
      <c r="H178" s="220">
        <v>348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1430</v>
      </c>
    </row>
    <row r="179" s="2" customFormat="1" ht="21.75" customHeight="1">
      <c r="A179" s="41"/>
      <c r="B179" s="42"/>
      <c r="C179" s="216" t="s">
        <v>971</v>
      </c>
      <c r="D179" s="216" t="s">
        <v>227</v>
      </c>
      <c r="E179" s="217" t="s">
        <v>260</v>
      </c>
      <c r="F179" s="218" t="s">
        <v>6063</v>
      </c>
      <c r="G179" s="219" t="s">
        <v>5743</v>
      </c>
      <c r="H179" s="220">
        <v>10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1467</v>
      </c>
    </row>
    <row r="180" s="2" customFormat="1" ht="24.15" customHeight="1">
      <c r="A180" s="41"/>
      <c r="B180" s="42"/>
      <c r="C180" s="216" t="s">
        <v>981</v>
      </c>
      <c r="D180" s="216" t="s">
        <v>227</v>
      </c>
      <c r="E180" s="217" t="s">
        <v>263</v>
      </c>
      <c r="F180" s="218" t="s">
        <v>6064</v>
      </c>
      <c r="G180" s="219" t="s">
        <v>5743</v>
      </c>
      <c r="H180" s="220">
        <v>18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1480</v>
      </c>
    </row>
    <row r="181" s="2" customFormat="1" ht="24.15" customHeight="1">
      <c r="A181" s="41"/>
      <c r="B181" s="42"/>
      <c r="C181" s="216" t="s">
        <v>991</v>
      </c>
      <c r="D181" s="216" t="s">
        <v>227</v>
      </c>
      <c r="E181" s="217" t="s">
        <v>143</v>
      </c>
      <c r="F181" s="218" t="s">
        <v>6065</v>
      </c>
      <c r="G181" s="219" t="s">
        <v>5743</v>
      </c>
      <c r="H181" s="220">
        <v>31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1514</v>
      </c>
    </row>
    <row r="182" s="2" customFormat="1" ht="24.15" customHeight="1">
      <c r="A182" s="41"/>
      <c r="B182" s="42"/>
      <c r="C182" s="216" t="s">
        <v>1005</v>
      </c>
      <c r="D182" s="216" t="s">
        <v>227</v>
      </c>
      <c r="E182" s="217" t="s">
        <v>8</v>
      </c>
      <c r="F182" s="218" t="s">
        <v>6066</v>
      </c>
      <c r="G182" s="219" t="s">
        <v>5743</v>
      </c>
      <c r="H182" s="220">
        <v>23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1528</v>
      </c>
    </row>
    <row r="183" s="2" customFormat="1" ht="24.15" customHeight="1">
      <c r="A183" s="41"/>
      <c r="B183" s="42"/>
      <c r="C183" s="216" t="s">
        <v>1036</v>
      </c>
      <c r="D183" s="216" t="s">
        <v>227</v>
      </c>
      <c r="E183" s="217" t="s">
        <v>148</v>
      </c>
      <c r="F183" s="218" t="s">
        <v>6067</v>
      </c>
      <c r="G183" s="219" t="s">
        <v>5743</v>
      </c>
      <c r="H183" s="220">
        <v>39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1548</v>
      </c>
    </row>
    <row r="184" s="2" customFormat="1" ht="16.5" customHeight="1">
      <c r="A184" s="41"/>
      <c r="B184" s="42"/>
      <c r="C184" s="216" t="s">
        <v>1065</v>
      </c>
      <c r="D184" s="216" t="s">
        <v>227</v>
      </c>
      <c r="E184" s="217" t="s">
        <v>151</v>
      </c>
      <c r="F184" s="218" t="s">
        <v>6007</v>
      </c>
      <c r="G184" s="219" t="s">
        <v>5743</v>
      </c>
      <c r="H184" s="220">
        <v>1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1556</v>
      </c>
    </row>
    <row r="185" s="12" customFormat="1" ht="22.8" customHeight="1">
      <c r="A185" s="12"/>
      <c r="B185" s="200"/>
      <c r="C185" s="201"/>
      <c r="D185" s="202" t="s">
        <v>73</v>
      </c>
      <c r="E185" s="214" t="s">
        <v>6068</v>
      </c>
      <c r="F185" s="214" t="s">
        <v>6069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73</v>
      </c>
      <c r="AU185" s="212" t="s">
        <v>82</v>
      </c>
      <c r="AY185" s="211" t="s">
        <v>224</v>
      </c>
      <c r="BK185" s="213">
        <f>SUM(BK186:BK197)</f>
        <v>0</v>
      </c>
    </row>
    <row r="186" s="2" customFormat="1" ht="24.15" customHeight="1">
      <c r="A186" s="41"/>
      <c r="B186" s="42"/>
      <c r="C186" s="216" t="s">
        <v>2292</v>
      </c>
      <c r="D186" s="216" t="s">
        <v>227</v>
      </c>
      <c r="E186" s="217" t="s">
        <v>74</v>
      </c>
      <c r="F186" s="218" t="s">
        <v>5959</v>
      </c>
      <c r="G186" s="219" t="s">
        <v>19</v>
      </c>
      <c r="H186" s="220">
        <v>0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6070</v>
      </c>
    </row>
    <row r="187" s="2" customFormat="1" ht="44.25" customHeight="1">
      <c r="A187" s="41"/>
      <c r="B187" s="42"/>
      <c r="C187" s="216" t="s">
        <v>1070</v>
      </c>
      <c r="D187" s="216" t="s">
        <v>227</v>
      </c>
      <c r="E187" s="217" t="s">
        <v>284</v>
      </c>
      <c r="F187" s="218" t="s">
        <v>6071</v>
      </c>
      <c r="G187" s="219" t="s">
        <v>5743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1572</v>
      </c>
    </row>
    <row r="188" s="2" customFormat="1" ht="16.5" customHeight="1">
      <c r="A188" s="41"/>
      <c r="B188" s="42"/>
      <c r="C188" s="216" t="s">
        <v>1076</v>
      </c>
      <c r="D188" s="216" t="s">
        <v>227</v>
      </c>
      <c r="E188" s="217" t="s">
        <v>544</v>
      </c>
      <c r="F188" s="218" t="s">
        <v>6072</v>
      </c>
      <c r="G188" s="219" t="s">
        <v>5743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1582</v>
      </c>
    </row>
    <row r="189" s="2" customFormat="1" ht="16.5" customHeight="1">
      <c r="A189" s="41"/>
      <c r="B189" s="42"/>
      <c r="C189" s="216" t="s">
        <v>1085</v>
      </c>
      <c r="D189" s="216" t="s">
        <v>227</v>
      </c>
      <c r="E189" s="217" t="s">
        <v>549</v>
      </c>
      <c r="F189" s="218" t="s">
        <v>6073</v>
      </c>
      <c r="G189" s="219" t="s">
        <v>5743</v>
      </c>
      <c r="H189" s="220">
        <v>32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1592</v>
      </c>
    </row>
    <row r="190" s="2" customFormat="1" ht="24.15" customHeight="1">
      <c r="A190" s="41"/>
      <c r="B190" s="42"/>
      <c r="C190" s="216" t="s">
        <v>1092</v>
      </c>
      <c r="D190" s="216" t="s">
        <v>227</v>
      </c>
      <c r="E190" s="217" t="s">
        <v>559</v>
      </c>
      <c r="F190" s="218" t="s">
        <v>6074</v>
      </c>
      <c r="G190" s="219" t="s">
        <v>5743</v>
      </c>
      <c r="H190" s="220">
        <v>128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1628</v>
      </c>
    </row>
    <row r="191" s="2" customFormat="1" ht="24.15" customHeight="1">
      <c r="A191" s="41"/>
      <c r="B191" s="42"/>
      <c r="C191" s="216" t="s">
        <v>1097</v>
      </c>
      <c r="D191" s="216" t="s">
        <v>227</v>
      </c>
      <c r="E191" s="217" t="s">
        <v>565</v>
      </c>
      <c r="F191" s="218" t="s">
        <v>6075</v>
      </c>
      <c r="G191" s="219" t="s">
        <v>5743</v>
      </c>
      <c r="H191" s="220">
        <v>288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1649</v>
      </c>
    </row>
    <row r="192" s="2" customFormat="1" ht="16.5" customHeight="1">
      <c r="A192" s="41"/>
      <c r="B192" s="42"/>
      <c r="C192" s="216" t="s">
        <v>1104</v>
      </c>
      <c r="D192" s="216" t="s">
        <v>227</v>
      </c>
      <c r="E192" s="217" t="s">
        <v>571</v>
      </c>
      <c r="F192" s="218" t="s">
        <v>6076</v>
      </c>
      <c r="G192" s="219" t="s">
        <v>5743</v>
      </c>
      <c r="H192" s="220">
        <v>384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1660</v>
      </c>
    </row>
    <row r="193" s="2" customFormat="1" ht="16.5" customHeight="1">
      <c r="A193" s="41"/>
      <c r="B193" s="42"/>
      <c r="C193" s="216" t="s">
        <v>1134</v>
      </c>
      <c r="D193" s="216" t="s">
        <v>227</v>
      </c>
      <c r="E193" s="217" t="s">
        <v>7</v>
      </c>
      <c r="F193" s="218" t="s">
        <v>6077</v>
      </c>
      <c r="G193" s="219" t="s">
        <v>5743</v>
      </c>
      <c r="H193" s="220">
        <v>864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1678</v>
      </c>
    </row>
    <row r="194" s="2" customFormat="1" ht="16.5" customHeight="1">
      <c r="A194" s="41"/>
      <c r="B194" s="42"/>
      <c r="C194" s="216" t="s">
        <v>1153</v>
      </c>
      <c r="D194" s="216" t="s">
        <v>227</v>
      </c>
      <c r="E194" s="217" t="s">
        <v>156</v>
      </c>
      <c r="F194" s="218" t="s">
        <v>6078</v>
      </c>
      <c r="G194" s="219" t="s">
        <v>5743</v>
      </c>
      <c r="H194" s="220">
        <v>160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1689</v>
      </c>
    </row>
    <row r="195" s="2" customFormat="1" ht="24.15" customHeight="1">
      <c r="A195" s="41"/>
      <c r="B195" s="42"/>
      <c r="C195" s="216" t="s">
        <v>1160</v>
      </c>
      <c r="D195" s="216" t="s">
        <v>227</v>
      </c>
      <c r="E195" s="217" t="s">
        <v>159</v>
      </c>
      <c r="F195" s="218" t="s">
        <v>6079</v>
      </c>
      <c r="G195" s="219" t="s">
        <v>595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5280</v>
      </c>
    </row>
    <row r="196" s="2" customFormat="1" ht="16.5" customHeight="1">
      <c r="A196" s="41"/>
      <c r="B196" s="42"/>
      <c r="C196" s="216" t="s">
        <v>2332</v>
      </c>
      <c r="D196" s="216" t="s">
        <v>227</v>
      </c>
      <c r="E196" s="217" t="s">
        <v>6080</v>
      </c>
      <c r="F196" s="218" t="s">
        <v>6081</v>
      </c>
      <c r="G196" s="219" t="s">
        <v>5743</v>
      </c>
      <c r="H196" s="220">
        <v>32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6082</v>
      </c>
    </row>
    <row r="197" s="2" customFormat="1" ht="16.5" customHeight="1">
      <c r="A197" s="41"/>
      <c r="B197" s="42"/>
      <c r="C197" s="216" t="s">
        <v>2336</v>
      </c>
      <c r="D197" s="216" t="s">
        <v>227</v>
      </c>
      <c r="E197" s="217" t="s">
        <v>6083</v>
      </c>
      <c r="F197" s="218" t="s">
        <v>6084</v>
      </c>
      <c r="G197" s="219" t="s">
        <v>5743</v>
      </c>
      <c r="H197" s="220">
        <v>32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6085</v>
      </c>
    </row>
    <row r="198" s="12" customFormat="1" ht="22.8" customHeight="1">
      <c r="A198" s="12"/>
      <c r="B198" s="200"/>
      <c r="C198" s="201"/>
      <c r="D198" s="202" t="s">
        <v>73</v>
      </c>
      <c r="E198" s="214" t="s">
        <v>2512</v>
      </c>
      <c r="F198" s="214" t="s">
        <v>6086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0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82</v>
      </c>
      <c r="AT198" s="212" t="s">
        <v>73</v>
      </c>
      <c r="AU198" s="212" t="s">
        <v>82</v>
      </c>
      <c r="AY198" s="211" t="s">
        <v>224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2288</v>
      </c>
      <c r="D199" s="216" t="s">
        <v>227</v>
      </c>
      <c r="E199" s="217" t="s">
        <v>74</v>
      </c>
      <c r="F199" s="218" t="s">
        <v>5959</v>
      </c>
      <c r="G199" s="219" t="s">
        <v>19</v>
      </c>
      <c r="H199" s="220">
        <v>0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6087</v>
      </c>
    </row>
    <row r="200" s="2" customFormat="1" ht="44.25" customHeight="1">
      <c r="A200" s="41"/>
      <c r="B200" s="42"/>
      <c r="C200" s="216" t="s">
        <v>1165</v>
      </c>
      <c r="D200" s="216" t="s">
        <v>227</v>
      </c>
      <c r="E200" s="217" t="s">
        <v>162</v>
      </c>
      <c r="F200" s="218" t="s">
        <v>6071</v>
      </c>
      <c r="G200" s="219" t="s">
        <v>5743</v>
      </c>
      <c r="H200" s="220">
        <v>3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5289</v>
      </c>
    </row>
    <row r="201" s="2" customFormat="1" ht="16.5" customHeight="1">
      <c r="A201" s="41"/>
      <c r="B201" s="42"/>
      <c r="C201" s="216" t="s">
        <v>1174</v>
      </c>
      <c r="D201" s="216" t="s">
        <v>227</v>
      </c>
      <c r="E201" s="217" t="s">
        <v>165</v>
      </c>
      <c r="F201" s="218" t="s">
        <v>6072</v>
      </c>
      <c r="G201" s="219" t="s">
        <v>5743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5298</v>
      </c>
    </row>
    <row r="202" s="2" customFormat="1" ht="16.5" customHeight="1">
      <c r="A202" s="41"/>
      <c r="B202" s="42"/>
      <c r="C202" s="216" t="s">
        <v>1178</v>
      </c>
      <c r="D202" s="216" t="s">
        <v>227</v>
      </c>
      <c r="E202" s="217" t="s">
        <v>168</v>
      </c>
      <c r="F202" s="218" t="s">
        <v>6073</v>
      </c>
      <c r="G202" s="219" t="s">
        <v>5743</v>
      </c>
      <c r="H202" s="220">
        <v>3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1757</v>
      </c>
    </row>
    <row r="203" s="2" customFormat="1" ht="24.15" customHeight="1">
      <c r="A203" s="41"/>
      <c r="B203" s="42"/>
      <c r="C203" s="216" t="s">
        <v>1186</v>
      </c>
      <c r="D203" s="216" t="s">
        <v>227</v>
      </c>
      <c r="E203" s="217" t="s">
        <v>171</v>
      </c>
      <c r="F203" s="218" t="s">
        <v>6074</v>
      </c>
      <c r="G203" s="219" t="s">
        <v>5743</v>
      </c>
      <c r="H203" s="220">
        <v>9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1772</v>
      </c>
    </row>
    <row r="204" s="2" customFormat="1" ht="24.15" customHeight="1">
      <c r="A204" s="41"/>
      <c r="B204" s="42"/>
      <c r="C204" s="216" t="s">
        <v>1194</v>
      </c>
      <c r="D204" s="216" t="s">
        <v>227</v>
      </c>
      <c r="E204" s="217" t="s">
        <v>174</v>
      </c>
      <c r="F204" s="218" t="s">
        <v>6075</v>
      </c>
      <c r="G204" s="219" t="s">
        <v>5743</v>
      </c>
      <c r="H204" s="220">
        <v>27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1792</v>
      </c>
    </row>
    <row r="205" s="2" customFormat="1" ht="16.5" customHeight="1">
      <c r="A205" s="41"/>
      <c r="B205" s="42"/>
      <c r="C205" s="216" t="s">
        <v>1200</v>
      </c>
      <c r="D205" s="216" t="s">
        <v>227</v>
      </c>
      <c r="E205" s="217" t="s">
        <v>623</v>
      </c>
      <c r="F205" s="218" t="s">
        <v>6076</v>
      </c>
      <c r="G205" s="219" t="s">
        <v>5743</v>
      </c>
      <c r="H205" s="220">
        <v>27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1802</v>
      </c>
    </row>
    <row r="206" s="2" customFormat="1" ht="16.5" customHeight="1">
      <c r="A206" s="41"/>
      <c r="B206" s="42"/>
      <c r="C206" s="216" t="s">
        <v>1205</v>
      </c>
      <c r="D206" s="216" t="s">
        <v>227</v>
      </c>
      <c r="E206" s="217" t="s">
        <v>629</v>
      </c>
      <c r="F206" s="218" t="s">
        <v>6077</v>
      </c>
      <c r="G206" s="219" t="s">
        <v>5743</v>
      </c>
      <c r="H206" s="220">
        <v>81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1817</v>
      </c>
    </row>
    <row r="207" s="2" customFormat="1" ht="16.5" customHeight="1">
      <c r="A207" s="41"/>
      <c r="B207" s="42"/>
      <c r="C207" s="216" t="s">
        <v>1210</v>
      </c>
      <c r="D207" s="216" t="s">
        <v>227</v>
      </c>
      <c r="E207" s="217" t="s">
        <v>177</v>
      </c>
      <c r="F207" s="218" t="s">
        <v>6078</v>
      </c>
      <c r="G207" s="219" t="s">
        <v>5743</v>
      </c>
      <c r="H207" s="220">
        <v>15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1828</v>
      </c>
    </row>
    <row r="208" s="2" customFormat="1" ht="24.15" customHeight="1">
      <c r="A208" s="41"/>
      <c r="B208" s="42"/>
      <c r="C208" s="216" t="s">
        <v>5091</v>
      </c>
      <c r="D208" s="216" t="s">
        <v>227</v>
      </c>
      <c r="E208" s="217" t="s">
        <v>643</v>
      </c>
      <c r="F208" s="218" t="s">
        <v>6079</v>
      </c>
      <c r="G208" s="219" t="s">
        <v>595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1874</v>
      </c>
    </row>
    <row r="209" s="2" customFormat="1" ht="16.5" customHeight="1">
      <c r="A209" s="41"/>
      <c r="B209" s="42"/>
      <c r="C209" s="216" t="s">
        <v>2324</v>
      </c>
      <c r="D209" s="216" t="s">
        <v>227</v>
      </c>
      <c r="E209" s="217" t="s">
        <v>6080</v>
      </c>
      <c r="F209" s="218" t="s">
        <v>6081</v>
      </c>
      <c r="G209" s="219" t="s">
        <v>5743</v>
      </c>
      <c r="H209" s="220">
        <v>3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6088</v>
      </c>
    </row>
    <row r="210" s="2" customFormat="1" ht="16.5" customHeight="1">
      <c r="A210" s="41"/>
      <c r="B210" s="42"/>
      <c r="C210" s="216" t="s">
        <v>2328</v>
      </c>
      <c r="D210" s="216" t="s">
        <v>227</v>
      </c>
      <c r="E210" s="217" t="s">
        <v>6083</v>
      </c>
      <c r="F210" s="218" t="s">
        <v>6084</v>
      </c>
      <c r="G210" s="219" t="s">
        <v>5743</v>
      </c>
      <c r="H210" s="220">
        <v>3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6089</v>
      </c>
    </row>
    <row r="211" s="12" customFormat="1" ht="22.8" customHeight="1">
      <c r="A211" s="12"/>
      <c r="B211" s="200"/>
      <c r="C211" s="201"/>
      <c r="D211" s="202" t="s">
        <v>73</v>
      </c>
      <c r="E211" s="214" t="s">
        <v>2504</v>
      </c>
      <c r="F211" s="214" t="s">
        <v>6090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SUM(P212:P223)</f>
        <v>0</v>
      </c>
      <c r="Q211" s="208"/>
      <c r="R211" s="209">
        <f>SUM(R212:R223)</f>
        <v>0</v>
      </c>
      <c r="S211" s="208"/>
      <c r="T211" s="210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82</v>
      </c>
      <c r="AT211" s="212" t="s">
        <v>73</v>
      </c>
      <c r="AU211" s="212" t="s">
        <v>82</v>
      </c>
      <c r="AY211" s="211" t="s">
        <v>224</v>
      </c>
      <c r="BK211" s="213">
        <f>SUM(BK212:BK223)</f>
        <v>0</v>
      </c>
    </row>
    <row r="212" s="2" customFormat="1" ht="24.15" customHeight="1">
      <c r="A212" s="41"/>
      <c r="B212" s="42"/>
      <c r="C212" s="216" t="s">
        <v>2284</v>
      </c>
      <c r="D212" s="216" t="s">
        <v>227</v>
      </c>
      <c r="E212" s="217" t="s">
        <v>74</v>
      </c>
      <c r="F212" s="218" t="s">
        <v>5959</v>
      </c>
      <c r="G212" s="219" t="s">
        <v>19</v>
      </c>
      <c r="H212" s="220">
        <v>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6091</v>
      </c>
    </row>
    <row r="213" s="2" customFormat="1" ht="44.25" customHeight="1">
      <c r="A213" s="41"/>
      <c r="B213" s="42"/>
      <c r="C213" s="216" t="s">
        <v>4973</v>
      </c>
      <c r="D213" s="216" t="s">
        <v>227</v>
      </c>
      <c r="E213" s="217" t="s">
        <v>650</v>
      </c>
      <c r="F213" s="218" t="s">
        <v>6071</v>
      </c>
      <c r="G213" s="219" t="s">
        <v>5743</v>
      </c>
      <c r="H213" s="220">
        <v>25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1889</v>
      </c>
    </row>
    <row r="214" s="2" customFormat="1" ht="16.5" customHeight="1">
      <c r="A214" s="41"/>
      <c r="B214" s="42"/>
      <c r="C214" s="216" t="s">
        <v>2503</v>
      </c>
      <c r="D214" s="216" t="s">
        <v>227</v>
      </c>
      <c r="E214" s="217" t="s">
        <v>656</v>
      </c>
      <c r="F214" s="218" t="s">
        <v>6072</v>
      </c>
      <c r="G214" s="219" t="s">
        <v>5743</v>
      </c>
      <c r="H214" s="220">
        <v>25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1901</v>
      </c>
    </row>
    <row r="215" s="2" customFormat="1" ht="16.5" customHeight="1">
      <c r="A215" s="41"/>
      <c r="B215" s="42"/>
      <c r="C215" s="216" t="s">
        <v>2164</v>
      </c>
      <c r="D215" s="216" t="s">
        <v>227</v>
      </c>
      <c r="E215" s="217" t="s">
        <v>671</v>
      </c>
      <c r="F215" s="218" t="s">
        <v>6073</v>
      </c>
      <c r="G215" s="219" t="s">
        <v>5743</v>
      </c>
      <c r="H215" s="220">
        <v>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1916</v>
      </c>
    </row>
    <row r="216" s="2" customFormat="1" ht="24.15" customHeight="1">
      <c r="A216" s="41"/>
      <c r="B216" s="42"/>
      <c r="C216" s="216" t="s">
        <v>5103</v>
      </c>
      <c r="D216" s="216" t="s">
        <v>227</v>
      </c>
      <c r="E216" s="217" t="s">
        <v>680</v>
      </c>
      <c r="F216" s="218" t="s">
        <v>6074</v>
      </c>
      <c r="G216" s="219" t="s">
        <v>5743</v>
      </c>
      <c r="H216" s="220">
        <v>100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1937</v>
      </c>
    </row>
    <row r="217" s="2" customFormat="1" ht="24.15" customHeight="1">
      <c r="A217" s="41"/>
      <c r="B217" s="42"/>
      <c r="C217" s="216" t="s">
        <v>4982</v>
      </c>
      <c r="D217" s="216" t="s">
        <v>227</v>
      </c>
      <c r="E217" s="217" t="s">
        <v>688</v>
      </c>
      <c r="F217" s="218" t="s">
        <v>6075</v>
      </c>
      <c r="G217" s="219" t="s">
        <v>5743</v>
      </c>
      <c r="H217" s="220">
        <v>250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1944</v>
      </c>
    </row>
    <row r="218" s="2" customFormat="1" ht="16.5" customHeight="1">
      <c r="A218" s="41"/>
      <c r="B218" s="42"/>
      <c r="C218" s="216" t="s">
        <v>1249</v>
      </c>
      <c r="D218" s="216" t="s">
        <v>227</v>
      </c>
      <c r="E218" s="217" t="s">
        <v>699</v>
      </c>
      <c r="F218" s="218" t="s">
        <v>6076</v>
      </c>
      <c r="G218" s="219" t="s">
        <v>5743</v>
      </c>
      <c r="H218" s="220">
        <v>300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1952</v>
      </c>
    </row>
    <row r="219" s="2" customFormat="1" ht="16.5" customHeight="1">
      <c r="A219" s="41"/>
      <c r="B219" s="42"/>
      <c r="C219" s="216" t="s">
        <v>1255</v>
      </c>
      <c r="D219" s="216" t="s">
        <v>227</v>
      </c>
      <c r="E219" s="217" t="s">
        <v>711</v>
      </c>
      <c r="F219" s="218" t="s">
        <v>6077</v>
      </c>
      <c r="G219" s="219" t="s">
        <v>5743</v>
      </c>
      <c r="H219" s="220">
        <v>750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1964</v>
      </c>
    </row>
    <row r="220" s="2" customFormat="1" ht="16.5" customHeight="1">
      <c r="A220" s="41"/>
      <c r="B220" s="42"/>
      <c r="C220" s="216" t="s">
        <v>1265</v>
      </c>
      <c r="D220" s="216" t="s">
        <v>227</v>
      </c>
      <c r="E220" s="217" t="s">
        <v>719</v>
      </c>
      <c r="F220" s="218" t="s">
        <v>6078</v>
      </c>
      <c r="G220" s="219" t="s">
        <v>5743</v>
      </c>
      <c r="H220" s="220">
        <v>125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1976</v>
      </c>
    </row>
    <row r="221" s="2" customFormat="1" ht="24.15" customHeight="1">
      <c r="A221" s="41"/>
      <c r="B221" s="42"/>
      <c r="C221" s="216" t="s">
        <v>1270</v>
      </c>
      <c r="D221" s="216" t="s">
        <v>227</v>
      </c>
      <c r="E221" s="217" t="s">
        <v>180</v>
      </c>
      <c r="F221" s="218" t="s">
        <v>6079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2009</v>
      </c>
    </row>
    <row r="222" s="2" customFormat="1" ht="16.5" customHeight="1">
      <c r="A222" s="41"/>
      <c r="B222" s="42"/>
      <c r="C222" s="216" t="s">
        <v>2340</v>
      </c>
      <c r="D222" s="216" t="s">
        <v>227</v>
      </c>
      <c r="E222" s="217" t="s">
        <v>6080</v>
      </c>
      <c r="F222" s="218" t="s">
        <v>6081</v>
      </c>
      <c r="G222" s="219" t="s">
        <v>5743</v>
      </c>
      <c r="H222" s="220">
        <v>25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6092</v>
      </c>
    </row>
    <row r="223" s="2" customFormat="1" ht="16.5" customHeight="1">
      <c r="A223" s="41"/>
      <c r="B223" s="42"/>
      <c r="C223" s="216" t="s">
        <v>2344</v>
      </c>
      <c r="D223" s="216" t="s">
        <v>227</v>
      </c>
      <c r="E223" s="217" t="s">
        <v>6083</v>
      </c>
      <c r="F223" s="218" t="s">
        <v>6084</v>
      </c>
      <c r="G223" s="219" t="s">
        <v>5743</v>
      </c>
      <c r="H223" s="220">
        <v>25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6093</v>
      </c>
    </row>
    <row r="224" s="12" customFormat="1" ht="22.8" customHeight="1">
      <c r="A224" s="12"/>
      <c r="B224" s="200"/>
      <c r="C224" s="201"/>
      <c r="D224" s="202" t="s">
        <v>73</v>
      </c>
      <c r="E224" s="214" t="s">
        <v>2488</v>
      </c>
      <c r="F224" s="214" t="s">
        <v>6094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SUM(P225:P236)</f>
        <v>0</v>
      </c>
      <c r="Q224" s="208"/>
      <c r="R224" s="209">
        <f>SUM(R225:R236)</f>
        <v>0</v>
      </c>
      <c r="S224" s="208"/>
      <c r="T224" s="210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82</v>
      </c>
      <c r="AT224" s="212" t="s">
        <v>73</v>
      </c>
      <c r="AU224" s="212" t="s">
        <v>82</v>
      </c>
      <c r="AY224" s="211" t="s">
        <v>224</v>
      </c>
      <c r="BK224" s="213">
        <f>SUM(BK225:BK236)</f>
        <v>0</v>
      </c>
    </row>
    <row r="225" s="2" customFormat="1" ht="24.15" customHeight="1">
      <c r="A225" s="41"/>
      <c r="B225" s="42"/>
      <c r="C225" s="216" t="s">
        <v>2280</v>
      </c>
      <c r="D225" s="216" t="s">
        <v>227</v>
      </c>
      <c r="E225" s="217" t="s">
        <v>74</v>
      </c>
      <c r="F225" s="218" t="s">
        <v>5959</v>
      </c>
      <c r="G225" s="219" t="s">
        <v>19</v>
      </c>
      <c r="H225" s="220">
        <v>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6095</v>
      </c>
    </row>
    <row r="226" s="2" customFormat="1" ht="44.25" customHeight="1">
      <c r="A226" s="41"/>
      <c r="B226" s="42"/>
      <c r="C226" s="216" t="s">
        <v>1286</v>
      </c>
      <c r="D226" s="216" t="s">
        <v>227</v>
      </c>
      <c r="E226" s="217" t="s">
        <v>192</v>
      </c>
      <c r="F226" s="218" t="s">
        <v>6071</v>
      </c>
      <c r="G226" s="219" t="s">
        <v>5743</v>
      </c>
      <c r="H226" s="220">
        <v>7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2033</v>
      </c>
    </row>
    <row r="227" s="2" customFormat="1" ht="16.5" customHeight="1">
      <c r="A227" s="41"/>
      <c r="B227" s="42"/>
      <c r="C227" s="216" t="s">
        <v>1291</v>
      </c>
      <c r="D227" s="216" t="s">
        <v>227</v>
      </c>
      <c r="E227" s="217" t="s">
        <v>822</v>
      </c>
      <c r="F227" s="218" t="s">
        <v>6072</v>
      </c>
      <c r="G227" s="219" t="s">
        <v>5743</v>
      </c>
      <c r="H227" s="220">
        <v>7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2059</v>
      </c>
    </row>
    <row r="228" s="2" customFormat="1" ht="16.5" customHeight="1">
      <c r="A228" s="41"/>
      <c r="B228" s="42"/>
      <c r="C228" s="216" t="s">
        <v>1300</v>
      </c>
      <c r="D228" s="216" t="s">
        <v>227</v>
      </c>
      <c r="E228" s="217" t="s">
        <v>827</v>
      </c>
      <c r="F228" s="218" t="s">
        <v>6073</v>
      </c>
      <c r="G228" s="219" t="s">
        <v>5743</v>
      </c>
      <c r="H228" s="220">
        <v>7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2073</v>
      </c>
    </row>
    <row r="229" s="2" customFormat="1" ht="24.15" customHeight="1">
      <c r="A229" s="41"/>
      <c r="B229" s="42"/>
      <c r="C229" s="216" t="s">
        <v>1302</v>
      </c>
      <c r="D229" s="216" t="s">
        <v>227</v>
      </c>
      <c r="E229" s="217" t="s">
        <v>195</v>
      </c>
      <c r="F229" s="218" t="s">
        <v>6074</v>
      </c>
      <c r="G229" s="219" t="s">
        <v>5743</v>
      </c>
      <c r="H229" s="220">
        <v>28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2089</v>
      </c>
    </row>
    <row r="230" s="2" customFormat="1" ht="24.15" customHeight="1">
      <c r="A230" s="41"/>
      <c r="B230" s="42"/>
      <c r="C230" s="216" t="s">
        <v>1309</v>
      </c>
      <c r="D230" s="216" t="s">
        <v>227</v>
      </c>
      <c r="E230" s="217" t="s">
        <v>864</v>
      </c>
      <c r="F230" s="218" t="s">
        <v>6075</v>
      </c>
      <c r="G230" s="219" t="s">
        <v>5743</v>
      </c>
      <c r="H230" s="220">
        <v>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2101</v>
      </c>
    </row>
    <row r="231" s="2" customFormat="1" ht="16.5" customHeight="1">
      <c r="A231" s="41"/>
      <c r="B231" s="42"/>
      <c r="C231" s="216" t="s">
        <v>1314</v>
      </c>
      <c r="D231" s="216" t="s">
        <v>227</v>
      </c>
      <c r="E231" s="217" t="s">
        <v>871</v>
      </c>
      <c r="F231" s="218" t="s">
        <v>6076</v>
      </c>
      <c r="G231" s="219" t="s">
        <v>5743</v>
      </c>
      <c r="H231" s="220">
        <v>84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2112</v>
      </c>
    </row>
    <row r="232" s="2" customFormat="1" ht="16.5" customHeight="1">
      <c r="A232" s="41"/>
      <c r="B232" s="42"/>
      <c r="C232" s="216" t="s">
        <v>1321</v>
      </c>
      <c r="D232" s="216" t="s">
        <v>227</v>
      </c>
      <c r="E232" s="217" t="s">
        <v>876</v>
      </c>
      <c r="F232" s="218" t="s">
        <v>6077</v>
      </c>
      <c r="G232" s="219" t="s">
        <v>5743</v>
      </c>
      <c r="H232" s="220">
        <v>210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2122</v>
      </c>
    </row>
    <row r="233" s="2" customFormat="1" ht="16.5" customHeight="1">
      <c r="A233" s="41"/>
      <c r="B233" s="42"/>
      <c r="C233" s="216" t="s">
        <v>870</v>
      </c>
      <c r="D233" s="216" t="s">
        <v>227</v>
      </c>
      <c r="E233" s="217" t="s">
        <v>882</v>
      </c>
      <c r="F233" s="218" t="s">
        <v>6078</v>
      </c>
      <c r="G233" s="219" t="s">
        <v>5743</v>
      </c>
      <c r="H233" s="220">
        <v>35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2137</v>
      </c>
    </row>
    <row r="234" s="2" customFormat="1" ht="24.15" customHeight="1">
      <c r="A234" s="41"/>
      <c r="B234" s="42"/>
      <c r="C234" s="216" t="s">
        <v>1326</v>
      </c>
      <c r="D234" s="216" t="s">
        <v>227</v>
      </c>
      <c r="E234" s="217" t="s">
        <v>888</v>
      </c>
      <c r="F234" s="218" t="s">
        <v>6079</v>
      </c>
      <c r="G234" s="219" t="s">
        <v>5743</v>
      </c>
      <c r="H234" s="220">
        <v>1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5143</v>
      </c>
    </row>
    <row r="235" s="2" customFormat="1" ht="16.5" customHeight="1">
      <c r="A235" s="41"/>
      <c r="B235" s="42"/>
      <c r="C235" s="216" t="s">
        <v>2348</v>
      </c>
      <c r="D235" s="216" t="s">
        <v>227</v>
      </c>
      <c r="E235" s="217" t="s">
        <v>6080</v>
      </c>
      <c r="F235" s="218" t="s">
        <v>6081</v>
      </c>
      <c r="G235" s="219" t="s">
        <v>5743</v>
      </c>
      <c r="H235" s="220">
        <v>7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6096</v>
      </c>
    </row>
    <row r="236" s="2" customFormat="1" ht="16.5" customHeight="1">
      <c r="A236" s="41"/>
      <c r="B236" s="42"/>
      <c r="C236" s="216" t="s">
        <v>2352</v>
      </c>
      <c r="D236" s="216" t="s">
        <v>227</v>
      </c>
      <c r="E236" s="217" t="s">
        <v>6083</v>
      </c>
      <c r="F236" s="218" t="s">
        <v>6084</v>
      </c>
      <c r="G236" s="219" t="s">
        <v>5743</v>
      </c>
      <c r="H236" s="220">
        <v>7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6097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2532</v>
      </c>
      <c r="F237" s="214" t="s">
        <v>6098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SUM(P238:P250)</f>
        <v>0</v>
      </c>
      <c r="Q237" s="208"/>
      <c r="R237" s="209">
        <f>SUM(R238:R250)</f>
        <v>0</v>
      </c>
      <c r="S237" s="208"/>
      <c r="T237" s="210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SUM(BK238:BK250)</f>
        <v>0</v>
      </c>
    </row>
    <row r="238" s="2" customFormat="1" ht="24.15" customHeight="1">
      <c r="A238" s="41"/>
      <c r="B238" s="42"/>
      <c r="C238" s="216" t="s">
        <v>2272</v>
      </c>
      <c r="D238" s="216" t="s">
        <v>227</v>
      </c>
      <c r="E238" s="217" t="s">
        <v>74</v>
      </c>
      <c r="F238" s="218" t="s">
        <v>5959</v>
      </c>
      <c r="G238" s="219" t="s">
        <v>19</v>
      </c>
      <c r="H238" s="220">
        <v>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6099</v>
      </c>
    </row>
    <row r="239" s="2" customFormat="1" ht="44.25" customHeight="1">
      <c r="A239" s="41"/>
      <c r="B239" s="42"/>
      <c r="C239" s="216" t="s">
        <v>1331</v>
      </c>
      <c r="D239" s="216" t="s">
        <v>227</v>
      </c>
      <c r="E239" s="217" t="s">
        <v>894</v>
      </c>
      <c r="F239" s="218" t="s">
        <v>6100</v>
      </c>
      <c r="G239" s="219" t="s">
        <v>5743</v>
      </c>
      <c r="H239" s="220">
        <v>1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5146</v>
      </c>
    </row>
    <row r="240" s="2" customFormat="1" ht="16.5" customHeight="1">
      <c r="A240" s="41"/>
      <c r="B240" s="42"/>
      <c r="C240" s="216" t="s">
        <v>1338</v>
      </c>
      <c r="D240" s="216" t="s">
        <v>227</v>
      </c>
      <c r="E240" s="217" t="s">
        <v>902</v>
      </c>
      <c r="F240" s="218" t="s">
        <v>6101</v>
      </c>
      <c r="G240" s="219" t="s">
        <v>5743</v>
      </c>
      <c r="H240" s="220">
        <v>1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5149</v>
      </c>
    </row>
    <row r="241" s="2" customFormat="1" ht="16.5" customHeight="1">
      <c r="A241" s="41"/>
      <c r="B241" s="42"/>
      <c r="C241" s="216" t="s">
        <v>1344</v>
      </c>
      <c r="D241" s="216" t="s">
        <v>227</v>
      </c>
      <c r="E241" s="217" t="s">
        <v>908</v>
      </c>
      <c r="F241" s="218" t="s">
        <v>6073</v>
      </c>
      <c r="G241" s="219" t="s">
        <v>5743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2180</v>
      </c>
    </row>
    <row r="242" s="2" customFormat="1" ht="16.5" customHeight="1">
      <c r="A242" s="41"/>
      <c r="B242" s="42"/>
      <c r="C242" s="216" t="s">
        <v>1346</v>
      </c>
      <c r="D242" s="216" t="s">
        <v>227</v>
      </c>
      <c r="E242" s="217" t="s">
        <v>913</v>
      </c>
      <c r="F242" s="218" t="s">
        <v>6102</v>
      </c>
      <c r="G242" s="219" t="s">
        <v>5743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231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231</v>
      </c>
      <c r="BM242" s="227" t="s">
        <v>2194</v>
      </c>
    </row>
    <row r="243" s="2" customFormat="1" ht="21.75" customHeight="1">
      <c r="A243" s="41"/>
      <c r="B243" s="42"/>
      <c r="C243" s="216" t="s">
        <v>1354</v>
      </c>
      <c r="D243" s="216" t="s">
        <v>227</v>
      </c>
      <c r="E243" s="217" t="s">
        <v>920</v>
      </c>
      <c r="F243" s="218" t="s">
        <v>6103</v>
      </c>
      <c r="G243" s="219" t="s">
        <v>5743</v>
      </c>
      <c r="H243" s="220">
        <v>2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2208</v>
      </c>
    </row>
    <row r="244" s="2" customFormat="1" ht="21.75" customHeight="1">
      <c r="A244" s="41"/>
      <c r="B244" s="42"/>
      <c r="C244" s="216" t="s">
        <v>1361</v>
      </c>
      <c r="D244" s="216" t="s">
        <v>227</v>
      </c>
      <c r="E244" s="217" t="s">
        <v>4944</v>
      </c>
      <c r="F244" s="218" t="s">
        <v>6104</v>
      </c>
      <c r="G244" s="219" t="s">
        <v>5743</v>
      </c>
      <c r="H244" s="220">
        <v>4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2216</v>
      </c>
    </row>
    <row r="245" s="2" customFormat="1" ht="24.15" customHeight="1">
      <c r="A245" s="41"/>
      <c r="B245" s="42"/>
      <c r="C245" s="216" t="s">
        <v>1365</v>
      </c>
      <c r="D245" s="216" t="s">
        <v>227</v>
      </c>
      <c r="E245" s="217" t="s">
        <v>925</v>
      </c>
      <c r="F245" s="218" t="s">
        <v>6074</v>
      </c>
      <c r="G245" s="219" t="s">
        <v>5743</v>
      </c>
      <c r="H245" s="220">
        <v>31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2224</v>
      </c>
    </row>
    <row r="246" s="2" customFormat="1" ht="24.15" customHeight="1">
      <c r="A246" s="41"/>
      <c r="B246" s="42"/>
      <c r="C246" s="216" t="s">
        <v>1370</v>
      </c>
      <c r="D246" s="216" t="s">
        <v>227</v>
      </c>
      <c r="E246" s="217" t="s">
        <v>944</v>
      </c>
      <c r="F246" s="218" t="s">
        <v>6075</v>
      </c>
      <c r="G246" s="219" t="s">
        <v>5743</v>
      </c>
      <c r="H246" s="220">
        <v>40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2160</v>
      </c>
    </row>
    <row r="247" s="2" customFormat="1" ht="16.5" customHeight="1">
      <c r="A247" s="41"/>
      <c r="B247" s="42"/>
      <c r="C247" s="216" t="s">
        <v>5011</v>
      </c>
      <c r="D247" s="216" t="s">
        <v>227</v>
      </c>
      <c r="E247" s="217" t="s">
        <v>962</v>
      </c>
      <c r="F247" s="218" t="s">
        <v>6076</v>
      </c>
      <c r="G247" s="219" t="s">
        <v>5743</v>
      </c>
      <c r="H247" s="220">
        <v>99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2243</v>
      </c>
    </row>
    <row r="248" s="2" customFormat="1" ht="16.5" customHeight="1">
      <c r="A248" s="41"/>
      <c r="B248" s="42"/>
      <c r="C248" s="216" t="s">
        <v>1382</v>
      </c>
      <c r="D248" s="216" t="s">
        <v>227</v>
      </c>
      <c r="E248" s="217" t="s">
        <v>971</v>
      </c>
      <c r="F248" s="218" t="s">
        <v>6077</v>
      </c>
      <c r="G248" s="219" t="s">
        <v>5743</v>
      </c>
      <c r="H248" s="220">
        <v>138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5170</v>
      </c>
    </row>
    <row r="249" s="2" customFormat="1" ht="16.5" customHeight="1">
      <c r="A249" s="41"/>
      <c r="B249" s="42"/>
      <c r="C249" s="216" t="s">
        <v>5015</v>
      </c>
      <c r="D249" s="216" t="s">
        <v>227</v>
      </c>
      <c r="E249" s="217" t="s">
        <v>981</v>
      </c>
      <c r="F249" s="218" t="s">
        <v>6105</v>
      </c>
      <c r="G249" s="219" t="s">
        <v>5743</v>
      </c>
      <c r="H249" s="220">
        <v>4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5175</v>
      </c>
    </row>
    <row r="250" s="2" customFormat="1" ht="24.15" customHeight="1">
      <c r="A250" s="41"/>
      <c r="B250" s="42"/>
      <c r="C250" s="216" t="s">
        <v>5176</v>
      </c>
      <c r="D250" s="216" t="s">
        <v>227</v>
      </c>
      <c r="E250" s="217" t="s">
        <v>991</v>
      </c>
      <c r="F250" s="218" t="s">
        <v>6079</v>
      </c>
      <c r="G250" s="219" t="s">
        <v>5743</v>
      </c>
      <c r="H250" s="220">
        <v>1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2268</v>
      </c>
    </row>
    <row r="251" s="12" customFormat="1" ht="22.8" customHeight="1">
      <c r="A251" s="12"/>
      <c r="B251" s="200"/>
      <c r="C251" s="201"/>
      <c r="D251" s="202" t="s">
        <v>73</v>
      </c>
      <c r="E251" s="214" t="s">
        <v>2555</v>
      </c>
      <c r="F251" s="214" t="s">
        <v>6106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SUM(P252:P261)</f>
        <v>0</v>
      </c>
      <c r="Q251" s="208"/>
      <c r="R251" s="209">
        <f>SUM(R252:R261)</f>
        <v>0</v>
      </c>
      <c r="S251" s="208"/>
      <c r="T251" s="210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82</v>
      </c>
      <c r="AT251" s="212" t="s">
        <v>73</v>
      </c>
      <c r="AU251" s="212" t="s">
        <v>82</v>
      </c>
      <c r="AY251" s="211" t="s">
        <v>224</v>
      </c>
      <c r="BK251" s="213">
        <f>SUM(BK252:BK261)</f>
        <v>0</v>
      </c>
    </row>
    <row r="252" s="2" customFormat="1" ht="24.15" customHeight="1">
      <c r="A252" s="41"/>
      <c r="B252" s="42"/>
      <c r="C252" s="216" t="s">
        <v>2268</v>
      </c>
      <c r="D252" s="216" t="s">
        <v>227</v>
      </c>
      <c r="E252" s="217" t="s">
        <v>74</v>
      </c>
      <c r="F252" s="218" t="s">
        <v>5959</v>
      </c>
      <c r="G252" s="219" t="s">
        <v>19</v>
      </c>
      <c r="H252" s="220">
        <v>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6107</v>
      </c>
    </row>
    <row r="253" s="2" customFormat="1" ht="44.25" customHeight="1">
      <c r="A253" s="41"/>
      <c r="B253" s="42"/>
      <c r="C253" s="216" t="s">
        <v>1403</v>
      </c>
      <c r="D253" s="216" t="s">
        <v>227</v>
      </c>
      <c r="E253" s="217" t="s">
        <v>1005</v>
      </c>
      <c r="F253" s="218" t="s">
        <v>6108</v>
      </c>
      <c r="G253" s="219" t="s">
        <v>5743</v>
      </c>
      <c r="H253" s="220">
        <v>1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231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231</v>
      </c>
      <c r="BM253" s="227" t="s">
        <v>2280</v>
      </c>
    </row>
    <row r="254" s="2" customFormat="1" ht="16.5" customHeight="1">
      <c r="A254" s="41"/>
      <c r="B254" s="42"/>
      <c r="C254" s="216" t="s">
        <v>1407</v>
      </c>
      <c r="D254" s="216" t="s">
        <v>227</v>
      </c>
      <c r="E254" s="217" t="s">
        <v>1036</v>
      </c>
      <c r="F254" s="218" t="s">
        <v>6072</v>
      </c>
      <c r="G254" s="219" t="s">
        <v>5743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2288</v>
      </c>
    </row>
    <row r="255" s="2" customFormat="1" ht="16.5" customHeight="1">
      <c r="A255" s="41"/>
      <c r="B255" s="42"/>
      <c r="C255" s="216" t="s">
        <v>1416</v>
      </c>
      <c r="D255" s="216" t="s">
        <v>227</v>
      </c>
      <c r="E255" s="217" t="s">
        <v>1065</v>
      </c>
      <c r="F255" s="218" t="s">
        <v>6073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2299</v>
      </c>
    </row>
    <row r="256" s="2" customFormat="1" ht="24.15" customHeight="1">
      <c r="A256" s="41"/>
      <c r="B256" s="42"/>
      <c r="C256" s="216" t="s">
        <v>1425</v>
      </c>
      <c r="D256" s="216" t="s">
        <v>227</v>
      </c>
      <c r="E256" s="217" t="s">
        <v>1070</v>
      </c>
      <c r="F256" s="218" t="s">
        <v>6074</v>
      </c>
      <c r="G256" s="219" t="s">
        <v>5743</v>
      </c>
      <c r="H256" s="220">
        <v>2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2308</v>
      </c>
    </row>
    <row r="257" s="2" customFormat="1" ht="24.15" customHeight="1">
      <c r="A257" s="41"/>
      <c r="B257" s="42"/>
      <c r="C257" s="216" t="s">
        <v>1430</v>
      </c>
      <c r="D257" s="216" t="s">
        <v>227</v>
      </c>
      <c r="E257" s="217" t="s">
        <v>1076</v>
      </c>
      <c r="F257" s="218" t="s">
        <v>6075</v>
      </c>
      <c r="G257" s="219" t="s">
        <v>5743</v>
      </c>
      <c r="H257" s="220">
        <v>5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2316</v>
      </c>
    </row>
    <row r="258" s="2" customFormat="1" ht="16.5" customHeight="1">
      <c r="A258" s="41"/>
      <c r="B258" s="42"/>
      <c r="C258" s="216" t="s">
        <v>1435</v>
      </c>
      <c r="D258" s="216" t="s">
        <v>227</v>
      </c>
      <c r="E258" s="217" t="s">
        <v>1085</v>
      </c>
      <c r="F258" s="218" t="s">
        <v>6076</v>
      </c>
      <c r="G258" s="219" t="s">
        <v>5743</v>
      </c>
      <c r="H258" s="220">
        <v>6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2324</v>
      </c>
    </row>
    <row r="259" s="2" customFormat="1" ht="16.5" customHeight="1">
      <c r="A259" s="41"/>
      <c r="B259" s="42"/>
      <c r="C259" s="216" t="s">
        <v>1467</v>
      </c>
      <c r="D259" s="216" t="s">
        <v>227</v>
      </c>
      <c r="E259" s="217" t="s">
        <v>1092</v>
      </c>
      <c r="F259" s="218" t="s">
        <v>6077</v>
      </c>
      <c r="G259" s="219" t="s">
        <v>5743</v>
      </c>
      <c r="H259" s="220">
        <v>18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2332</v>
      </c>
    </row>
    <row r="260" s="2" customFormat="1" ht="16.5" customHeight="1">
      <c r="A260" s="41"/>
      <c r="B260" s="42"/>
      <c r="C260" s="216" t="s">
        <v>1475</v>
      </c>
      <c r="D260" s="216" t="s">
        <v>227</v>
      </c>
      <c r="E260" s="217" t="s">
        <v>1097</v>
      </c>
      <c r="F260" s="218" t="s">
        <v>6078</v>
      </c>
      <c r="G260" s="219" t="s">
        <v>5743</v>
      </c>
      <c r="H260" s="220">
        <v>5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2340</v>
      </c>
    </row>
    <row r="261" s="2" customFormat="1" ht="24.15" customHeight="1">
      <c r="A261" s="41"/>
      <c r="B261" s="42"/>
      <c r="C261" s="216" t="s">
        <v>1480</v>
      </c>
      <c r="D261" s="216" t="s">
        <v>227</v>
      </c>
      <c r="E261" s="217" t="s">
        <v>1104</v>
      </c>
      <c r="F261" s="218" t="s">
        <v>6079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2348</v>
      </c>
    </row>
    <row r="262" s="12" customFormat="1" ht="22.8" customHeight="1">
      <c r="A262" s="12"/>
      <c r="B262" s="200"/>
      <c r="C262" s="201"/>
      <c r="D262" s="202" t="s">
        <v>73</v>
      </c>
      <c r="E262" s="214" t="s">
        <v>3000</v>
      </c>
      <c r="F262" s="214" t="s">
        <v>6109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SUM(P263:P295)</f>
        <v>0</v>
      </c>
      <c r="Q262" s="208"/>
      <c r="R262" s="209">
        <f>SUM(R263:R295)</f>
        <v>0</v>
      </c>
      <c r="S262" s="208"/>
      <c r="T262" s="210">
        <f>SUM(T263:T295)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82</v>
      </c>
      <c r="AT262" s="212" t="s">
        <v>73</v>
      </c>
      <c r="AU262" s="212" t="s">
        <v>82</v>
      </c>
      <c r="AY262" s="211" t="s">
        <v>224</v>
      </c>
      <c r="BK262" s="213">
        <f>SUM(BK263:BK295)</f>
        <v>0</v>
      </c>
    </row>
    <row r="263" s="2" customFormat="1" ht="24.15" customHeight="1">
      <c r="A263" s="41"/>
      <c r="B263" s="42"/>
      <c r="C263" s="216" t="s">
        <v>2264</v>
      </c>
      <c r="D263" s="216" t="s">
        <v>227</v>
      </c>
      <c r="E263" s="217" t="s">
        <v>74</v>
      </c>
      <c r="F263" s="218" t="s">
        <v>5959</v>
      </c>
      <c r="G263" s="219" t="s">
        <v>19</v>
      </c>
      <c r="H263" s="220">
        <v>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6110</v>
      </c>
    </row>
    <row r="264" s="2" customFormat="1" ht="33" customHeight="1">
      <c r="A264" s="41"/>
      <c r="B264" s="42"/>
      <c r="C264" s="216" t="s">
        <v>1495</v>
      </c>
      <c r="D264" s="216" t="s">
        <v>227</v>
      </c>
      <c r="E264" s="217" t="s">
        <v>1134</v>
      </c>
      <c r="F264" s="218" t="s">
        <v>6111</v>
      </c>
      <c r="G264" s="219" t="s">
        <v>5743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2357</v>
      </c>
    </row>
    <row r="265" s="2" customFormat="1" ht="16.5" customHeight="1">
      <c r="A265" s="41"/>
      <c r="B265" s="42"/>
      <c r="C265" s="216" t="s">
        <v>1514</v>
      </c>
      <c r="D265" s="216" t="s">
        <v>227</v>
      </c>
      <c r="E265" s="217" t="s">
        <v>1153</v>
      </c>
      <c r="F265" s="218" t="s">
        <v>6112</v>
      </c>
      <c r="G265" s="219" t="s">
        <v>5743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2365</v>
      </c>
    </row>
    <row r="266" s="2" customFormat="1" ht="16.5" customHeight="1">
      <c r="A266" s="41"/>
      <c r="B266" s="42"/>
      <c r="C266" s="216" t="s">
        <v>1520</v>
      </c>
      <c r="D266" s="216" t="s">
        <v>227</v>
      </c>
      <c r="E266" s="217" t="s">
        <v>1160</v>
      </c>
      <c r="F266" s="218" t="s">
        <v>6113</v>
      </c>
      <c r="G266" s="219" t="s">
        <v>5743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2373</v>
      </c>
    </row>
    <row r="267" s="2" customFormat="1" ht="16.5" customHeight="1">
      <c r="A267" s="41"/>
      <c r="B267" s="42"/>
      <c r="C267" s="216" t="s">
        <v>1528</v>
      </c>
      <c r="D267" s="216" t="s">
        <v>227</v>
      </c>
      <c r="E267" s="217" t="s">
        <v>1165</v>
      </c>
      <c r="F267" s="218" t="s">
        <v>6114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2386</v>
      </c>
    </row>
    <row r="268" s="2" customFormat="1" ht="16.5" customHeight="1">
      <c r="A268" s="41"/>
      <c r="B268" s="42"/>
      <c r="C268" s="216" t="s">
        <v>1533</v>
      </c>
      <c r="D268" s="216" t="s">
        <v>227</v>
      </c>
      <c r="E268" s="217" t="s">
        <v>1174</v>
      </c>
      <c r="F268" s="218" t="s">
        <v>6115</v>
      </c>
      <c r="G268" s="219" t="s">
        <v>5743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2395</v>
      </c>
    </row>
    <row r="269" s="2" customFormat="1" ht="16.5" customHeight="1">
      <c r="A269" s="41"/>
      <c r="B269" s="42"/>
      <c r="C269" s="216" t="s">
        <v>1548</v>
      </c>
      <c r="D269" s="216" t="s">
        <v>227</v>
      </c>
      <c r="E269" s="217" t="s">
        <v>1178</v>
      </c>
      <c r="F269" s="218" t="s">
        <v>6116</v>
      </c>
      <c r="G269" s="219" t="s">
        <v>5743</v>
      </c>
      <c r="H269" s="220">
        <v>1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2402</v>
      </c>
    </row>
    <row r="270" s="2" customFormat="1" ht="16.5" customHeight="1">
      <c r="A270" s="41"/>
      <c r="B270" s="42"/>
      <c r="C270" s="216" t="s">
        <v>1553</v>
      </c>
      <c r="D270" s="216" t="s">
        <v>227</v>
      </c>
      <c r="E270" s="217" t="s">
        <v>1186</v>
      </c>
      <c r="F270" s="218" t="s">
        <v>6117</v>
      </c>
      <c r="G270" s="219" t="s">
        <v>5743</v>
      </c>
      <c r="H270" s="220">
        <v>1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2410</v>
      </c>
    </row>
    <row r="271" s="2" customFormat="1" ht="16.5" customHeight="1">
      <c r="A271" s="41"/>
      <c r="B271" s="42"/>
      <c r="C271" s="216" t="s">
        <v>1556</v>
      </c>
      <c r="D271" s="216" t="s">
        <v>227</v>
      </c>
      <c r="E271" s="217" t="s">
        <v>1194</v>
      </c>
      <c r="F271" s="218" t="s">
        <v>6118</v>
      </c>
      <c r="G271" s="219" t="s">
        <v>5743</v>
      </c>
      <c r="H271" s="220">
        <v>1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2418</v>
      </c>
    </row>
    <row r="272" s="2" customFormat="1" ht="16.5" customHeight="1">
      <c r="A272" s="41"/>
      <c r="B272" s="42"/>
      <c r="C272" s="216" t="s">
        <v>1565</v>
      </c>
      <c r="D272" s="216" t="s">
        <v>227</v>
      </c>
      <c r="E272" s="217" t="s">
        <v>1200</v>
      </c>
      <c r="F272" s="218" t="s">
        <v>6119</v>
      </c>
      <c r="G272" s="219" t="s">
        <v>5743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2426</v>
      </c>
    </row>
    <row r="273" s="2" customFormat="1" ht="16.5" customHeight="1">
      <c r="A273" s="41"/>
      <c r="B273" s="42"/>
      <c r="C273" s="216" t="s">
        <v>1572</v>
      </c>
      <c r="D273" s="216" t="s">
        <v>227</v>
      </c>
      <c r="E273" s="217" t="s">
        <v>1205</v>
      </c>
      <c r="F273" s="218" t="s">
        <v>6120</v>
      </c>
      <c r="G273" s="219" t="s">
        <v>5743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2434</v>
      </c>
    </row>
    <row r="274" s="2" customFormat="1" ht="16.5" customHeight="1">
      <c r="A274" s="41"/>
      <c r="B274" s="42"/>
      <c r="C274" s="216" t="s">
        <v>1577</v>
      </c>
      <c r="D274" s="216" t="s">
        <v>227</v>
      </c>
      <c r="E274" s="217" t="s">
        <v>1210</v>
      </c>
      <c r="F274" s="218" t="s">
        <v>6121</v>
      </c>
      <c r="G274" s="219" t="s">
        <v>5743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2442</v>
      </c>
    </row>
    <row r="275" s="2" customFormat="1" ht="16.5" customHeight="1">
      <c r="A275" s="41"/>
      <c r="B275" s="42"/>
      <c r="C275" s="216" t="s">
        <v>1582</v>
      </c>
      <c r="D275" s="216" t="s">
        <v>227</v>
      </c>
      <c r="E275" s="217" t="s">
        <v>5091</v>
      </c>
      <c r="F275" s="218" t="s">
        <v>6122</v>
      </c>
      <c r="G275" s="219" t="s">
        <v>5743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2450</v>
      </c>
    </row>
    <row r="276" s="2" customFormat="1" ht="16.5" customHeight="1">
      <c r="A276" s="41"/>
      <c r="B276" s="42"/>
      <c r="C276" s="216" t="s">
        <v>1587</v>
      </c>
      <c r="D276" s="216" t="s">
        <v>227</v>
      </c>
      <c r="E276" s="217" t="s">
        <v>4973</v>
      </c>
      <c r="F276" s="218" t="s">
        <v>6123</v>
      </c>
      <c r="G276" s="219" t="s">
        <v>5743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2458</v>
      </c>
    </row>
    <row r="277" s="2" customFormat="1" ht="16.5" customHeight="1">
      <c r="A277" s="41"/>
      <c r="B277" s="42"/>
      <c r="C277" s="216" t="s">
        <v>1592</v>
      </c>
      <c r="D277" s="216" t="s">
        <v>227</v>
      </c>
      <c r="E277" s="217" t="s">
        <v>2503</v>
      </c>
      <c r="F277" s="218" t="s">
        <v>6124</v>
      </c>
      <c r="G277" s="219" t="s">
        <v>5743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2466</v>
      </c>
    </row>
    <row r="278" s="2" customFormat="1" ht="16.5" customHeight="1">
      <c r="A278" s="41"/>
      <c r="B278" s="42"/>
      <c r="C278" s="216" t="s">
        <v>1619</v>
      </c>
      <c r="D278" s="216" t="s">
        <v>227</v>
      </c>
      <c r="E278" s="217" t="s">
        <v>2164</v>
      </c>
      <c r="F278" s="218" t="s">
        <v>6125</v>
      </c>
      <c r="G278" s="219" t="s">
        <v>5743</v>
      </c>
      <c r="H278" s="220">
        <v>6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2474</v>
      </c>
    </row>
    <row r="279" s="2" customFormat="1" ht="16.5" customHeight="1">
      <c r="A279" s="41"/>
      <c r="B279" s="42"/>
      <c r="C279" s="216" t="s">
        <v>1628</v>
      </c>
      <c r="D279" s="216" t="s">
        <v>227</v>
      </c>
      <c r="E279" s="217" t="s">
        <v>5103</v>
      </c>
      <c r="F279" s="218" t="s">
        <v>6081</v>
      </c>
      <c r="G279" s="219" t="s">
        <v>5743</v>
      </c>
      <c r="H279" s="220">
        <v>3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2482</v>
      </c>
    </row>
    <row r="280" s="2" customFormat="1" ht="16.5" customHeight="1">
      <c r="A280" s="41"/>
      <c r="B280" s="42"/>
      <c r="C280" s="216" t="s">
        <v>1643</v>
      </c>
      <c r="D280" s="216" t="s">
        <v>227</v>
      </c>
      <c r="E280" s="217" t="s">
        <v>4982</v>
      </c>
      <c r="F280" s="218" t="s">
        <v>6126</v>
      </c>
      <c r="G280" s="219" t="s">
        <v>5743</v>
      </c>
      <c r="H280" s="220">
        <v>23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2492</v>
      </c>
    </row>
    <row r="281" s="2" customFormat="1" ht="16.5" customHeight="1">
      <c r="A281" s="41"/>
      <c r="B281" s="42"/>
      <c r="C281" s="216" t="s">
        <v>1649</v>
      </c>
      <c r="D281" s="216" t="s">
        <v>227</v>
      </c>
      <c r="E281" s="217" t="s">
        <v>1249</v>
      </c>
      <c r="F281" s="218" t="s">
        <v>6127</v>
      </c>
      <c r="G281" s="219" t="s">
        <v>5743</v>
      </c>
      <c r="H281" s="220">
        <v>18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2497</v>
      </c>
    </row>
    <row r="282" s="2" customFormat="1" ht="24.15" customHeight="1">
      <c r="A282" s="41"/>
      <c r="B282" s="42"/>
      <c r="C282" s="216" t="s">
        <v>1655</v>
      </c>
      <c r="D282" s="216" t="s">
        <v>227</v>
      </c>
      <c r="E282" s="217" t="s">
        <v>1255</v>
      </c>
      <c r="F282" s="218" t="s">
        <v>6128</v>
      </c>
      <c r="G282" s="219" t="s">
        <v>5743</v>
      </c>
      <c r="H282" s="220">
        <v>1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2506</v>
      </c>
    </row>
    <row r="283" s="2" customFormat="1" ht="16.5" customHeight="1">
      <c r="A283" s="41"/>
      <c r="B283" s="42"/>
      <c r="C283" s="216" t="s">
        <v>1660</v>
      </c>
      <c r="D283" s="216" t="s">
        <v>227</v>
      </c>
      <c r="E283" s="217" t="s">
        <v>1265</v>
      </c>
      <c r="F283" s="218" t="s">
        <v>6129</v>
      </c>
      <c r="G283" s="219" t="s">
        <v>5743</v>
      </c>
      <c r="H283" s="220">
        <v>4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2514</v>
      </c>
    </row>
    <row r="284" s="2" customFormat="1" ht="16.5" customHeight="1">
      <c r="A284" s="41"/>
      <c r="B284" s="42"/>
      <c r="C284" s="216" t="s">
        <v>1665</v>
      </c>
      <c r="D284" s="216" t="s">
        <v>227</v>
      </c>
      <c r="E284" s="217" t="s">
        <v>1270</v>
      </c>
      <c r="F284" s="218" t="s">
        <v>6130</v>
      </c>
      <c r="G284" s="219" t="s">
        <v>5743</v>
      </c>
      <c r="H284" s="220">
        <v>2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5270</v>
      </c>
    </row>
    <row r="285" s="2" customFormat="1" ht="16.5" customHeight="1">
      <c r="A285" s="41"/>
      <c r="B285" s="42"/>
      <c r="C285" s="216" t="s">
        <v>1678</v>
      </c>
      <c r="D285" s="216" t="s">
        <v>227</v>
      </c>
      <c r="E285" s="217" t="s">
        <v>1286</v>
      </c>
      <c r="F285" s="218" t="s">
        <v>6076</v>
      </c>
      <c r="G285" s="219" t="s">
        <v>5743</v>
      </c>
      <c r="H285" s="220">
        <v>60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5273</v>
      </c>
    </row>
    <row r="286" s="2" customFormat="1" ht="16.5" customHeight="1">
      <c r="A286" s="41"/>
      <c r="B286" s="42"/>
      <c r="C286" s="216" t="s">
        <v>1684</v>
      </c>
      <c r="D286" s="216" t="s">
        <v>227</v>
      </c>
      <c r="E286" s="217" t="s">
        <v>1291</v>
      </c>
      <c r="F286" s="218" t="s">
        <v>6077</v>
      </c>
      <c r="G286" s="219" t="s">
        <v>5743</v>
      </c>
      <c r="H286" s="220">
        <v>96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2540</v>
      </c>
    </row>
    <row r="287" s="2" customFormat="1" ht="16.5" customHeight="1">
      <c r="A287" s="41"/>
      <c r="B287" s="42"/>
      <c r="C287" s="216" t="s">
        <v>1689</v>
      </c>
      <c r="D287" s="216" t="s">
        <v>227</v>
      </c>
      <c r="E287" s="217" t="s">
        <v>1300</v>
      </c>
      <c r="F287" s="218" t="s">
        <v>6131</v>
      </c>
      <c r="G287" s="219" t="s">
        <v>5743</v>
      </c>
      <c r="H287" s="220">
        <v>8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231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231</v>
      </c>
      <c r="BM287" s="227" t="s">
        <v>2548</v>
      </c>
    </row>
    <row r="288" s="2" customFormat="1" ht="16.5" customHeight="1">
      <c r="A288" s="41"/>
      <c r="B288" s="42"/>
      <c r="C288" s="216" t="s">
        <v>1692</v>
      </c>
      <c r="D288" s="216" t="s">
        <v>227</v>
      </c>
      <c r="E288" s="217" t="s">
        <v>1302</v>
      </c>
      <c r="F288" s="218" t="s">
        <v>6132</v>
      </c>
      <c r="G288" s="219" t="s">
        <v>5743</v>
      </c>
      <c r="H288" s="220">
        <v>5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5283</v>
      </c>
    </row>
    <row r="289" s="2" customFormat="1" ht="16.5" customHeight="1">
      <c r="A289" s="41"/>
      <c r="B289" s="42"/>
      <c r="C289" s="216" t="s">
        <v>5280</v>
      </c>
      <c r="D289" s="216" t="s">
        <v>227</v>
      </c>
      <c r="E289" s="217" t="s">
        <v>1309</v>
      </c>
      <c r="F289" s="218" t="s">
        <v>6078</v>
      </c>
      <c r="G289" s="219" t="s">
        <v>5743</v>
      </c>
      <c r="H289" s="220">
        <v>10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2561</v>
      </c>
    </row>
    <row r="290" s="2" customFormat="1" ht="16.5" customHeight="1">
      <c r="A290" s="41"/>
      <c r="B290" s="42"/>
      <c r="C290" s="216" t="s">
        <v>1716</v>
      </c>
      <c r="D290" s="216" t="s">
        <v>227</v>
      </c>
      <c r="E290" s="217" t="s">
        <v>1314</v>
      </c>
      <c r="F290" s="218" t="s">
        <v>6105</v>
      </c>
      <c r="G290" s="219" t="s">
        <v>5743</v>
      </c>
      <c r="H290" s="220">
        <v>5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2569</v>
      </c>
    </row>
    <row r="291" s="2" customFormat="1" ht="16.5" customHeight="1">
      <c r="A291" s="41"/>
      <c r="B291" s="42"/>
      <c r="C291" s="216" t="s">
        <v>5289</v>
      </c>
      <c r="D291" s="216" t="s">
        <v>227</v>
      </c>
      <c r="E291" s="217" t="s">
        <v>1321</v>
      </c>
      <c r="F291" s="218" t="s">
        <v>6133</v>
      </c>
      <c r="G291" s="219" t="s">
        <v>5743</v>
      </c>
      <c r="H291" s="220">
        <v>10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2578</v>
      </c>
    </row>
    <row r="292" s="2" customFormat="1" ht="16.5" customHeight="1">
      <c r="A292" s="41"/>
      <c r="B292" s="42"/>
      <c r="C292" s="216" t="s">
        <v>467</v>
      </c>
      <c r="D292" s="216" t="s">
        <v>227</v>
      </c>
      <c r="E292" s="217" t="s">
        <v>870</v>
      </c>
      <c r="F292" s="218" t="s">
        <v>6134</v>
      </c>
      <c r="G292" s="219" t="s">
        <v>5743</v>
      </c>
      <c r="H292" s="220">
        <v>16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2592</v>
      </c>
    </row>
    <row r="293" s="2" customFormat="1" ht="16.5" customHeight="1">
      <c r="A293" s="41"/>
      <c r="B293" s="42"/>
      <c r="C293" s="216" t="s">
        <v>5298</v>
      </c>
      <c r="D293" s="216" t="s">
        <v>227</v>
      </c>
      <c r="E293" s="217" t="s">
        <v>1326</v>
      </c>
      <c r="F293" s="218" t="s">
        <v>6135</v>
      </c>
      <c r="G293" s="219" t="s">
        <v>5743</v>
      </c>
      <c r="H293" s="220">
        <v>17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2606</v>
      </c>
    </row>
    <row r="294" s="2" customFormat="1" ht="16.5" customHeight="1">
      <c r="A294" s="41"/>
      <c r="B294" s="42"/>
      <c r="C294" s="216" t="s">
        <v>1742</v>
      </c>
      <c r="D294" s="216" t="s">
        <v>227</v>
      </c>
      <c r="E294" s="217" t="s">
        <v>1331</v>
      </c>
      <c r="F294" s="218" t="s">
        <v>6136</v>
      </c>
      <c r="G294" s="219" t="s">
        <v>5743</v>
      </c>
      <c r="H294" s="220">
        <v>3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2614</v>
      </c>
    </row>
    <row r="295" s="2" customFormat="1" ht="24.15" customHeight="1">
      <c r="A295" s="41"/>
      <c r="B295" s="42"/>
      <c r="C295" s="216" t="s">
        <v>1757</v>
      </c>
      <c r="D295" s="216" t="s">
        <v>227</v>
      </c>
      <c r="E295" s="217" t="s">
        <v>1338</v>
      </c>
      <c r="F295" s="218" t="s">
        <v>6079</v>
      </c>
      <c r="G295" s="219" t="s">
        <v>5743</v>
      </c>
      <c r="H295" s="220">
        <v>1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2624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3013</v>
      </c>
      <c r="F296" s="214" t="s">
        <v>6137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SUM(P297:P311)</f>
        <v>0</v>
      </c>
      <c r="Q296" s="208"/>
      <c r="R296" s="209">
        <f>SUM(R297:R311)</f>
        <v>0</v>
      </c>
      <c r="S296" s="208"/>
      <c r="T296" s="210">
        <f>SUM(T297:T311)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73</v>
      </c>
      <c r="AU296" s="212" t="s">
        <v>82</v>
      </c>
      <c r="AY296" s="211" t="s">
        <v>224</v>
      </c>
      <c r="BK296" s="213">
        <f>SUM(BK297:BK311)</f>
        <v>0</v>
      </c>
    </row>
    <row r="297" s="2" customFormat="1" ht="24.15" customHeight="1">
      <c r="A297" s="41"/>
      <c r="B297" s="42"/>
      <c r="C297" s="216" t="s">
        <v>5175</v>
      </c>
      <c r="D297" s="216" t="s">
        <v>227</v>
      </c>
      <c r="E297" s="217" t="s">
        <v>74</v>
      </c>
      <c r="F297" s="218" t="s">
        <v>5959</v>
      </c>
      <c r="G297" s="219" t="s">
        <v>19</v>
      </c>
      <c r="H297" s="220">
        <v>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6138</v>
      </c>
    </row>
    <row r="298" s="2" customFormat="1" ht="37.8" customHeight="1">
      <c r="A298" s="41"/>
      <c r="B298" s="42"/>
      <c r="C298" s="216" t="s">
        <v>5310</v>
      </c>
      <c r="D298" s="216" t="s">
        <v>227</v>
      </c>
      <c r="E298" s="217" t="s">
        <v>1344</v>
      </c>
      <c r="F298" s="218" t="s">
        <v>6139</v>
      </c>
      <c r="G298" s="219" t="s">
        <v>5743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2636</v>
      </c>
    </row>
    <row r="299" s="2" customFormat="1" ht="16.5" customHeight="1">
      <c r="A299" s="41"/>
      <c r="B299" s="42"/>
      <c r="C299" s="216" t="s">
        <v>1772</v>
      </c>
      <c r="D299" s="216" t="s">
        <v>227</v>
      </c>
      <c r="E299" s="217" t="s">
        <v>1346</v>
      </c>
      <c r="F299" s="218" t="s">
        <v>6073</v>
      </c>
      <c r="G299" s="219" t="s">
        <v>5743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2647</v>
      </c>
    </row>
    <row r="300" s="2" customFormat="1" ht="16.5" customHeight="1">
      <c r="A300" s="41"/>
      <c r="B300" s="42"/>
      <c r="C300" s="216" t="s">
        <v>1787</v>
      </c>
      <c r="D300" s="216" t="s">
        <v>227</v>
      </c>
      <c r="E300" s="217" t="s">
        <v>1354</v>
      </c>
      <c r="F300" s="218" t="s">
        <v>6122</v>
      </c>
      <c r="G300" s="219" t="s">
        <v>5743</v>
      </c>
      <c r="H300" s="220">
        <v>1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2656</v>
      </c>
    </row>
    <row r="301" s="2" customFormat="1" ht="16.5" customHeight="1">
      <c r="A301" s="41"/>
      <c r="B301" s="42"/>
      <c r="C301" s="216" t="s">
        <v>1792</v>
      </c>
      <c r="D301" s="216" t="s">
        <v>227</v>
      </c>
      <c r="E301" s="217" t="s">
        <v>1361</v>
      </c>
      <c r="F301" s="218" t="s">
        <v>6123</v>
      </c>
      <c r="G301" s="219" t="s">
        <v>5743</v>
      </c>
      <c r="H301" s="220">
        <v>1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2666</v>
      </c>
    </row>
    <row r="302" s="2" customFormat="1" ht="16.5" customHeight="1">
      <c r="A302" s="41"/>
      <c r="B302" s="42"/>
      <c r="C302" s="216" t="s">
        <v>1797</v>
      </c>
      <c r="D302" s="216" t="s">
        <v>227</v>
      </c>
      <c r="E302" s="217" t="s">
        <v>1365</v>
      </c>
      <c r="F302" s="218" t="s">
        <v>6124</v>
      </c>
      <c r="G302" s="219" t="s">
        <v>5743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2744</v>
      </c>
    </row>
    <row r="303" s="2" customFormat="1" ht="16.5" customHeight="1">
      <c r="A303" s="41"/>
      <c r="B303" s="42"/>
      <c r="C303" s="216" t="s">
        <v>1802</v>
      </c>
      <c r="D303" s="216" t="s">
        <v>227</v>
      </c>
      <c r="E303" s="217" t="s">
        <v>6140</v>
      </c>
      <c r="F303" s="218" t="s">
        <v>6125</v>
      </c>
      <c r="G303" s="219" t="s">
        <v>5743</v>
      </c>
      <c r="H303" s="220">
        <v>6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231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231</v>
      </c>
      <c r="BM303" s="227" t="s">
        <v>2779</v>
      </c>
    </row>
    <row r="304" s="2" customFormat="1" ht="16.5" customHeight="1">
      <c r="A304" s="41"/>
      <c r="B304" s="42"/>
      <c r="C304" s="216" t="s">
        <v>1810</v>
      </c>
      <c r="D304" s="216" t="s">
        <v>227</v>
      </c>
      <c r="E304" s="217" t="s">
        <v>1370</v>
      </c>
      <c r="F304" s="218" t="s">
        <v>6141</v>
      </c>
      <c r="G304" s="219" t="s">
        <v>5743</v>
      </c>
      <c r="H304" s="220">
        <v>25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2787</v>
      </c>
    </row>
    <row r="305" s="2" customFormat="1" ht="16.5" customHeight="1">
      <c r="A305" s="41"/>
      <c r="B305" s="42"/>
      <c r="C305" s="216" t="s">
        <v>1817</v>
      </c>
      <c r="D305" s="216" t="s">
        <v>227</v>
      </c>
      <c r="E305" s="217" t="s">
        <v>5011</v>
      </c>
      <c r="F305" s="218" t="s">
        <v>6142</v>
      </c>
      <c r="G305" s="219" t="s">
        <v>5743</v>
      </c>
      <c r="H305" s="220">
        <v>24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2810</v>
      </c>
    </row>
    <row r="306" s="2" customFormat="1" ht="16.5" customHeight="1">
      <c r="A306" s="41"/>
      <c r="B306" s="42"/>
      <c r="C306" s="216" t="s">
        <v>1822</v>
      </c>
      <c r="D306" s="216" t="s">
        <v>227</v>
      </c>
      <c r="E306" s="217" t="s">
        <v>1382</v>
      </c>
      <c r="F306" s="218" t="s">
        <v>6143</v>
      </c>
      <c r="G306" s="219" t="s">
        <v>5743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2830</v>
      </c>
    </row>
    <row r="307" s="2" customFormat="1" ht="16.5" customHeight="1">
      <c r="A307" s="41"/>
      <c r="B307" s="42"/>
      <c r="C307" s="216" t="s">
        <v>1828</v>
      </c>
      <c r="D307" s="216" t="s">
        <v>227</v>
      </c>
      <c r="E307" s="217" t="s">
        <v>5015</v>
      </c>
      <c r="F307" s="218" t="s">
        <v>6076</v>
      </c>
      <c r="G307" s="219" t="s">
        <v>5743</v>
      </c>
      <c r="H307" s="220">
        <v>6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231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231</v>
      </c>
      <c r="BM307" s="227" t="s">
        <v>2842</v>
      </c>
    </row>
    <row r="308" s="2" customFormat="1" ht="16.5" customHeight="1">
      <c r="A308" s="41"/>
      <c r="B308" s="42"/>
      <c r="C308" s="216" t="s">
        <v>1857</v>
      </c>
      <c r="D308" s="216" t="s">
        <v>227</v>
      </c>
      <c r="E308" s="217" t="s">
        <v>5176</v>
      </c>
      <c r="F308" s="218" t="s">
        <v>6077</v>
      </c>
      <c r="G308" s="219" t="s">
        <v>5743</v>
      </c>
      <c r="H308" s="220">
        <v>74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2854</v>
      </c>
    </row>
    <row r="309" s="2" customFormat="1" ht="16.5" customHeight="1">
      <c r="A309" s="41"/>
      <c r="B309" s="42"/>
      <c r="C309" s="216" t="s">
        <v>1874</v>
      </c>
      <c r="D309" s="216" t="s">
        <v>227</v>
      </c>
      <c r="E309" s="217" t="s">
        <v>1403</v>
      </c>
      <c r="F309" s="218" t="s">
        <v>6131</v>
      </c>
      <c r="G309" s="219" t="s">
        <v>5743</v>
      </c>
      <c r="H309" s="220">
        <v>13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2865</v>
      </c>
    </row>
    <row r="310" s="2" customFormat="1" ht="16.5" customHeight="1">
      <c r="A310" s="41"/>
      <c r="B310" s="42"/>
      <c r="C310" s="216" t="s">
        <v>1879</v>
      </c>
      <c r="D310" s="216" t="s">
        <v>227</v>
      </c>
      <c r="E310" s="217" t="s">
        <v>1407</v>
      </c>
      <c r="F310" s="218" t="s">
        <v>6078</v>
      </c>
      <c r="G310" s="219" t="s">
        <v>5743</v>
      </c>
      <c r="H310" s="220">
        <v>5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2875</v>
      </c>
    </row>
    <row r="311" s="2" customFormat="1" ht="24.15" customHeight="1">
      <c r="A311" s="41"/>
      <c r="B311" s="42"/>
      <c r="C311" s="216" t="s">
        <v>1889</v>
      </c>
      <c r="D311" s="216" t="s">
        <v>227</v>
      </c>
      <c r="E311" s="217" t="s">
        <v>1416</v>
      </c>
      <c r="F311" s="218" t="s">
        <v>6079</v>
      </c>
      <c r="G311" s="219" t="s">
        <v>5743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231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231</v>
      </c>
      <c r="BM311" s="227" t="s">
        <v>2890</v>
      </c>
    </row>
    <row r="312" s="12" customFormat="1" ht="22.8" customHeight="1">
      <c r="A312" s="12"/>
      <c r="B312" s="200"/>
      <c r="C312" s="201"/>
      <c r="D312" s="202" t="s">
        <v>73</v>
      </c>
      <c r="E312" s="214" t="s">
        <v>2951</v>
      </c>
      <c r="F312" s="214" t="s">
        <v>6144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SUM(P313:P315)</f>
        <v>0</v>
      </c>
      <c r="Q312" s="208"/>
      <c r="R312" s="209">
        <f>SUM(R313:R315)</f>
        <v>0</v>
      </c>
      <c r="S312" s="208"/>
      <c r="T312" s="210">
        <f>SUM(T313:T315)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82</v>
      </c>
      <c r="AT312" s="212" t="s">
        <v>73</v>
      </c>
      <c r="AU312" s="212" t="s">
        <v>82</v>
      </c>
      <c r="AY312" s="211" t="s">
        <v>224</v>
      </c>
      <c r="BK312" s="213">
        <f>SUM(BK313:BK315)</f>
        <v>0</v>
      </c>
    </row>
    <row r="313" s="2" customFormat="1" ht="24.15" customHeight="1">
      <c r="A313" s="41"/>
      <c r="B313" s="42"/>
      <c r="C313" s="216" t="s">
        <v>2254</v>
      </c>
      <c r="D313" s="216" t="s">
        <v>227</v>
      </c>
      <c r="E313" s="217" t="s">
        <v>74</v>
      </c>
      <c r="F313" s="218" t="s">
        <v>5959</v>
      </c>
      <c r="G313" s="219" t="s">
        <v>19</v>
      </c>
      <c r="H313" s="220">
        <v>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231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231</v>
      </c>
      <c r="BM313" s="227" t="s">
        <v>6145</v>
      </c>
    </row>
    <row r="314" s="2" customFormat="1" ht="24.15" customHeight="1">
      <c r="A314" s="41"/>
      <c r="B314" s="42"/>
      <c r="C314" s="216" t="s">
        <v>1896</v>
      </c>
      <c r="D314" s="216" t="s">
        <v>227</v>
      </c>
      <c r="E314" s="217" t="s">
        <v>1425</v>
      </c>
      <c r="F314" s="218" t="s">
        <v>6146</v>
      </c>
      <c r="G314" s="219" t="s">
        <v>5743</v>
      </c>
      <c r="H314" s="220">
        <v>1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2903</v>
      </c>
    </row>
    <row r="315" s="2" customFormat="1" ht="24.15" customHeight="1">
      <c r="A315" s="41"/>
      <c r="B315" s="42"/>
      <c r="C315" s="216" t="s">
        <v>1901</v>
      </c>
      <c r="D315" s="216" t="s">
        <v>227</v>
      </c>
      <c r="E315" s="217" t="s">
        <v>1430</v>
      </c>
      <c r="F315" s="218" t="s">
        <v>6079</v>
      </c>
      <c r="G315" s="219" t="s">
        <v>5743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231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231</v>
      </c>
      <c r="BM315" s="227" t="s">
        <v>2920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3854</v>
      </c>
      <c r="F316" s="214" t="s">
        <v>6147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SUM(P317:P319)</f>
        <v>0</v>
      </c>
      <c r="Q316" s="208"/>
      <c r="R316" s="209">
        <f>SUM(R317:R319)</f>
        <v>0</v>
      </c>
      <c r="S316" s="208"/>
      <c r="T316" s="210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82</v>
      </c>
      <c r="AT316" s="212" t="s">
        <v>73</v>
      </c>
      <c r="AU316" s="212" t="s">
        <v>82</v>
      </c>
      <c r="AY316" s="211" t="s">
        <v>224</v>
      </c>
      <c r="BK316" s="213">
        <f>SUM(BK317:BK319)</f>
        <v>0</v>
      </c>
    </row>
    <row r="317" s="2" customFormat="1" ht="24.15" customHeight="1">
      <c r="A317" s="41"/>
      <c r="B317" s="42"/>
      <c r="C317" s="216" t="s">
        <v>5170</v>
      </c>
      <c r="D317" s="216" t="s">
        <v>227</v>
      </c>
      <c r="E317" s="217" t="s">
        <v>74</v>
      </c>
      <c r="F317" s="218" t="s">
        <v>5959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231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231</v>
      </c>
      <c r="BM317" s="227" t="s">
        <v>6148</v>
      </c>
    </row>
    <row r="318" s="2" customFormat="1" ht="16.5" customHeight="1">
      <c r="A318" s="41"/>
      <c r="B318" s="42"/>
      <c r="C318" s="216" t="s">
        <v>1913</v>
      </c>
      <c r="D318" s="216" t="s">
        <v>227</v>
      </c>
      <c r="E318" s="217" t="s">
        <v>1435</v>
      </c>
      <c r="F318" s="218" t="s">
        <v>6149</v>
      </c>
      <c r="G318" s="219" t="s">
        <v>5743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2929</v>
      </c>
    </row>
    <row r="319" s="2" customFormat="1" ht="24.15" customHeight="1">
      <c r="A319" s="41"/>
      <c r="B319" s="42"/>
      <c r="C319" s="216" t="s">
        <v>1916</v>
      </c>
      <c r="D319" s="216" t="s">
        <v>227</v>
      </c>
      <c r="E319" s="217" t="s">
        <v>1467</v>
      </c>
      <c r="F319" s="218" t="s">
        <v>6079</v>
      </c>
      <c r="G319" s="219" t="s">
        <v>5743</v>
      </c>
      <c r="H319" s="220">
        <v>1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231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231</v>
      </c>
      <c r="BM319" s="227" t="s">
        <v>2941</v>
      </c>
    </row>
    <row r="320" s="12" customFormat="1" ht="22.8" customHeight="1">
      <c r="A320" s="12"/>
      <c r="B320" s="200"/>
      <c r="C320" s="201"/>
      <c r="D320" s="202" t="s">
        <v>73</v>
      </c>
      <c r="E320" s="214" t="s">
        <v>2585</v>
      </c>
      <c r="F320" s="214" t="s">
        <v>6150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SUM(P321:P324)</f>
        <v>0</v>
      </c>
      <c r="Q320" s="208"/>
      <c r="R320" s="209">
        <f>SUM(R321:R324)</f>
        <v>0</v>
      </c>
      <c r="S320" s="208"/>
      <c r="T320" s="210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93</v>
      </c>
      <c r="AT320" s="212" t="s">
        <v>73</v>
      </c>
      <c r="AU320" s="212" t="s">
        <v>82</v>
      </c>
      <c r="AY320" s="211" t="s">
        <v>224</v>
      </c>
      <c r="BK320" s="213">
        <f>SUM(BK321:BK324)</f>
        <v>0</v>
      </c>
    </row>
    <row r="321" s="2" customFormat="1" ht="24.15" customHeight="1">
      <c r="A321" s="41"/>
      <c r="B321" s="42"/>
      <c r="C321" s="216" t="s">
        <v>6151</v>
      </c>
      <c r="D321" s="216" t="s">
        <v>227</v>
      </c>
      <c r="E321" s="217" t="s">
        <v>74</v>
      </c>
      <c r="F321" s="218" t="s">
        <v>5959</v>
      </c>
      <c r="G321" s="219" t="s">
        <v>19</v>
      </c>
      <c r="H321" s="220">
        <v>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6152</v>
      </c>
    </row>
    <row r="322" s="2" customFormat="1" ht="44.25" customHeight="1">
      <c r="A322" s="41"/>
      <c r="B322" s="42"/>
      <c r="C322" s="216" t="s">
        <v>1933</v>
      </c>
      <c r="D322" s="216" t="s">
        <v>227</v>
      </c>
      <c r="E322" s="217" t="s">
        <v>1475</v>
      </c>
      <c r="F322" s="218" t="s">
        <v>6153</v>
      </c>
      <c r="G322" s="219" t="s">
        <v>5743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6154</v>
      </c>
    </row>
    <row r="323" s="2" customFormat="1" ht="24.15" customHeight="1">
      <c r="A323" s="41"/>
      <c r="B323" s="42"/>
      <c r="C323" s="216" t="s">
        <v>1937</v>
      </c>
      <c r="D323" s="216" t="s">
        <v>227</v>
      </c>
      <c r="E323" s="217" t="s">
        <v>1480</v>
      </c>
      <c r="F323" s="218" t="s">
        <v>6155</v>
      </c>
      <c r="G323" s="219" t="s">
        <v>5743</v>
      </c>
      <c r="H323" s="220">
        <v>15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2961</v>
      </c>
    </row>
    <row r="324" s="2" customFormat="1" ht="24.15" customHeight="1">
      <c r="A324" s="41"/>
      <c r="B324" s="42"/>
      <c r="C324" s="216" t="s">
        <v>1939</v>
      </c>
      <c r="D324" s="216" t="s">
        <v>227</v>
      </c>
      <c r="E324" s="217" t="s">
        <v>1495</v>
      </c>
      <c r="F324" s="218" t="s">
        <v>6079</v>
      </c>
      <c r="G324" s="219" t="s">
        <v>5743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2981</v>
      </c>
    </row>
    <row r="325" s="12" customFormat="1" ht="22.8" customHeight="1">
      <c r="A325" s="12"/>
      <c r="B325" s="200"/>
      <c r="C325" s="201"/>
      <c r="D325" s="202" t="s">
        <v>73</v>
      </c>
      <c r="E325" s="214" t="s">
        <v>2749</v>
      </c>
      <c r="F325" s="214" t="s">
        <v>6156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SUM(P326:P329)</f>
        <v>0</v>
      </c>
      <c r="Q325" s="208"/>
      <c r="R325" s="209">
        <f>SUM(R326:R329)</f>
        <v>0</v>
      </c>
      <c r="S325" s="208"/>
      <c r="T325" s="210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93</v>
      </c>
      <c r="AT325" s="212" t="s">
        <v>73</v>
      </c>
      <c r="AU325" s="212" t="s">
        <v>82</v>
      </c>
      <c r="AY325" s="211" t="s">
        <v>224</v>
      </c>
      <c r="BK325" s="213">
        <f>SUM(BK326:BK329)</f>
        <v>0</v>
      </c>
    </row>
    <row r="326" s="2" customFormat="1" ht="24.15" customHeight="1">
      <c r="A326" s="41"/>
      <c r="B326" s="42"/>
      <c r="C326" s="216" t="s">
        <v>2243</v>
      </c>
      <c r="D326" s="216" t="s">
        <v>227</v>
      </c>
      <c r="E326" s="217" t="s">
        <v>74</v>
      </c>
      <c r="F326" s="218" t="s">
        <v>5959</v>
      </c>
      <c r="G326" s="219" t="s">
        <v>19</v>
      </c>
      <c r="H326" s="220">
        <v>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6157</v>
      </c>
    </row>
    <row r="327" s="2" customFormat="1" ht="37.8" customHeight="1">
      <c r="A327" s="41"/>
      <c r="B327" s="42"/>
      <c r="C327" s="216" t="s">
        <v>1944</v>
      </c>
      <c r="D327" s="216" t="s">
        <v>227</v>
      </c>
      <c r="E327" s="217" t="s">
        <v>1514</v>
      </c>
      <c r="F327" s="218" t="s">
        <v>6158</v>
      </c>
      <c r="G327" s="219" t="s">
        <v>5743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6159</v>
      </c>
    </row>
    <row r="328" s="2" customFormat="1" ht="24.15" customHeight="1">
      <c r="A328" s="41"/>
      <c r="B328" s="42"/>
      <c r="C328" s="216" t="s">
        <v>1949</v>
      </c>
      <c r="D328" s="216" t="s">
        <v>227</v>
      </c>
      <c r="E328" s="217" t="s">
        <v>1520</v>
      </c>
      <c r="F328" s="218" t="s">
        <v>6155</v>
      </c>
      <c r="G328" s="219" t="s">
        <v>5743</v>
      </c>
      <c r="H328" s="220">
        <v>6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6160</v>
      </c>
    </row>
    <row r="329" s="2" customFormat="1" ht="24.15" customHeight="1">
      <c r="A329" s="41"/>
      <c r="B329" s="42"/>
      <c r="C329" s="216" t="s">
        <v>1952</v>
      </c>
      <c r="D329" s="216" t="s">
        <v>227</v>
      </c>
      <c r="E329" s="217" t="s">
        <v>1528</v>
      </c>
      <c r="F329" s="218" t="s">
        <v>6079</v>
      </c>
      <c r="G329" s="219" t="s">
        <v>5743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3030</v>
      </c>
    </row>
    <row r="330" s="12" customFormat="1" ht="22.8" customHeight="1">
      <c r="A330" s="12"/>
      <c r="B330" s="200"/>
      <c r="C330" s="201"/>
      <c r="D330" s="202" t="s">
        <v>73</v>
      </c>
      <c r="E330" s="214" t="s">
        <v>2939</v>
      </c>
      <c r="F330" s="214" t="s">
        <v>6161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SUM(P331:P334)</f>
        <v>0</v>
      </c>
      <c r="Q330" s="208"/>
      <c r="R330" s="209">
        <f>SUM(R331:R334)</f>
        <v>0</v>
      </c>
      <c r="S330" s="208"/>
      <c r="T330" s="210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93</v>
      </c>
      <c r="AT330" s="212" t="s">
        <v>73</v>
      </c>
      <c r="AU330" s="212" t="s">
        <v>82</v>
      </c>
      <c r="AY330" s="211" t="s">
        <v>224</v>
      </c>
      <c r="BK330" s="213">
        <f>SUM(BK331:BK334)</f>
        <v>0</v>
      </c>
    </row>
    <row r="331" s="2" customFormat="1" ht="24.15" customHeight="1">
      <c r="A331" s="41"/>
      <c r="B331" s="42"/>
      <c r="C331" s="216" t="s">
        <v>2239</v>
      </c>
      <c r="D331" s="216" t="s">
        <v>227</v>
      </c>
      <c r="E331" s="217" t="s">
        <v>74</v>
      </c>
      <c r="F331" s="218" t="s">
        <v>5959</v>
      </c>
      <c r="G331" s="219" t="s">
        <v>19</v>
      </c>
      <c r="H331" s="220">
        <v>0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6162</v>
      </c>
    </row>
    <row r="332" s="2" customFormat="1" ht="44.25" customHeight="1">
      <c r="A332" s="41"/>
      <c r="B332" s="42"/>
      <c r="C332" s="216" t="s">
        <v>1959</v>
      </c>
      <c r="D332" s="216" t="s">
        <v>227</v>
      </c>
      <c r="E332" s="217" t="s">
        <v>1533</v>
      </c>
      <c r="F332" s="218" t="s">
        <v>6153</v>
      </c>
      <c r="G332" s="219" t="s">
        <v>5743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3056</v>
      </c>
    </row>
    <row r="333" s="2" customFormat="1" ht="24.15" customHeight="1">
      <c r="A333" s="41"/>
      <c r="B333" s="42"/>
      <c r="C333" s="216" t="s">
        <v>1964</v>
      </c>
      <c r="D333" s="216" t="s">
        <v>227</v>
      </c>
      <c r="E333" s="217" t="s">
        <v>1548</v>
      </c>
      <c r="F333" s="218" t="s">
        <v>6155</v>
      </c>
      <c r="G333" s="219" t="s">
        <v>5743</v>
      </c>
      <c r="H333" s="220">
        <v>15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3066</v>
      </c>
    </row>
    <row r="334" s="2" customFormat="1" ht="24.15" customHeight="1">
      <c r="A334" s="41"/>
      <c r="B334" s="42"/>
      <c r="C334" s="216" t="s">
        <v>1969</v>
      </c>
      <c r="D334" s="216" t="s">
        <v>227</v>
      </c>
      <c r="E334" s="217" t="s">
        <v>1553</v>
      </c>
      <c r="F334" s="218" t="s">
        <v>6079</v>
      </c>
      <c r="G334" s="219" t="s">
        <v>5743</v>
      </c>
      <c r="H334" s="220">
        <v>1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3079</v>
      </c>
    </row>
    <row r="335" s="12" customFormat="1" ht="22.8" customHeight="1">
      <c r="A335" s="12"/>
      <c r="B335" s="200"/>
      <c r="C335" s="201"/>
      <c r="D335" s="202" t="s">
        <v>73</v>
      </c>
      <c r="E335" s="214" t="s">
        <v>3110</v>
      </c>
      <c r="F335" s="214" t="s">
        <v>6163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SUM(P336:P339)</f>
        <v>0</v>
      </c>
      <c r="Q335" s="208"/>
      <c r="R335" s="209">
        <f>SUM(R336:R339)</f>
        <v>0</v>
      </c>
      <c r="S335" s="208"/>
      <c r="T335" s="210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93</v>
      </c>
      <c r="AT335" s="212" t="s">
        <v>73</v>
      </c>
      <c r="AU335" s="212" t="s">
        <v>82</v>
      </c>
      <c r="AY335" s="211" t="s">
        <v>224</v>
      </c>
      <c r="BK335" s="213">
        <f>SUM(BK336:BK339)</f>
        <v>0</v>
      </c>
    </row>
    <row r="336" s="2" customFormat="1" ht="24.15" customHeight="1">
      <c r="A336" s="41"/>
      <c r="B336" s="42"/>
      <c r="C336" s="216" t="s">
        <v>2160</v>
      </c>
      <c r="D336" s="216" t="s">
        <v>227</v>
      </c>
      <c r="E336" s="217" t="s">
        <v>74</v>
      </c>
      <c r="F336" s="218" t="s">
        <v>5959</v>
      </c>
      <c r="G336" s="219" t="s">
        <v>19</v>
      </c>
      <c r="H336" s="220">
        <v>0</v>
      </c>
      <c r="I336" s="221"/>
      <c r="J336" s="222">
        <f>ROUND(I336*H336,2)</f>
        <v>0</v>
      </c>
      <c r="K336" s="218" t="s">
        <v>19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6164</v>
      </c>
    </row>
    <row r="337" s="2" customFormat="1" ht="37.8" customHeight="1">
      <c r="A337" s="41"/>
      <c r="B337" s="42"/>
      <c r="C337" s="216" t="s">
        <v>1976</v>
      </c>
      <c r="D337" s="216" t="s">
        <v>227</v>
      </c>
      <c r="E337" s="217" t="s">
        <v>1556</v>
      </c>
      <c r="F337" s="218" t="s">
        <v>6158</v>
      </c>
      <c r="G337" s="219" t="s">
        <v>5743</v>
      </c>
      <c r="H337" s="220">
        <v>1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3093</v>
      </c>
    </row>
    <row r="338" s="2" customFormat="1" ht="24.15" customHeight="1">
      <c r="A338" s="41"/>
      <c r="B338" s="42"/>
      <c r="C338" s="216" t="s">
        <v>1984</v>
      </c>
      <c r="D338" s="216" t="s">
        <v>227</v>
      </c>
      <c r="E338" s="217" t="s">
        <v>1565</v>
      </c>
      <c r="F338" s="218" t="s">
        <v>6155</v>
      </c>
      <c r="G338" s="219" t="s">
        <v>5743</v>
      </c>
      <c r="H338" s="220">
        <v>6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3105</v>
      </c>
    </row>
    <row r="339" s="2" customFormat="1" ht="24.15" customHeight="1">
      <c r="A339" s="41"/>
      <c r="B339" s="42"/>
      <c r="C339" s="216" t="s">
        <v>2009</v>
      </c>
      <c r="D339" s="216" t="s">
        <v>227</v>
      </c>
      <c r="E339" s="217" t="s">
        <v>1572</v>
      </c>
      <c r="F339" s="218" t="s">
        <v>6079</v>
      </c>
      <c r="G339" s="219" t="s">
        <v>5743</v>
      </c>
      <c r="H339" s="220">
        <v>1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3119</v>
      </c>
    </row>
    <row r="340" s="12" customFormat="1" ht="22.8" customHeight="1">
      <c r="A340" s="12"/>
      <c r="B340" s="200"/>
      <c r="C340" s="201"/>
      <c r="D340" s="202" t="s">
        <v>73</v>
      </c>
      <c r="E340" s="214" t="s">
        <v>6165</v>
      </c>
      <c r="F340" s="214" t="s">
        <v>6166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SUM(P341:P344)</f>
        <v>0</v>
      </c>
      <c r="Q340" s="208"/>
      <c r="R340" s="209">
        <f>SUM(R341:R344)</f>
        <v>0</v>
      </c>
      <c r="S340" s="208"/>
      <c r="T340" s="210">
        <f>SUM(T341:T344)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1" t="s">
        <v>93</v>
      </c>
      <c r="AT340" s="212" t="s">
        <v>73</v>
      </c>
      <c r="AU340" s="212" t="s">
        <v>82</v>
      </c>
      <c r="AY340" s="211" t="s">
        <v>224</v>
      </c>
      <c r="BK340" s="213">
        <f>SUM(BK341:BK344)</f>
        <v>0</v>
      </c>
    </row>
    <row r="341" s="2" customFormat="1" ht="24.15" customHeight="1">
      <c r="A341" s="41"/>
      <c r="B341" s="42"/>
      <c r="C341" s="216" t="s">
        <v>2230</v>
      </c>
      <c r="D341" s="216" t="s">
        <v>227</v>
      </c>
      <c r="E341" s="217" t="s">
        <v>74</v>
      </c>
      <c r="F341" s="218" t="s">
        <v>5959</v>
      </c>
      <c r="G341" s="219" t="s">
        <v>19</v>
      </c>
      <c r="H341" s="220">
        <v>0</v>
      </c>
      <c r="I341" s="221"/>
      <c r="J341" s="222">
        <f>ROUND(I341*H341,2)</f>
        <v>0</v>
      </c>
      <c r="K341" s="218" t="s">
        <v>19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6167</v>
      </c>
    </row>
    <row r="342" s="2" customFormat="1" ht="44.25" customHeight="1">
      <c r="A342" s="41"/>
      <c r="B342" s="42"/>
      <c r="C342" s="216" t="s">
        <v>2021</v>
      </c>
      <c r="D342" s="216" t="s">
        <v>227</v>
      </c>
      <c r="E342" s="217" t="s">
        <v>1577</v>
      </c>
      <c r="F342" s="218" t="s">
        <v>6153</v>
      </c>
      <c r="G342" s="219" t="s">
        <v>5743</v>
      </c>
      <c r="H342" s="220">
        <v>1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3131</v>
      </c>
    </row>
    <row r="343" s="2" customFormat="1" ht="24.15" customHeight="1">
      <c r="A343" s="41"/>
      <c r="B343" s="42"/>
      <c r="C343" s="216" t="s">
        <v>2033</v>
      </c>
      <c r="D343" s="216" t="s">
        <v>227</v>
      </c>
      <c r="E343" s="217" t="s">
        <v>1582</v>
      </c>
      <c r="F343" s="218" t="s">
        <v>6155</v>
      </c>
      <c r="G343" s="219" t="s">
        <v>5743</v>
      </c>
      <c r="H343" s="220">
        <v>12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3142</v>
      </c>
    </row>
    <row r="344" s="2" customFormat="1" ht="24.15" customHeight="1">
      <c r="A344" s="41"/>
      <c r="B344" s="42"/>
      <c r="C344" s="216" t="s">
        <v>2054</v>
      </c>
      <c r="D344" s="216" t="s">
        <v>227</v>
      </c>
      <c r="E344" s="217" t="s">
        <v>1587</v>
      </c>
      <c r="F344" s="218" t="s">
        <v>6079</v>
      </c>
      <c r="G344" s="219" t="s">
        <v>5743</v>
      </c>
      <c r="H344" s="220">
        <v>1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3153</v>
      </c>
    </row>
    <row r="345" s="12" customFormat="1" ht="22.8" customHeight="1">
      <c r="A345" s="12"/>
      <c r="B345" s="200"/>
      <c r="C345" s="201"/>
      <c r="D345" s="202" t="s">
        <v>73</v>
      </c>
      <c r="E345" s="214" t="s">
        <v>6168</v>
      </c>
      <c r="F345" s="214" t="s">
        <v>6169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SUM(P346:P349)</f>
        <v>0</v>
      </c>
      <c r="Q345" s="208"/>
      <c r="R345" s="209">
        <f>SUM(R346:R349)</f>
        <v>0</v>
      </c>
      <c r="S345" s="208"/>
      <c r="T345" s="210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82</v>
      </c>
      <c r="AT345" s="212" t="s">
        <v>73</v>
      </c>
      <c r="AU345" s="212" t="s">
        <v>82</v>
      </c>
      <c r="AY345" s="211" t="s">
        <v>224</v>
      </c>
      <c r="BK345" s="213">
        <f>SUM(BK346:BK349)</f>
        <v>0</v>
      </c>
    </row>
    <row r="346" s="2" customFormat="1" ht="24.15" customHeight="1">
      <c r="A346" s="41"/>
      <c r="B346" s="42"/>
      <c r="C346" s="216" t="s">
        <v>2224</v>
      </c>
      <c r="D346" s="216" t="s">
        <v>227</v>
      </c>
      <c r="E346" s="217" t="s">
        <v>74</v>
      </c>
      <c r="F346" s="218" t="s">
        <v>5959</v>
      </c>
      <c r="G346" s="219" t="s">
        <v>19</v>
      </c>
      <c r="H346" s="220">
        <v>0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6170</v>
      </c>
    </row>
    <row r="347" s="2" customFormat="1" ht="37.8" customHeight="1">
      <c r="A347" s="41"/>
      <c r="B347" s="42"/>
      <c r="C347" s="216" t="s">
        <v>2059</v>
      </c>
      <c r="D347" s="216" t="s">
        <v>227</v>
      </c>
      <c r="E347" s="217" t="s">
        <v>1592</v>
      </c>
      <c r="F347" s="218" t="s">
        <v>6158</v>
      </c>
      <c r="G347" s="219" t="s">
        <v>5743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231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231</v>
      </c>
      <c r="BM347" s="227" t="s">
        <v>3171</v>
      </c>
    </row>
    <row r="348" s="2" customFormat="1" ht="24.15" customHeight="1">
      <c r="A348" s="41"/>
      <c r="B348" s="42"/>
      <c r="C348" s="216" t="s">
        <v>2065</v>
      </c>
      <c r="D348" s="216" t="s">
        <v>227</v>
      </c>
      <c r="E348" s="217" t="s">
        <v>1619</v>
      </c>
      <c r="F348" s="218" t="s">
        <v>6155</v>
      </c>
      <c r="G348" s="219" t="s">
        <v>5743</v>
      </c>
      <c r="H348" s="220">
        <v>6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3186</v>
      </c>
    </row>
    <row r="349" s="2" customFormat="1" ht="24.15" customHeight="1">
      <c r="A349" s="41"/>
      <c r="B349" s="42"/>
      <c r="C349" s="216" t="s">
        <v>2073</v>
      </c>
      <c r="D349" s="216" t="s">
        <v>227</v>
      </c>
      <c r="E349" s="217" t="s">
        <v>1628</v>
      </c>
      <c r="F349" s="218" t="s">
        <v>6079</v>
      </c>
      <c r="G349" s="219" t="s">
        <v>5743</v>
      </c>
      <c r="H349" s="220">
        <v>1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3200</v>
      </c>
    </row>
    <row r="350" s="12" customFormat="1" ht="22.8" customHeight="1">
      <c r="A350" s="12"/>
      <c r="B350" s="200"/>
      <c r="C350" s="201"/>
      <c r="D350" s="202" t="s">
        <v>73</v>
      </c>
      <c r="E350" s="214" t="s">
        <v>6171</v>
      </c>
      <c r="F350" s="214" t="s">
        <v>6172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SUM(P351:P355)</f>
        <v>0</v>
      </c>
      <c r="Q350" s="208"/>
      <c r="R350" s="209">
        <f>SUM(R351:R355)</f>
        <v>0</v>
      </c>
      <c r="S350" s="208"/>
      <c r="T350" s="210">
        <f>SUM(T351:T355)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82</v>
      </c>
      <c r="AT350" s="212" t="s">
        <v>73</v>
      </c>
      <c r="AU350" s="212" t="s">
        <v>82</v>
      </c>
      <c r="AY350" s="211" t="s">
        <v>224</v>
      </c>
      <c r="BK350" s="213">
        <f>SUM(BK351:BK355)</f>
        <v>0</v>
      </c>
    </row>
    <row r="351" s="2" customFormat="1" ht="24.15" customHeight="1">
      <c r="A351" s="41"/>
      <c r="B351" s="42"/>
      <c r="C351" s="216" t="s">
        <v>2220</v>
      </c>
      <c r="D351" s="216" t="s">
        <v>227</v>
      </c>
      <c r="E351" s="217" t="s">
        <v>74</v>
      </c>
      <c r="F351" s="218" t="s">
        <v>5959</v>
      </c>
      <c r="G351" s="219" t="s">
        <v>19</v>
      </c>
      <c r="H351" s="220">
        <v>0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6173</v>
      </c>
    </row>
    <row r="352" s="2" customFormat="1" ht="44.25" customHeight="1">
      <c r="A352" s="41"/>
      <c r="B352" s="42"/>
      <c r="C352" s="216" t="s">
        <v>2083</v>
      </c>
      <c r="D352" s="216" t="s">
        <v>227</v>
      </c>
      <c r="E352" s="217" t="s">
        <v>1643</v>
      </c>
      <c r="F352" s="218" t="s">
        <v>6153</v>
      </c>
      <c r="G352" s="219" t="s">
        <v>5743</v>
      </c>
      <c r="H352" s="220">
        <v>1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3218</v>
      </c>
    </row>
    <row r="353" s="2" customFormat="1" ht="24.15" customHeight="1">
      <c r="A353" s="41"/>
      <c r="B353" s="42"/>
      <c r="C353" s="216" t="s">
        <v>2089</v>
      </c>
      <c r="D353" s="216" t="s">
        <v>227</v>
      </c>
      <c r="E353" s="217" t="s">
        <v>1649</v>
      </c>
      <c r="F353" s="218" t="s">
        <v>6155</v>
      </c>
      <c r="G353" s="219" t="s">
        <v>5743</v>
      </c>
      <c r="H353" s="220">
        <v>7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3264</v>
      </c>
    </row>
    <row r="354" s="2" customFormat="1" ht="24.15" customHeight="1">
      <c r="A354" s="41"/>
      <c r="B354" s="42"/>
      <c r="C354" s="216" t="s">
        <v>2094</v>
      </c>
      <c r="D354" s="216" t="s">
        <v>227</v>
      </c>
      <c r="E354" s="217" t="s">
        <v>1655</v>
      </c>
      <c r="F354" s="218" t="s">
        <v>6079</v>
      </c>
      <c r="G354" s="219" t="s">
        <v>5743</v>
      </c>
      <c r="H354" s="220">
        <v>1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3288</v>
      </c>
    </row>
    <row r="355" s="2" customFormat="1" ht="16.5" customHeight="1">
      <c r="A355" s="41"/>
      <c r="B355" s="42"/>
      <c r="C355" s="216" t="s">
        <v>2101</v>
      </c>
      <c r="D355" s="216" t="s">
        <v>227</v>
      </c>
      <c r="E355" s="217" t="s">
        <v>1660</v>
      </c>
      <c r="F355" s="218" t="s">
        <v>6007</v>
      </c>
      <c r="G355" s="219" t="s">
        <v>5743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3313</v>
      </c>
    </row>
    <row r="356" s="12" customFormat="1" ht="22.8" customHeight="1">
      <c r="A356" s="12"/>
      <c r="B356" s="200"/>
      <c r="C356" s="201"/>
      <c r="D356" s="202" t="s">
        <v>73</v>
      </c>
      <c r="E356" s="214" t="s">
        <v>6174</v>
      </c>
      <c r="F356" s="214" t="s">
        <v>6175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SUM(P357:P376)</f>
        <v>0</v>
      </c>
      <c r="Q356" s="208"/>
      <c r="R356" s="209">
        <f>SUM(R357:R376)</f>
        <v>0</v>
      </c>
      <c r="S356" s="208"/>
      <c r="T356" s="210">
        <f>SUM(T357:T376)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82</v>
      </c>
      <c r="AT356" s="212" t="s">
        <v>73</v>
      </c>
      <c r="AU356" s="212" t="s">
        <v>82</v>
      </c>
      <c r="AY356" s="211" t="s">
        <v>224</v>
      </c>
      <c r="BK356" s="213">
        <f>SUM(BK357:BK376)</f>
        <v>0</v>
      </c>
    </row>
    <row r="357" s="2" customFormat="1" ht="24.15" customHeight="1">
      <c r="A357" s="41"/>
      <c r="B357" s="42"/>
      <c r="C357" s="216" t="s">
        <v>2216</v>
      </c>
      <c r="D357" s="216" t="s">
        <v>227</v>
      </c>
      <c r="E357" s="217" t="s">
        <v>74</v>
      </c>
      <c r="F357" s="218" t="s">
        <v>5959</v>
      </c>
      <c r="G357" s="219" t="s">
        <v>19</v>
      </c>
      <c r="H357" s="220">
        <v>0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3549</v>
      </c>
    </row>
    <row r="358" s="2" customFormat="1" ht="16.5" customHeight="1">
      <c r="A358" s="41"/>
      <c r="B358" s="42"/>
      <c r="C358" s="216" t="s">
        <v>2107</v>
      </c>
      <c r="D358" s="216" t="s">
        <v>227</v>
      </c>
      <c r="E358" s="217" t="s">
        <v>1665</v>
      </c>
      <c r="F358" s="218" t="s">
        <v>6176</v>
      </c>
      <c r="G358" s="219" t="s">
        <v>5743</v>
      </c>
      <c r="H358" s="220">
        <v>600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3326</v>
      </c>
    </row>
    <row r="359" s="2" customFormat="1" ht="16.5" customHeight="1">
      <c r="A359" s="41"/>
      <c r="B359" s="42"/>
      <c r="C359" s="216" t="s">
        <v>2112</v>
      </c>
      <c r="D359" s="216" t="s">
        <v>227</v>
      </c>
      <c r="E359" s="217" t="s">
        <v>1678</v>
      </c>
      <c r="F359" s="218" t="s">
        <v>6177</v>
      </c>
      <c r="G359" s="219" t="s">
        <v>5743</v>
      </c>
      <c r="H359" s="220">
        <v>200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3337</v>
      </c>
    </row>
    <row r="360" s="2" customFormat="1" ht="16.5" customHeight="1">
      <c r="A360" s="41"/>
      <c r="B360" s="42"/>
      <c r="C360" s="216" t="s">
        <v>2117</v>
      </c>
      <c r="D360" s="216" t="s">
        <v>227</v>
      </c>
      <c r="E360" s="217" t="s">
        <v>1684</v>
      </c>
      <c r="F360" s="218" t="s">
        <v>6178</v>
      </c>
      <c r="G360" s="219" t="s">
        <v>5743</v>
      </c>
      <c r="H360" s="220">
        <v>33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3345</v>
      </c>
    </row>
    <row r="361" s="2" customFormat="1" ht="16.5" customHeight="1">
      <c r="A361" s="41"/>
      <c r="B361" s="42"/>
      <c r="C361" s="216" t="s">
        <v>2122</v>
      </c>
      <c r="D361" s="216" t="s">
        <v>227</v>
      </c>
      <c r="E361" s="217" t="s">
        <v>1689</v>
      </c>
      <c r="F361" s="218" t="s">
        <v>6179</v>
      </c>
      <c r="G361" s="219" t="s">
        <v>5743</v>
      </c>
      <c r="H361" s="220">
        <v>13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3353</v>
      </c>
    </row>
    <row r="362" s="2" customFormat="1" ht="16.5" customHeight="1">
      <c r="A362" s="41"/>
      <c r="B362" s="42"/>
      <c r="C362" s="216" t="s">
        <v>2127</v>
      </c>
      <c r="D362" s="216" t="s">
        <v>227</v>
      </c>
      <c r="E362" s="217" t="s">
        <v>6180</v>
      </c>
      <c r="F362" s="218" t="s">
        <v>6181</v>
      </c>
      <c r="G362" s="219" t="s">
        <v>5743</v>
      </c>
      <c r="H362" s="220">
        <v>25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3364</v>
      </c>
    </row>
    <row r="363" s="2" customFormat="1" ht="16.5" customHeight="1">
      <c r="A363" s="41"/>
      <c r="B363" s="42"/>
      <c r="C363" s="216" t="s">
        <v>2137</v>
      </c>
      <c r="D363" s="216" t="s">
        <v>227</v>
      </c>
      <c r="E363" s="217" t="s">
        <v>1692</v>
      </c>
      <c r="F363" s="218" t="s">
        <v>6182</v>
      </c>
      <c r="G363" s="219" t="s">
        <v>5743</v>
      </c>
      <c r="H363" s="220">
        <v>30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3378</v>
      </c>
    </row>
    <row r="364" s="2" customFormat="1" ht="16.5" customHeight="1">
      <c r="A364" s="41"/>
      <c r="B364" s="42"/>
      <c r="C364" s="216" t="s">
        <v>2142</v>
      </c>
      <c r="D364" s="216" t="s">
        <v>227</v>
      </c>
      <c r="E364" s="217" t="s">
        <v>5280</v>
      </c>
      <c r="F364" s="218" t="s">
        <v>6183</v>
      </c>
      <c r="G364" s="219" t="s">
        <v>5743</v>
      </c>
      <c r="H364" s="220">
        <v>1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3391</v>
      </c>
    </row>
    <row r="365" s="2" customFormat="1" ht="16.5" customHeight="1">
      <c r="A365" s="41"/>
      <c r="B365" s="42"/>
      <c r="C365" s="216" t="s">
        <v>5143</v>
      </c>
      <c r="D365" s="216" t="s">
        <v>227</v>
      </c>
      <c r="E365" s="217" t="s">
        <v>1716</v>
      </c>
      <c r="F365" s="218" t="s">
        <v>6184</v>
      </c>
      <c r="G365" s="219" t="s">
        <v>5743</v>
      </c>
      <c r="H365" s="220">
        <v>12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3417</v>
      </c>
    </row>
    <row r="366" s="2" customFormat="1" ht="16.5" customHeight="1">
      <c r="A366" s="41"/>
      <c r="B366" s="42"/>
      <c r="C366" s="216" t="s">
        <v>2154</v>
      </c>
      <c r="D366" s="216" t="s">
        <v>227</v>
      </c>
      <c r="E366" s="217" t="s">
        <v>5289</v>
      </c>
      <c r="F366" s="218" t="s">
        <v>6185</v>
      </c>
      <c r="G366" s="219" t="s">
        <v>5743</v>
      </c>
      <c r="H366" s="220">
        <v>1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3440</v>
      </c>
    </row>
    <row r="367" s="2" customFormat="1" ht="16.5" customHeight="1">
      <c r="A367" s="41"/>
      <c r="B367" s="42"/>
      <c r="C367" s="216" t="s">
        <v>5146</v>
      </c>
      <c r="D367" s="216" t="s">
        <v>227</v>
      </c>
      <c r="E367" s="217" t="s">
        <v>467</v>
      </c>
      <c r="F367" s="218" t="s">
        <v>6186</v>
      </c>
      <c r="G367" s="219" t="s">
        <v>5743</v>
      </c>
      <c r="H367" s="220">
        <v>12</v>
      </c>
      <c r="I367" s="221"/>
      <c r="J367" s="222">
        <f>ROUND(I367*H367,2)</f>
        <v>0</v>
      </c>
      <c r="K367" s="218" t="s">
        <v>19</v>
      </c>
      <c r="L367" s="47"/>
      <c r="M367" s="223" t="s">
        <v>19</v>
      </c>
      <c r="N367" s="224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3453</v>
      </c>
    </row>
    <row r="368" s="2" customFormat="1" ht="16.5" customHeight="1">
      <c r="A368" s="41"/>
      <c r="B368" s="42"/>
      <c r="C368" s="216" t="s">
        <v>6187</v>
      </c>
      <c r="D368" s="216" t="s">
        <v>227</v>
      </c>
      <c r="E368" s="217" t="s">
        <v>6188</v>
      </c>
      <c r="F368" s="218" t="s">
        <v>6189</v>
      </c>
      <c r="G368" s="219" t="s">
        <v>5743</v>
      </c>
      <c r="H368" s="220">
        <v>17</v>
      </c>
      <c r="I368" s="221"/>
      <c r="J368" s="222">
        <f>ROUND(I368*H368,2)</f>
        <v>0</v>
      </c>
      <c r="K368" s="218" t="s">
        <v>19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231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231</v>
      </c>
      <c r="BM368" s="227" t="s">
        <v>3462</v>
      </c>
    </row>
    <row r="369" s="2" customFormat="1" ht="16.5" customHeight="1">
      <c r="A369" s="41"/>
      <c r="B369" s="42"/>
      <c r="C369" s="216" t="s">
        <v>5149</v>
      </c>
      <c r="D369" s="216" t="s">
        <v>227</v>
      </c>
      <c r="E369" s="217" t="s">
        <v>5298</v>
      </c>
      <c r="F369" s="218" t="s">
        <v>6190</v>
      </c>
      <c r="G369" s="219" t="s">
        <v>5743</v>
      </c>
      <c r="H369" s="220">
        <v>4</v>
      </c>
      <c r="I369" s="221"/>
      <c r="J369" s="222">
        <f>ROUND(I369*H369,2)</f>
        <v>0</v>
      </c>
      <c r="K369" s="218" t="s">
        <v>19</v>
      </c>
      <c r="L369" s="47"/>
      <c r="M369" s="223" t="s">
        <v>19</v>
      </c>
      <c r="N369" s="224" t="s">
        <v>46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231</v>
      </c>
      <c r="AT369" s="227" t="s">
        <v>227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93</v>
      </c>
      <c r="BK369" s="228">
        <f>ROUND(I369*H369,2)</f>
        <v>0</v>
      </c>
      <c r="BL369" s="20" t="s">
        <v>231</v>
      </c>
      <c r="BM369" s="227" t="s">
        <v>3474</v>
      </c>
    </row>
    <row r="370" s="2" customFormat="1" ht="16.5" customHeight="1">
      <c r="A370" s="41"/>
      <c r="B370" s="42"/>
      <c r="C370" s="216" t="s">
        <v>6191</v>
      </c>
      <c r="D370" s="216" t="s">
        <v>227</v>
      </c>
      <c r="E370" s="217" t="s">
        <v>1742</v>
      </c>
      <c r="F370" s="218" t="s">
        <v>6192</v>
      </c>
      <c r="G370" s="219" t="s">
        <v>5743</v>
      </c>
      <c r="H370" s="220">
        <v>21</v>
      </c>
      <c r="I370" s="221"/>
      <c r="J370" s="222">
        <f>ROUND(I370*H370,2)</f>
        <v>0</v>
      </c>
      <c r="K370" s="218" t="s">
        <v>19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231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231</v>
      </c>
      <c r="BM370" s="227" t="s">
        <v>3483</v>
      </c>
    </row>
    <row r="371" s="2" customFormat="1" ht="16.5" customHeight="1">
      <c r="A371" s="41"/>
      <c r="B371" s="42"/>
      <c r="C371" s="216" t="s">
        <v>2180</v>
      </c>
      <c r="D371" s="216" t="s">
        <v>227</v>
      </c>
      <c r="E371" s="217" t="s">
        <v>1757</v>
      </c>
      <c r="F371" s="218" t="s">
        <v>6193</v>
      </c>
      <c r="G371" s="219" t="s">
        <v>5743</v>
      </c>
      <c r="H371" s="220">
        <v>12</v>
      </c>
      <c r="I371" s="221"/>
      <c r="J371" s="222">
        <f>ROUND(I371*H371,2)</f>
        <v>0</v>
      </c>
      <c r="K371" s="218" t="s">
        <v>19</v>
      </c>
      <c r="L371" s="47"/>
      <c r="M371" s="223" t="s">
        <v>19</v>
      </c>
      <c r="N371" s="224" t="s">
        <v>46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93</v>
      </c>
      <c r="BK371" s="228">
        <f>ROUND(I371*H371,2)</f>
        <v>0</v>
      </c>
      <c r="BL371" s="20" t="s">
        <v>231</v>
      </c>
      <c r="BM371" s="227" t="s">
        <v>3491</v>
      </c>
    </row>
    <row r="372" s="2" customFormat="1" ht="16.5" customHeight="1">
      <c r="A372" s="41"/>
      <c r="B372" s="42"/>
      <c r="C372" s="216" t="s">
        <v>2186</v>
      </c>
      <c r="D372" s="216" t="s">
        <v>227</v>
      </c>
      <c r="E372" s="217" t="s">
        <v>5310</v>
      </c>
      <c r="F372" s="218" t="s">
        <v>6194</v>
      </c>
      <c r="G372" s="219" t="s">
        <v>471</v>
      </c>
      <c r="H372" s="220">
        <v>300</v>
      </c>
      <c r="I372" s="221"/>
      <c r="J372" s="222">
        <f>ROUND(I372*H372,2)</f>
        <v>0</v>
      </c>
      <c r="K372" s="218" t="s">
        <v>19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231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231</v>
      </c>
      <c r="BM372" s="227" t="s">
        <v>3499</v>
      </c>
    </row>
    <row r="373" s="2" customFormat="1" ht="16.5" customHeight="1">
      <c r="A373" s="41"/>
      <c r="B373" s="42"/>
      <c r="C373" s="216" t="s">
        <v>2194</v>
      </c>
      <c r="D373" s="216" t="s">
        <v>227</v>
      </c>
      <c r="E373" s="217" t="s">
        <v>1772</v>
      </c>
      <c r="F373" s="218" t="s">
        <v>6195</v>
      </c>
      <c r="G373" s="219" t="s">
        <v>471</v>
      </c>
      <c r="H373" s="220">
        <v>40</v>
      </c>
      <c r="I373" s="221"/>
      <c r="J373" s="222">
        <f>ROUND(I373*H373,2)</f>
        <v>0</v>
      </c>
      <c r="K373" s="218" t="s">
        <v>19</v>
      </c>
      <c r="L373" s="47"/>
      <c r="M373" s="223" t="s">
        <v>19</v>
      </c>
      <c r="N373" s="224" t="s">
        <v>46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231</v>
      </c>
      <c r="AT373" s="227" t="s">
        <v>227</v>
      </c>
      <c r="AU373" s="227" t="s">
        <v>93</v>
      </c>
      <c r="AY373" s="20" t="s">
        <v>224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93</v>
      </c>
      <c r="BK373" s="228">
        <f>ROUND(I373*H373,2)</f>
        <v>0</v>
      </c>
      <c r="BL373" s="20" t="s">
        <v>231</v>
      </c>
      <c r="BM373" s="227" t="s">
        <v>3507</v>
      </c>
    </row>
    <row r="374" s="2" customFormat="1" ht="16.5" customHeight="1">
      <c r="A374" s="41"/>
      <c r="B374" s="42"/>
      <c r="C374" s="216" t="s">
        <v>557</v>
      </c>
      <c r="D374" s="216" t="s">
        <v>227</v>
      </c>
      <c r="E374" s="217" t="s">
        <v>6196</v>
      </c>
      <c r="F374" s="218" t="s">
        <v>6197</v>
      </c>
      <c r="G374" s="219" t="s">
        <v>471</v>
      </c>
      <c r="H374" s="220">
        <v>400</v>
      </c>
      <c r="I374" s="221"/>
      <c r="J374" s="222">
        <f>ROUND(I374*H374,2)</f>
        <v>0</v>
      </c>
      <c r="K374" s="218" t="s">
        <v>19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231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231</v>
      </c>
      <c r="BM374" s="227" t="s">
        <v>6198</v>
      </c>
    </row>
    <row r="375" s="2" customFormat="1" ht="16.5" customHeight="1">
      <c r="A375" s="41"/>
      <c r="B375" s="42"/>
      <c r="C375" s="216" t="s">
        <v>2208</v>
      </c>
      <c r="D375" s="216" t="s">
        <v>227</v>
      </c>
      <c r="E375" s="217" t="s">
        <v>1787</v>
      </c>
      <c r="F375" s="218" t="s">
        <v>6199</v>
      </c>
      <c r="G375" s="219" t="s">
        <v>471</v>
      </c>
      <c r="H375" s="220">
        <v>250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231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231</v>
      </c>
      <c r="BM375" s="227" t="s">
        <v>3530</v>
      </c>
    </row>
    <row r="376" s="2" customFormat="1" ht="16.5" customHeight="1">
      <c r="A376" s="41"/>
      <c r="B376" s="42"/>
      <c r="C376" s="216" t="s">
        <v>2212</v>
      </c>
      <c r="D376" s="216" t="s">
        <v>227</v>
      </c>
      <c r="E376" s="217" t="s">
        <v>1792</v>
      </c>
      <c r="F376" s="218" t="s">
        <v>6007</v>
      </c>
      <c r="G376" s="219" t="s">
        <v>5743</v>
      </c>
      <c r="H376" s="220">
        <v>1</v>
      </c>
      <c r="I376" s="221"/>
      <c r="J376" s="222">
        <f>ROUND(I376*H376,2)</f>
        <v>0</v>
      </c>
      <c r="K376" s="218" t="s">
        <v>19</v>
      </c>
      <c r="L376" s="47"/>
      <c r="M376" s="241" t="s">
        <v>19</v>
      </c>
      <c r="N376" s="242" t="s">
        <v>46</v>
      </c>
      <c r="O376" s="243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3542</v>
      </c>
    </row>
    <row r="377" s="2" customFormat="1" ht="6.96" customHeight="1">
      <c r="A377" s="41"/>
      <c r="B377" s="62"/>
      <c r="C377" s="63"/>
      <c r="D377" s="63"/>
      <c r="E377" s="63"/>
      <c r="F377" s="63"/>
      <c r="G377" s="63"/>
      <c r="H377" s="63"/>
      <c r="I377" s="63"/>
      <c r="J377" s="63"/>
      <c r="K377" s="63"/>
      <c r="L377" s="47"/>
      <c r="M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</row>
  </sheetData>
  <sheetProtection sheet="1" autoFilter="0" formatColumns="0" formatRows="0" objects="1" scenarios="1" spinCount="100000" saltValue="I5OaIfpQ/OlvGKFsHY5JBs+CrVAdjip6hEUVNyOzdARMTvbQ2MzJ4JtTe+DFQ6ekCpT0OPxE8uZ7o3+ACXU4Ag==" hashValue="mmH3bgeQ6B+COCnoADCTepI0dI1yAe7+E5QCmXUZY1HGosUotVn0ScjN4zc/iZX3pj9/kpXgAkR5uByXGmFcXQ==" algorithmName="SHA-512" password="CC35"/>
  <autoFilter ref="C109:K3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6200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6201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4868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6202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6203</v>
      </c>
      <c r="F90" s="203" t="s">
        <v>6203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2939</v>
      </c>
      <c r="F91" s="214" t="s">
        <v>2940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6204</v>
      </c>
      <c r="F92" s="218" t="s">
        <v>6205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6206</v>
      </c>
      <c r="F93" s="218" t="s">
        <v>6207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6208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6209</v>
      </c>
      <c r="F94" s="218" t="s">
        <v>6210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6211</v>
      </c>
      <c r="F95" s="218" t="s">
        <v>6212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6208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6213</v>
      </c>
      <c r="F96" s="218" t="s">
        <v>6214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6206</v>
      </c>
      <c r="F97" s="218" t="s">
        <v>6207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6208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6215</v>
      </c>
      <c r="F98" s="218" t="s">
        <v>6216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6217</v>
      </c>
      <c r="F99" s="218" t="s">
        <v>6218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6208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5334</v>
      </c>
      <c r="F100" s="214" t="s">
        <v>5335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5959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6219</v>
      </c>
      <c r="F102" s="218" t="s">
        <v>6220</v>
      </c>
      <c r="G102" s="219" t="s">
        <v>5743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6221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6222</v>
      </c>
      <c r="F103" s="218" t="s">
        <v>6223</v>
      </c>
      <c r="G103" s="219" t="s">
        <v>5743</v>
      </c>
      <c r="H103" s="220">
        <v>76</v>
      </c>
      <c r="I103" s="221"/>
      <c r="J103" s="222">
        <f>ROUND(I103*H103,2)</f>
        <v>0</v>
      </c>
      <c r="K103" s="218" t="s">
        <v>6208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6224</v>
      </c>
      <c r="F104" s="218" t="s">
        <v>6225</v>
      </c>
      <c r="G104" s="219" t="s">
        <v>5743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6226</v>
      </c>
      <c r="F105" s="218" t="s">
        <v>6227</v>
      </c>
      <c r="G105" s="219" t="s">
        <v>5743</v>
      </c>
      <c r="H105" s="220">
        <v>76</v>
      </c>
      <c r="I105" s="221"/>
      <c r="J105" s="222">
        <f>ROUND(I105*H105,2)</f>
        <v>0</v>
      </c>
      <c r="K105" s="218" t="s">
        <v>6208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6228</v>
      </c>
      <c r="F106" s="218" t="s">
        <v>6229</v>
      </c>
      <c r="G106" s="219" t="s">
        <v>5743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6230</v>
      </c>
      <c r="F107" s="218" t="s">
        <v>6231</v>
      </c>
      <c r="G107" s="219" t="s">
        <v>5743</v>
      </c>
      <c r="H107" s="220">
        <v>76</v>
      </c>
      <c r="I107" s="221"/>
      <c r="J107" s="222">
        <f>ROUND(I107*H107,2)</f>
        <v>0</v>
      </c>
      <c r="K107" s="218" t="s">
        <v>6208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6232</v>
      </c>
      <c r="F108" s="218" t="s">
        <v>6233</v>
      </c>
      <c r="G108" s="219" t="s">
        <v>5743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6230</v>
      </c>
      <c r="F109" s="218" t="s">
        <v>6231</v>
      </c>
      <c r="G109" s="219" t="s">
        <v>5743</v>
      </c>
      <c r="H109" s="220">
        <v>112</v>
      </c>
      <c r="I109" s="221"/>
      <c r="J109" s="222">
        <f>ROUND(I109*H109,2)</f>
        <v>0</v>
      </c>
      <c r="K109" s="218" t="s">
        <v>6208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6234</v>
      </c>
      <c r="F110" s="218" t="s">
        <v>6235</v>
      </c>
      <c r="G110" s="219" t="s">
        <v>5743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6236</v>
      </c>
      <c r="F111" s="218" t="s">
        <v>6237</v>
      </c>
      <c r="G111" s="219" t="s">
        <v>5743</v>
      </c>
      <c r="H111" s="220">
        <v>73</v>
      </c>
      <c r="I111" s="221"/>
      <c r="J111" s="222">
        <f>ROUND(I111*H111,2)</f>
        <v>0</v>
      </c>
      <c r="K111" s="218" t="s">
        <v>6208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6238</v>
      </c>
      <c r="F112" s="218" t="s">
        <v>6239</v>
      </c>
      <c r="G112" s="219" t="s">
        <v>5743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6240</v>
      </c>
      <c r="F113" s="218" t="s">
        <v>6241</v>
      </c>
      <c r="G113" s="219" t="s">
        <v>5743</v>
      </c>
      <c r="H113" s="220">
        <v>76</v>
      </c>
      <c r="I113" s="221"/>
      <c r="J113" s="222">
        <f>ROUND(I113*H113,2)</f>
        <v>0</v>
      </c>
      <c r="K113" s="218" t="s">
        <v>6208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6242</v>
      </c>
      <c r="F114" s="218" t="s">
        <v>6243</v>
      </c>
      <c r="G114" s="219" t="s">
        <v>5743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6244</v>
      </c>
      <c r="F115" s="218" t="s">
        <v>6245</v>
      </c>
      <c r="G115" s="219" t="s">
        <v>5743</v>
      </c>
      <c r="H115" s="220">
        <v>76</v>
      </c>
      <c r="I115" s="221"/>
      <c r="J115" s="222">
        <f>ROUND(I115*H115,2)</f>
        <v>0</v>
      </c>
      <c r="K115" s="218" t="s">
        <v>6208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6246</v>
      </c>
      <c r="F116" s="218" t="s">
        <v>6247</v>
      </c>
      <c r="G116" s="219" t="s">
        <v>5743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6244</v>
      </c>
      <c r="F117" s="218" t="s">
        <v>6245</v>
      </c>
      <c r="G117" s="219" t="s">
        <v>5743</v>
      </c>
      <c r="H117" s="220">
        <v>112</v>
      </c>
      <c r="I117" s="221"/>
      <c r="J117" s="222">
        <f>ROUND(I117*H117,2)</f>
        <v>0</v>
      </c>
      <c r="K117" s="218" t="s">
        <v>6208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6248</v>
      </c>
      <c r="F118" s="218" t="s">
        <v>6249</v>
      </c>
      <c r="G118" s="219" t="s">
        <v>5743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6250</v>
      </c>
      <c r="F119" s="218" t="s">
        <v>6251</v>
      </c>
      <c r="G119" s="219" t="s">
        <v>5743</v>
      </c>
      <c r="H119" s="220">
        <v>73</v>
      </c>
      <c r="I119" s="221"/>
      <c r="J119" s="222">
        <f>ROUND(I119*H119,2)</f>
        <v>0</v>
      </c>
      <c r="K119" s="218" t="s">
        <v>6208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6252</v>
      </c>
      <c r="F120" s="218" t="s">
        <v>6253</v>
      </c>
      <c r="G120" s="219" t="s">
        <v>5743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6250</v>
      </c>
      <c r="F121" s="218" t="s">
        <v>6251</v>
      </c>
      <c r="G121" s="219" t="s">
        <v>5743</v>
      </c>
      <c r="H121" s="220">
        <v>76</v>
      </c>
      <c r="I121" s="221"/>
      <c r="J121" s="222">
        <f>ROUND(I121*H121,2)</f>
        <v>0</v>
      </c>
      <c r="K121" s="218" t="s">
        <v>6208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4944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6254</v>
      </c>
      <c r="F122" s="218" t="s">
        <v>6255</v>
      </c>
      <c r="G122" s="219" t="s">
        <v>5743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6256</v>
      </c>
      <c r="F123" s="218" t="s">
        <v>6257</v>
      </c>
      <c r="G123" s="219" t="s">
        <v>5743</v>
      </c>
      <c r="H123" s="220">
        <v>304</v>
      </c>
      <c r="I123" s="221"/>
      <c r="J123" s="222">
        <f>ROUND(I123*H123,2)</f>
        <v>0</v>
      </c>
      <c r="K123" s="218" t="s">
        <v>6208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6258</v>
      </c>
      <c r="F124" s="218" t="s">
        <v>6259</v>
      </c>
      <c r="G124" s="219" t="s">
        <v>5743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6260</v>
      </c>
      <c r="F125" s="218" t="s">
        <v>6261</v>
      </c>
      <c r="G125" s="219" t="s">
        <v>5743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6262</v>
      </c>
      <c r="F126" s="218" t="s">
        <v>6263</v>
      </c>
      <c r="G126" s="219" t="s">
        <v>5743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6250</v>
      </c>
      <c r="F127" s="218" t="s">
        <v>6251</v>
      </c>
      <c r="G127" s="219" t="s">
        <v>5743</v>
      </c>
      <c r="H127" s="220">
        <v>26</v>
      </c>
      <c r="I127" s="221"/>
      <c r="J127" s="222">
        <f>ROUND(I127*H127,2)</f>
        <v>0</v>
      </c>
      <c r="K127" s="218" t="s">
        <v>6208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6264</v>
      </c>
      <c r="F128" s="218" t="s">
        <v>6265</v>
      </c>
      <c r="G128" s="219" t="s">
        <v>5743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6250</v>
      </c>
      <c r="F129" s="218" t="s">
        <v>6251</v>
      </c>
      <c r="G129" s="219" t="s">
        <v>5743</v>
      </c>
      <c r="H129" s="220">
        <v>5</v>
      </c>
      <c r="I129" s="221"/>
      <c r="J129" s="222">
        <f>ROUND(I129*H129,2)</f>
        <v>0</v>
      </c>
      <c r="K129" s="218" t="s">
        <v>6208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6266</v>
      </c>
      <c r="F130" s="218" t="s">
        <v>6267</v>
      </c>
      <c r="G130" s="219" t="s">
        <v>5743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6250</v>
      </c>
      <c r="F131" s="218" t="s">
        <v>6251</v>
      </c>
      <c r="G131" s="219" t="s">
        <v>5743</v>
      </c>
      <c r="H131" s="220">
        <v>75</v>
      </c>
      <c r="I131" s="221"/>
      <c r="J131" s="222">
        <f>ROUND(I131*H131,2)</f>
        <v>0</v>
      </c>
      <c r="K131" s="218" t="s">
        <v>6208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6268</v>
      </c>
      <c r="F132" s="218" t="s">
        <v>6269</v>
      </c>
      <c r="G132" s="219" t="s">
        <v>5743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6270</v>
      </c>
      <c r="F133" s="218" t="s">
        <v>6271</v>
      </c>
      <c r="G133" s="219" t="s">
        <v>5743</v>
      </c>
      <c r="H133" s="220">
        <v>10</v>
      </c>
      <c r="I133" s="221"/>
      <c r="J133" s="222">
        <f>ROUND(I133*H133,2)</f>
        <v>0</v>
      </c>
      <c r="K133" s="218" t="s">
        <v>6208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6272</v>
      </c>
      <c r="F134" s="218" t="s">
        <v>6269</v>
      </c>
      <c r="G134" s="219" t="s">
        <v>5743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6270</v>
      </c>
      <c r="F135" s="218" t="s">
        <v>6271</v>
      </c>
      <c r="G135" s="219" t="s">
        <v>5743</v>
      </c>
      <c r="H135" s="220">
        <v>32</v>
      </c>
      <c r="I135" s="221"/>
      <c r="J135" s="222">
        <f>ROUND(I135*H135,2)</f>
        <v>0</v>
      </c>
      <c r="K135" s="218" t="s">
        <v>6208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4973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6273</v>
      </c>
      <c r="F136" s="218" t="s">
        <v>6274</v>
      </c>
      <c r="G136" s="219" t="s">
        <v>5743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2164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6275</v>
      </c>
      <c r="F137" s="218" t="s">
        <v>6276</v>
      </c>
      <c r="G137" s="219" t="s">
        <v>5743</v>
      </c>
      <c r="H137" s="220">
        <v>2</v>
      </c>
      <c r="I137" s="221"/>
      <c r="J137" s="222">
        <f>ROUND(I137*H137,2)</f>
        <v>0</v>
      </c>
      <c r="K137" s="218" t="s">
        <v>6208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4982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6277</v>
      </c>
      <c r="F138" s="218" t="s">
        <v>6278</v>
      </c>
      <c r="G138" s="219" t="s">
        <v>5743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6279</v>
      </c>
      <c r="F139" s="218" t="s">
        <v>6280</v>
      </c>
      <c r="G139" s="219" t="s">
        <v>5743</v>
      </c>
      <c r="H139" s="220">
        <v>2</v>
      </c>
      <c r="I139" s="221"/>
      <c r="J139" s="222">
        <f>ROUND(I139*H139,2)</f>
        <v>0</v>
      </c>
      <c r="K139" s="218" t="s">
        <v>6208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6281</v>
      </c>
      <c r="F140" s="218" t="s">
        <v>6282</v>
      </c>
      <c r="G140" s="219" t="s">
        <v>5743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6283</v>
      </c>
      <c r="F141" s="218" t="s">
        <v>6284</v>
      </c>
      <c r="G141" s="219" t="s">
        <v>5743</v>
      </c>
      <c r="H141" s="220">
        <v>2</v>
      </c>
      <c r="I141" s="221"/>
      <c r="J141" s="222">
        <f>ROUND(I141*H141,2)</f>
        <v>0</v>
      </c>
      <c r="K141" s="218" t="s">
        <v>6208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6285</v>
      </c>
      <c r="F142" s="218" t="s">
        <v>6286</v>
      </c>
      <c r="G142" s="219" t="s">
        <v>5743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6226</v>
      </c>
      <c r="F143" s="218" t="s">
        <v>6227</v>
      </c>
      <c r="G143" s="219" t="s">
        <v>5743</v>
      </c>
      <c r="H143" s="220">
        <v>2</v>
      </c>
      <c r="I143" s="221"/>
      <c r="J143" s="222">
        <f>ROUND(I143*H143,2)</f>
        <v>0</v>
      </c>
      <c r="K143" s="218" t="s">
        <v>6208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6287</v>
      </c>
      <c r="F144" s="218" t="s">
        <v>6229</v>
      </c>
      <c r="G144" s="219" t="s">
        <v>5743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6230</v>
      </c>
      <c r="F145" s="218" t="s">
        <v>6231</v>
      </c>
      <c r="G145" s="219" t="s">
        <v>5743</v>
      </c>
      <c r="H145" s="220">
        <v>14</v>
      </c>
      <c r="I145" s="221"/>
      <c r="J145" s="222">
        <f>ROUND(I145*H145,2)</f>
        <v>0</v>
      </c>
      <c r="K145" s="218" t="s">
        <v>6208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6288</v>
      </c>
      <c r="F146" s="218" t="s">
        <v>6233</v>
      </c>
      <c r="G146" s="219" t="s">
        <v>5743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6230</v>
      </c>
      <c r="F147" s="218" t="s">
        <v>6231</v>
      </c>
      <c r="G147" s="219" t="s">
        <v>5743</v>
      </c>
      <c r="H147" s="220">
        <v>3</v>
      </c>
      <c r="I147" s="221"/>
      <c r="J147" s="222">
        <f>ROUND(I147*H147,2)</f>
        <v>0</v>
      </c>
      <c r="K147" s="218" t="s">
        <v>6208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4944</v>
      </c>
      <c r="D148" s="216" t="s">
        <v>227</v>
      </c>
      <c r="E148" s="217" t="s">
        <v>6289</v>
      </c>
      <c r="F148" s="218" t="s">
        <v>6233</v>
      </c>
      <c r="G148" s="219" t="s">
        <v>5743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5011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6230</v>
      </c>
      <c r="F149" s="218" t="s">
        <v>6231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6208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5015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6290</v>
      </c>
      <c r="F150" s="218" t="s">
        <v>6291</v>
      </c>
      <c r="G150" s="219" t="s">
        <v>5743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6292</v>
      </c>
      <c r="F151" s="218" t="s">
        <v>6293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6208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6294</v>
      </c>
      <c r="F152" s="218" t="s">
        <v>6295</v>
      </c>
      <c r="G152" s="219" t="s">
        <v>5743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6292</v>
      </c>
      <c r="F153" s="218" t="s">
        <v>6293</v>
      </c>
      <c r="G153" s="219" t="s">
        <v>5743</v>
      </c>
      <c r="H153" s="220">
        <v>3</v>
      </c>
      <c r="I153" s="221"/>
      <c r="J153" s="222">
        <f>ROUND(I153*H153,2)</f>
        <v>0</v>
      </c>
      <c r="K153" s="218" t="s">
        <v>6208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6296</v>
      </c>
      <c r="F154" s="218" t="s">
        <v>6235</v>
      </c>
      <c r="G154" s="219" t="s">
        <v>5743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6236</v>
      </c>
      <c r="F155" s="218" t="s">
        <v>6237</v>
      </c>
      <c r="G155" s="219" t="s">
        <v>5743</v>
      </c>
      <c r="H155" s="220">
        <v>2</v>
      </c>
      <c r="I155" s="221"/>
      <c r="J155" s="222">
        <f>ROUND(I155*H155,2)</f>
        <v>0</v>
      </c>
      <c r="K155" s="218" t="s">
        <v>6208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6297</v>
      </c>
      <c r="F156" s="218" t="s">
        <v>6239</v>
      </c>
      <c r="G156" s="219" t="s">
        <v>5743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1528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6240</v>
      </c>
      <c r="F157" s="218" t="s">
        <v>6241</v>
      </c>
      <c r="G157" s="219" t="s">
        <v>5743</v>
      </c>
      <c r="H157" s="220">
        <v>8</v>
      </c>
      <c r="I157" s="221"/>
      <c r="J157" s="222">
        <f>ROUND(I157*H157,2)</f>
        <v>0</v>
      </c>
      <c r="K157" s="218" t="s">
        <v>6208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1548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6298</v>
      </c>
      <c r="F158" s="218" t="s">
        <v>6299</v>
      </c>
      <c r="G158" s="219" t="s">
        <v>5743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1556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6300</v>
      </c>
      <c r="F159" s="218" t="s">
        <v>6301</v>
      </c>
      <c r="G159" s="219" t="s">
        <v>5743</v>
      </c>
      <c r="H159" s="220">
        <v>2</v>
      </c>
      <c r="I159" s="221"/>
      <c r="J159" s="222">
        <f>ROUND(I159*H159,2)</f>
        <v>0</v>
      </c>
      <c r="K159" s="218" t="s">
        <v>6208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1572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6302</v>
      </c>
      <c r="F160" s="218" t="s">
        <v>6303</v>
      </c>
      <c r="G160" s="219" t="s">
        <v>5743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1582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6300</v>
      </c>
      <c r="F161" s="218" t="s">
        <v>6301</v>
      </c>
      <c r="G161" s="219" t="s">
        <v>5743</v>
      </c>
      <c r="H161" s="220">
        <v>2</v>
      </c>
      <c r="I161" s="221"/>
      <c r="J161" s="222">
        <f>ROUND(I161*H161,2)</f>
        <v>0</v>
      </c>
      <c r="K161" s="218" t="s">
        <v>6208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1592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6304</v>
      </c>
      <c r="F162" s="218" t="s">
        <v>6305</v>
      </c>
      <c r="G162" s="219" t="s">
        <v>5743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1628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6256</v>
      </c>
      <c r="F163" s="218" t="s">
        <v>6257</v>
      </c>
      <c r="G163" s="219" t="s">
        <v>5743</v>
      </c>
      <c r="H163" s="220">
        <v>8</v>
      </c>
      <c r="I163" s="221"/>
      <c r="J163" s="222">
        <f>ROUND(I163*H163,2)</f>
        <v>0</v>
      </c>
      <c r="K163" s="218" t="s">
        <v>6208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1649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6306</v>
      </c>
      <c r="F164" s="218" t="s">
        <v>6307</v>
      </c>
      <c r="G164" s="219" t="s">
        <v>5743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1660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6308</v>
      </c>
      <c r="F165" s="218" t="s">
        <v>6309</v>
      </c>
      <c r="G165" s="219" t="s">
        <v>5743</v>
      </c>
      <c r="H165" s="220">
        <v>8</v>
      </c>
      <c r="I165" s="221"/>
      <c r="J165" s="222">
        <f>ROUND(I165*H165,2)</f>
        <v>0</v>
      </c>
      <c r="K165" s="218" t="s">
        <v>6208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1678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6310</v>
      </c>
      <c r="F166" s="218" t="s">
        <v>6311</v>
      </c>
      <c r="G166" s="219" t="s">
        <v>5743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1689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6312</v>
      </c>
      <c r="F167" s="218" t="s">
        <v>6261</v>
      </c>
      <c r="G167" s="219" t="s">
        <v>5743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5280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6313</v>
      </c>
      <c r="F168" s="218" t="s">
        <v>6314</v>
      </c>
      <c r="G168" s="219" t="s">
        <v>5743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5289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6315</v>
      </c>
      <c r="F169" s="218" t="s">
        <v>6261</v>
      </c>
      <c r="G169" s="219" t="s">
        <v>5743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5298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6316</v>
      </c>
      <c r="F170" s="218" t="s">
        <v>6317</v>
      </c>
      <c r="G170" s="219" t="s">
        <v>5743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1757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6318</v>
      </c>
      <c r="F171" s="218" t="s">
        <v>6261</v>
      </c>
      <c r="G171" s="219" t="s">
        <v>5743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1772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6319</v>
      </c>
      <c r="F172" s="218" t="s">
        <v>6320</v>
      </c>
      <c r="G172" s="219" t="s">
        <v>5743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1792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6321</v>
      </c>
      <c r="F173" s="218" t="s">
        <v>6261</v>
      </c>
      <c r="G173" s="219" t="s">
        <v>5743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1802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6322</v>
      </c>
      <c r="F174" s="218" t="s">
        <v>6323</v>
      </c>
      <c r="G174" s="219" t="s">
        <v>5743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1817</v>
      </c>
    </row>
    <row r="175" s="2" customFormat="1" ht="16.5" customHeight="1">
      <c r="A175" s="41"/>
      <c r="B175" s="42"/>
      <c r="C175" s="216" t="s">
        <v>5091</v>
      </c>
      <c r="D175" s="216" t="s">
        <v>227</v>
      </c>
      <c r="E175" s="217" t="s">
        <v>6324</v>
      </c>
      <c r="F175" s="218" t="s">
        <v>6325</v>
      </c>
      <c r="G175" s="219" t="s">
        <v>5743</v>
      </c>
      <c r="H175" s="220">
        <v>1</v>
      </c>
      <c r="I175" s="221"/>
      <c r="J175" s="222">
        <f>ROUND(I175*H175,2)</f>
        <v>0</v>
      </c>
      <c r="K175" s="218" t="s">
        <v>6208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1828</v>
      </c>
    </row>
    <row r="176" s="2" customFormat="1" ht="16.5" customHeight="1">
      <c r="A176" s="41"/>
      <c r="B176" s="42"/>
      <c r="C176" s="216" t="s">
        <v>4973</v>
      </c>
      <c r="D176" s="216" t="s">
        <v>227</v>
      </c>
      <c r="E176" s="217" t="s">
        <v>6326</v>
      </c>
      <c r="F176" s="218" t="s">
        <v>6327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1874</v>
      </c>
    </row>
    <row r="177" s="2" customFormat="1" ht="21.75" customHeight="1">
      <c r="A177" s="41"/>
      <c r="B177" s="42"/>
      <c r="C177" s="216" t="s">
        <v>2503</v>
      </c>
      <c r="D177" s="216" t="s">
        <v>227</v>
      </c>
      <c r="E177" s="217" t="s">
        <v>6328</v>
      </c>
      <c r="F177" s="218" t="s">
        <v>6329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6208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1889</v>
      </c>
    </row>
    <row r="178" s="2" customFormat="1" ht="24.15" customHeight="1">
      <c r="A178" s="41"/>
      <c r="B178" s="42"/>
      <c r="C178" s="216" t="s">
        <v>2164</v>
      </c>
      <c r="D178" s="216" t="s">
        <v>227</v>
      </c>
      <c r="E178" s="217" t="s">
        <v>6330</v>
      </c>
      <c r="F178" s="218" t="s">
        <v>6331</v>
      </c>
      <c r="G178" s="219" t="s">
        <v>5743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1901</v>
      </c>
    </row>
    <row r="179" s="2" customFormat="1" ht="24.15" customHeight="1">
      <c r="A179" s="41"/>
      <c r="B179" s="42"/>
      <c r="C179" s="216" t="s">
        <v>5103</v>
      </c>
      <c r="D179" s="216" t="s">
        <v>227</v>
      </c>
      <c r="E179" s="217" t="s">
        <v>6332</v>
      </c>
      <c r="F179" s="218" t="s">
        <v>6333</v>
      </c>
      <c r="G179" s="219" t="s">
        <v>5743</v>
      </c>
      <c r="H179" s="220">
        <v>2</v>
      </c>
      <c r="I179" s="221"/>
      <c r="J179" s="222">
        <f>ROUND(I179*H179,2)</f>
        <v>0</v>
      </c>
      <c r="K179" s="218" t="s">
        <v>6208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1916</v>
      </c>
    </row>
    <row r="180" s="2" customFormat="1" ht="16.5" customHeight="1">
      <c r="A180" s="41"/>
      <c r="B180" s="42"/>
      <c r="C180" s="216" t="s">
        <v>4982</v>
      </c>
      <c r="D180" s="216" t="s">
        <v>227</v>
      </c>
      <c r="E180" s="217" t="s">
        <v>6334</v>
      </c>
      <c r="F180" s="218" t="s">
        <v>6335</v>
      </c>
      <c r="G180" s="219" t="s">
        <v>5743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1937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6226</v>
      </c>
      <c r="F181" s="218" t="s">
        <v>6227</v>
      </c>
      <c r="G181" s="219" t="s">
        <v>5743</v>
      </c>
      <c r="H181" s="220">
        <v>2</v>
      </c>
      <c r="I181" s="221"/>
      <c r="J181" s="222">
        <f>ROUND(I181*H181,2)</f>
        <v>0</v>
      </c>
      <c r="K181" s="218" t="s">
        <v>6208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1944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6336</v>
      </c>
      <c r="F182" s="218" t="s">
        <v>6337</v>
      </c>
      <c r="G182" s="219" t="s">
        <v>5743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1952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6338</v>
      </c>
      <c r="F183" s="218" t="s">
        <v>6339</v>
      </c>
      <c r="G183" s="219" t="s">
        <v>5743</v>
      </c>
      <c r="H183" s="220">
        <v>4</v>
      </c>
      <c r="I183" s="221"/>
      <c r="J183" s="222">
        <f>ROUND(I183*H183,2)</f>
        <v>0</v>
      </c>
      <c r="K183" s="218" t="s">
        <v>6208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1964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6340</v>
      </c>
      <c r="F184" s="218" t="s">
        <v>6229</v>
      </c>
      <c r="G184" s="219" t="s">
        <v>5743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1976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6230</v>
      </c>
      <c r="F185" s="218" t="s">
        <v>6231</v>
      </c>
      <c r="G185" s="219" t="s">
        <v>5743</v>
      </c>
      <c r="H185" s="220">
        <v>2</v>
      </c>
      <c r="I185" s="221"/>
      <c r="J185" s="222">
        <f>ROUND(I185*H185,2)</f>
        <v>0</v>
      </c>
      <c r="K185" s="218" t="s">
        <v>6208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2009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6341</v>
      </c>
      <c r="F186" s="218" t="s">
        <v>6342</v>
      </c>
      <c r="G186" s="219" t="s">
        <v>5743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2033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6343</v>
      </c>
      <c r="F187" s="218" t="s">
        <v>6344</v>
      </c>
      <c r="G187" s="219" t="s">
        <v>5743</v>
      </c>
      <c r="H187" s="220">
        <v>2</v>
      </c>
      <c r="I187" s="221"/>
      <c r="J187" s="222">
        <f>ROUND(I187*H187,2)</f>
        <v>0</v>
      </c>
      <c r="K187" s="218" t="s">
        <v>6208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2059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6345</v>
      </c>
      <c r="F188" s="218" t="s">
        <v>6346</v>
      </c>
      <c r="G188" s="219" t="s">
        <v>5743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2073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6300</v>
      </c>
      <c r="F189" s="218" t="s">
        <v>6301</v>
      </c>
      <c r="G189" s="219" t="s">
        <v>5743</v>
      </c>
      <c r="H189" s="220">
        <v>2</v>
      </c>
      <c r="I189" s="221"/>
      <c r="J189" s="222">
        <f>ROUND(I189*H189,2)</f>
        <v>0</v>
      </c>
      <c r="K189" s="218" t="s">
        <v>6208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2089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6347</v>
      </c>
      <c r="F190" s="218" t="s">
        <v>6255</v>
      </c>
      <c r="G190" s="219" t="s">
        <v>5743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2101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6256</v>
      </c>
      <c r="F191" s="218" t="s">
        <v>6257</v>
      </c>
      <c r="G191" s="219" t="s">
        <v>5743</v>
      </c>
      <c r="H191" s="220">
        <v>3</v>
      </c>
      <c r="I191" s="221"/>
      <c r="J191" s="222">
        <f>ROUND(I191*H191,2)</f>
        <v>0</v>
      </c>
      <c r="K191" s="218" t="s">
        <v>6208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2112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6348</v>
      </c>
      <c r="F192" s="218" t="s">
        <v>6259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2122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6349</v>
      </c>
      <c r="F193" s="218" t="s">
        <v>6261</v>
      </c>
      <c r="G193" s="219" t="s">
        <v>5743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2137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6350</v>
      </c>
      <c r="F194" s="218" t="s">
        <v>6351</v>
      </c>
      <c r="G194" s="219" t="s">
        <v>5743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5143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6352</v>
      </c>
      <c r="F195" s="218" t="s">
        <v>6261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5146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6353</v>
      </c>
      <c r="F196" s="218" t="s">
        <v>6354</v>
      </c>
      <c r="G196" s="219" t="s">
        <v>5743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5149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6355</v>
      </c>
      <c r="F197" s="218" t="s">
        <v>6356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2180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6357</v>
      </c>
      <c r="F198" s="218" t="s">
        <v>6358</v>
      </c>
      <c r="G198" s="219" t="s">
        <v>5743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2194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6324</v>
      </c>
      <c r="F199" s="218" t="s">
        <v>6325</v>
      </c>
      <c r="G199" s="219" t="s">
        <v>5743</v>
      </c>
      <c r="H199" s="220">
        <v>1</v>
      </c>
      <c r="I199" s="221"/>
      <c r="J199" s="222">
        <f>ROUND(I199*H199,2)</f>
        <v>0</v>
      </c>
      <c r="K199" s="218" t="s">
        <v>6208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2208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6359</v>
      </c>
      <c r="F200" s="218" t="s">
        <v>6360</v>
      </c>
      <c r="G200" s="219" t="s">
        <v>5743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2216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6328</v>
      </c>
      <c r="F201" s="218" t="s">
        <v>6329</v>
      </c>
      <c r="G201" s="219" t="s">
        <v>5743</v>
      </c>
      <c r="H201" s="220">
        <v>1</v>
      </c>
      <c r="I201" s="221"/>
      <c r="J201" s="222">
        <f>ROUND(I201*H201,2)</f>
        <v>0</v>
      </c>
      <c r="K201" s="218" t="s">
        <v>6208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2224</v>
      </c>
    </row>
    <row r="202" s="2" customFormat="1" ht="55.5" customHeight="1">
      <c r="A202" s="41"/>
      <c r="B202" s="42"/>
      <c r="C202" s="216" t="s">
        <v>5011</v>
      </c>
      <c r="D202" s="216" t="s">
        <v>227</v>
      </c>
      <c r="E202" s="217" t="s">
        <v>6361</v>
      </c>
      <c r="F202" s="218" t="s">
        <v>6362</v>
      </c>
      <c r="G202" s="219" t="s">
        <v>5743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2160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6363</v>
      </c>
      <c r="F203" s="218" t="s">
        <v>6364</v>
      </c>
      <c r="G203" s="219" t="s">
        <v>5743</v>
      </c>
      <c r="H203" s="220">
        <v>1</v>
      </c>
      <c r="I203" s="221"/>
      <c r="J203" s="222">
        <f>ROUND(I203*H203,2)</f>
        <v>0</v>
      </c>
      <c r="K203" s="218" t="s">
        <v>6208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2243</v>
      </c>
    </row>
    <row r="204" s="2" customFormat="1" ht="24.15" customHeight="1">
      <c r="A204" s="41"/>
      <c r="B204" s="42"/>
      <c r="C204" s="216" t="s">
        <v>5015</v>
      </c>
      <c r="D204" s="216" t="s">
        <v>227</v>
      </c>
      <c r="E204" s="217" t="s">
        <v>6365</v>
      </c>
      <c r="F204" s="218" t="s">
        <v>6366</v>
      </c>
      <c r="G204" s="219" t="s">
        <v>5743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5170</v>
      </c>
    </row>
    <row r="205" s="2" customFormat="1" ht="24.15" customHeight="1">
      <c r="A205" s="41"/>
      <c r="B205" s="42"/>
      <c r="C205" s="216" t="s">
        <v>5176</v>
      </c>
      <c r="D205" s="216" t="s">
        <v>227</v>
      </c>
      <c r="E205" s="217" t="s">
        <v>6367</v>
      </c>
      <c r="F205" s="218" t="s">
        <v>6368</v>
      </c>
      <c r="G205" s="219" t="s">
        <v>5743</v>
      </c>
      <c r="H205" s="220">
        <v>1</v>
      </c>
      <c r="I205" s="221"/>
      <c r="J205" s="222">
        <f>ROUND(I205*H205,2)</f>
        <v>0</v>
      </c>
      <c r="K205" s="218" t="s">
        <v>6208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5175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6369</v>
      </c>
      <c r="F206" s="218" t="s">
        <v>6370</v>
      </c>
      <c r="G206" s="219" t="s">
        <v>5743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2268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6371</v>
      </c>
      <c r="F207" s="218" t="s">
        <v>6372</v>
      </c>
      <c r="G207" s="219" t="s">
        <v>5743</v>
      </c>
      <c r="H207" s="220">
        <v>1</v>
      </c>
      <c r="I207" s="221"/>
      <c r="J207" s="222">
        <f>ROUND(I207*H207,2)</f>
        <v>0</v>
      </c>
      <c r="K207" s="218" t="s">
        <v>6208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2280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6373</v>
      </c>
      <c r="F208" s="218" t="s">
        <v>6374</v>
      </c>
      <c r="G208" s="219" t="s">
        <v>5743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2288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6375</v>
      </c>
      <c r="F209" s="218" t="s">
        <v>6376</v>
      </c>
      <c r="G209" s="219" t="s">
        <v>5743</v>
      </c>
      <c r="H209" s="220">
        <v>1</v>
      </c>
      <c r="I209" s="221"/>
      <c r="J209" s="222">
        <f>ROUND(I209*H209,2)</f>
        <v>0</v>
      </c>
      <c r="K209" s="218" t="s">
        <v>6208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2299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6377</v>
      </c>
      <c r="F210" s="218" t="s">
        <v>6378</v>
      </c>
      <c r="G210" s="219" t="s">
        <v>5743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2308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6379</v>
      </c>
      <c r="F211" s="218" t="s">
        <v>6380</v>
      </c>
      <c r="G211" s="219" t="s">
        <v>5743</v>
      </c>
      <c r="H211" s="220">
        <v>18</v>
      </c>
      <c r="I211" s="221"/>
      <c r="J211" s="222">
        <f>ROUND(I211*H211,2)</f>
        <v>0</v>
      </c>
      <c r="K211" s="218" t="s">
        <v>6208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2316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6381</v>
      </c>
      <c r="F212" s="218" t="s">
        <v>6382</v>
      </c>
      <c r="G212" s="219" t="s">
        <v>5743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2324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6383</v>
      </c>
      <c r="F213" s="218" t="s">
        <v>6384</v>
      </c>
      <c r="G213" s="219" t="s">
        <v>5743</v>
      </c>
      <c r="H213" s="220">
        <v>6</v>
      </c>
      <c r="I213" s="221"/>
      <c r="J213" s="222">
        <f>ROUND(I213*H213,2)</f>
        <v>0</v>
      </c>
      <c r="K213" s="218" t="s">
        <v>6208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2332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6385</v>
      </c>
      <c r="F214" s="218" t="s">
        <v>6386</v>
      </c>
      <c r="G214" s="219" t="s">
        <v>5743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2340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6387</v>
      </c>
      <c r="F215" s="218" t="s">
        <v>6388</v>
      </c>
      <c r="G215" s="219" t="s">
        <v>5743</v>
      </c>
      <c r="H215" s="220">
        <v>1</v>
      </c>
      <c r="I215" s="221"/>
      <c r="J215" s="222">
        <f>ROUND(I215*H215,2)</f>
        <v>0</v>
      </c>
      <c r="K215" s="218" t="s">
        <v>6208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2348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6389</v>
      </c>
      <c r="F216" s="218" t="s">
        <v>6390</v>
      </c>
      <c r="G216" s="219" t="s">
        <v>5743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2357</v>
      </c>
    </row>
    <row r="217" s="2" customFormat="1" ht="16.5" customHeight="1">
      <c r="A217" s="41"/>
      <c r="B217" s="42"/>
      <c r="C217" s="216" t="s">
        <v>1520</v>
      </c>
      <c r="D217" s="216" t="s">
        <v>227</v>
      </c>
      <c r="E217" s="217" t="s">
        <v>6391</v>
      </c>
      <c r="F217" s="218" t="s">
        <v>6392</v>
      </c>
      <c r="G217" s="219" t="s">
        <v>5743</v>
      </c>
      <c r="H217" s="220">
        <v>1</v>
      </c>
      <c r="I217" s="221"/>
      <c r="J217" s="222">
        <f>ROUND(I217*H217,2)</f>
        <v>0</v>
      </c>
      <c r="K217" s="218" t="s">
        <v>6208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2365</v>
      </c>
    </row>
    <row r="218" s="2" customFormat="1" ht="33" customHeight="1">
      <c r="A218" s="41"/>
      <c r="B218" s="42"/>
      <c r="C218" s="216" t="s">
        <v>1528</v>
      </c>
      <c r="D218" s="216" t="s">
        <v>227</v>
      </c>
      <c r="E218" s="217" t="s">
        <v>6393</v>
      </c>
      <c r="F218" s="218" t="s">
        <v>6394</v>
      </c>
      <c r="G218" s="219" t="s">
        <v>5743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2373</v>
      </c>
    </row>
    <row r="219" s="2" customFormat="1" ht="21.75" customHeight="1">
      <c r="A219" s="41"/>
      <c r="B219" s="42"/>
      <c r="C219" s="216" t="s">
        <v>1533</v>
      </c>
      <c r="D219" s="216" t="s">
        <v>227</v>
      </c>
      <c r="E219" s="217" t="s">
        <v>6395</v>
      </c>
      <c r="F219" s="218" t="s">
        <v>6396</v>
      </c>
      <c r="G219" s="219" t="s">
        <v>5743</v>
      </c>
      <c r="H219" s="220">
        <v>6</v>
      </c>
      <c r="I219" s="221"/>
      <c r="J219" s="222">
        <f>ROUND(I219*H219,2)</f>
        <v>0</v>
      </c>
      <c r="K219" s="218" t="s">
        <v>6208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2386</v>
      </c>
    </row>
    <row r="220" s="2" customFormat="1" ht="24.15" customHeight="1">
      <c r="A220" s="41"/>
      <c r="B220" s="42"/>
      <c r="C220" s="216" t="s">
        <v>1548</v>
      </c>
      <c r="D220" s="216" t="s">
        <v>227</v>
      </c>
      <c r="E220" s="217" t="s">
        <v>6397</v>
      </c>
      <c r="F220" s="218" t="s">
        <v>6331</v>
      </c>
      <c r="G220" s="219" t="s">
        <v>5743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2395</v>
      </c>
    </row>
    <row r="221" s="2" customFormat="1" ht="24.15" customHeight="1">
      <c r="A221" s="41"/>
      <c r="B221" s="42"/>
      <c r="C221" s="216" t="s">
        <v>1553</v>
      </c>
      <c r="D221" s="216" t="s">
        <v>227</v>
      </c>
      <c r="E221" s="217" t="s">
        <v>6332</v>
      </c>
      <c r="F221" s="218" t="s">
        <v>6333</v>
      </c>
      <c r="G221" s="219" t="s">
        <v>5743</v>
      </c>
      <c r="H221" s="220">
        <v>2</v>
      </c>
      <c r="I221" s="221"/>
      <c r="J221" s="222">
        <f>ROUND(I221*H221,2)</f>
        <v>0</v>
      </c>
      <c r="K221" s="218" t="s">
        <v>6208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2402</v>
      </c>
    </row>
    <row r="222" s="2" customFormat="1" ht="16.5" customHeight="1">
      <c r="A222" s="41"/>
      <c r="B222" s="42"/>
      <c r="C222" s="216" t="s">
        <v>1556</v>
      </c>
      <c r="D222" s="216" t="s">
        <v>227</v>
      </c>
      <c r="E222" s="217" t="s">
        <v>6398</v>
      </c>
      <c r="F222" s="218" t="s">
        <v>6335</v>
      </c>
      <c r="G222" s="219" t="s">
        <v>5743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2410</v>
      </c>
    </row>
    <row r="223" s="2" customFormat="1" ht="16.5" customHeight="1">
      <c r="A223" s="41"/>
      <c r="B223" s="42"/>
      <c r="C223" s="216" t="s">
        <v>1565</v>
      </c>
      <c r="D223" s="216" t="s">
        <v>227</v>
      </c>
      <c r="E223" s="217" t="s">
        <v>6226</v>
      </c>
      <c r="F223" s="218" t="s">
        <v>6227</v>
      </c>
      <c r="G223" s="219" t="s">
        <v>5743</v>
      </c>
      <c r="H223" s="220">
        <v>2</v>
      </c>
      <c r="I223" s="221"/>
      <c r="J223" s="222">
        <f>ROUND(I223*H223,2)</f>
        <v>0</v>
      </c>
      <c r="K223" s="218" t="s">
        <v>6208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2418</v>
      </c>
    </row>
    <row r="224" s="2" customFormat="1" ht="16.5" customHeight="1">
      <c r="A224" s="41"/>
      <c r="B224" s="42"/>
      <c r="C224" s="216" t="s">
        <v>1572</v>
      </c>
      <c r="D224" s="216" t="s">
        <v>227</v>
      </c>
      <c r="E224" s="217" t="s">
        <v>6399</v>
      </c>
      <c r="F224" s="218" t="s">
        <v>6337</v>
      </c>
      <c r="G224" s="219" t="s">
        <v>5743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2426</v>
      </c>
    </row>
    <row r="225" s="2" customFormat="1" ht="16.5" customHeight="1">
      <c r="A225" s="41"/>
      <c r="B225" s="42"/>
      <c r="C225" s="216" t="s">
        <v>1577</v>
      </c>
      <c r="D225" s="216" t="s">
        <v>227</v>
      </c>
      <c r="E225" s="217" t="s">
        <v>6338</v>
      </c>
      <c r="F225" s="218" t="s">
        <v>6339</v>
      </c>
      <c r="G225" s="219" t="s">
        <v>5743</v>
      </c>
      <c r="H225" s="220">
        <v>4</v>
      </c>
      <c r="I225" s="221"/>
      <c r="J225" s="222">
        <f>ROUND(I225*H225,2)</f>
        <v>0</v>
      </c>
      <c r="K225" s="218" t="s">
        <v>6208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2434</v>
      </c>
    </row>
    <row r="226" s="2" customFormat="1" ht="24.15" customHeight="1">
      <c r="A226" s="41"/>
      <c r="B226" s="42"/>
      <c r="C226" s="216" t="s">
        <v>1582</v>
      </c>
      <c r="D226" s="216" t="s">
        <v>227</v>
      </c>
      <c r="E226" s="217" t="s">
        <v>6400</v>
      </c>
      <c r="F226" s="218" t="s">
        <v>6239</v>
      </c>
      <c r="G226" s="219" t="s">
        <v>5743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2442</v>
      </c>
    </row>
    <row r="227" s="2" customFormat="1" ht="16.5" customHeight="1">
      <c r="A227" s="41"/>
      <c r="B227" s="42"/>
      <c r="C227" s="216" t="s">
        <v>1587</v>
      </c>
      <c r="D227" s="216" t="s">
        <v>227</v>
      </c>
      <c r="E227" s="217" t="s">
        <v>6240</v>
      </c>
      <c r="F227" s="218" t="s">
        <v>6241</v>
      </c>
      <c r="G227" s="219" t="s">
        <v>5743</v>
      </c>
      <c r="H227" s="220">
        <v>11</v>
      </c>
      <c r="I227" s="221"/>
      <c r="J227" s="222">
        <f>ROUND(I227*H227,2)</f>
        <v>0</v>
      </c>
      <c r="K227" s="218" t="s">
        <v>6208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2450</v>
      </c>
    </row>
    <row r="228" s="2" customFormat="1" ht="24.15" customHeight="1">
      <c r="A228" s="41"/>
      <c r="B228" s="42"/>
      <c r="C228" s="216" t="s">
        <v>1592</v>
      </c>
      <c r="D228" s="216" t="s">
        <v>227</v>
      </c>
      <c r="E228" s="217" t="s">
        <v>6401</v>
      </c>
      <c r="F228" s="218" t="s">
        <v>6255</v>
      </c>
      <c r="G228" s="219" t="s">
        <v>5743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2458</v>
      </c>
    </row>
    <row r="229" s="2" customFormat="1" ht="21.75" customHeight="1">
      <c r="A229" s="41"/>
      <c r="B229" s="42"/>
      <c r="C229" s="216" t="s">
        <v>1619</v>
      </c>
      <c r="D229" s="216" t="s">
        <v>227</v>
      </c>
      <c r="E229" s="217" t="s">
        <v>6256</v>
      </c>
      <c r="F229" s="218" t="s">
        <v>6257</v>
      </c>
      <c r="G229" s="219" t="s">
        <v>5743</v>
      </c>
      <c r="H229" s="220">
        <v>2</v>
      </c>
      <c r="I229" s="221"/>
      <c r="J229" s="222">
        <f>ROUND(I229*H229,2)</f>
        <v>0</v>
      </c>
      <c r="K229" s="218" t="s">
        <v>6208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2466</v>
      </c>
    </row>
    <row r="230" s="2" customFormat="1" ht="37.8" customHeight="1">
      <c r="A230" s="41"/>
      <c r="B230" s="42"/>
      <c r="C230" s="216" t="s">
        <v>1628</v>
      </c>
      <c r="D230" s="216" t="s">
        <v>227</v>
      </c>
      <c r="E230" s="217" t="s">
        <v>6402</v>
      </c>
      <c r="F230" s="218" t="s">
        <v>6403</v>
      </c>
      <c r="G230" s="219" t="s">
        <v>5743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2474</v>
      </c>
    </row>
    <row r="231" s="2" customFormat="1" ht="21.75" customHeight="1">
      <c r="A231" s="41"/>
      <c r="B231" s="42"/>
      <c r="C231" s="216" t="s">
        <v>1643</v>
      </c>
      <c r="D231" s="216" t="s">
        <v>227</v>
      </c>
      <c r="E231" s="217" t="s">
        <v>6404</v>
      </c>
      <c r="F231" s="218" t="s">
        <v>6356</v>
      </c>
      <c r="G231" s="219" t="s">
        <v>5743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2482</v>
      </c>
    </row>
    <row r="232" s="2" customFormat="1" ht="37.8" customHeight="1">
      <c r="A232" s="41"/>
      <c r="B232" s="42"/>
      <c r="C232" s="216" t="s">
        <v>1649</v>
      </c>
      <c r="D232" s="216" t="s">
        <v>227</v>
      </c>
      <c r="E232" s="217" t="s">
        <v>6405</v>
      </c>
      <c r="F232" s="218" t="s">
        <v>6406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2492</v>
      </c>
    </row>
    <row r="233" s="2" customFormat="1" ht="21.75" customHeight="1">
      <c r="A233" s="41"/>
      <c r="B233" s="42"/>
      <c r="C233" s="216" t="s">
        <v>1655</v>
      </c>
      <c r="D233" s="216" t="s">
        <v>227</v>
      </c>
      <c r="E233" s="217" t="s">
        <v>6407</v>
      </c>
      <c r="F233" s="218" t="s">
        <v>6356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2497</v>
      </c>
    </row>
    <row r="234" s="2" customFormat="1" ht="33" customHeight="1">
      <c r="A234" s="41"/>
      <c r="B234" s="42"/>
      <c r="C234" s="216" t="s">
        <v>1660</v>
      </c>
      <c r="D234" s="216" t="s">
        <v>227</v>
      </c>
      <c r="E234" s="217" t="s">
        <v>6408</v>
      </c>
      <c r="F234" s="218" t="s">
        <v>6351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2506</v>
      </c>
    </row>
    <row r="235" s="2" customFormat="1" ht="16.5" customHeight="1">
      <c r="A235" s="41"/>
      <c r="B235" s="42"/>
      <c r="C235" s="216" t="s">
        <v>1665</v>
      </c>
      <c r="D235" s="216" t="s">
        <v>227</v>
      </c>
      <c r="E235" s="217" t="s">
        <v>6409</v>
      </c>
      <c r="F235" s="218" t="s">
        <v>6261</v>
      </c>
      <c r="G235" s="219" t="s">
        <v>5743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2514</v>
      </c>
    </row>
    <row r="236" s="2" customFormat="1" ht="37.8" customHeight="1">
      <c r="A236" s="41"/>
      <c r="B236" s="42"/>
      <c r="C236" s="216" t="s">
        <v>1678</v>
      </c>
      <c r="D236" s="216" t="s">
        <v>227</v>
      </c>
      <c r="E236" s="217" t="s">
        <v>6410</v>
      </c>
      <c r="F236" s="218" t="s">
        <v>6411</v>
      </c>
      <c r="G236" s="219" t="s">
        <v>5743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5270</v>
      </c>
    </row>
    <row r="237" s="2" customFormat="1" ht="16.5" customHeight="1">
      <c r="A237" s="41"/>
      <c r="B237" s="42"/>
      <c r="C237" s="216" t="s">
        <v>1684</v>
      </c>
      <c r="D237" s="216" t="s">
        <v>227</v>
      </c>
      <c r="E237" s="217" t="s">
        <v>6412</v>
      </c>
      <c r="F237" s="218" t="s">
        <v>6261</v>
      </c>
      <c r="G237" s="219" t="s">
        <v>5743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5273</v>
      </c>
    </row>
    <row r="238" s="2" customFormat="1" ht="33" customHeight="1">
      <c r="A238" s="41"/>
      <c r="B238" s="42"/>
      <c r="C238" s="216" t="s">
        <v>1689</v>
      </c>
      <c r="D238" s="216" t="s">
        <v>227</v>
      </c>
      <c r="E238" s="217" t="s">
        <v>6413</v>
      </c>
      <c r="F238" s="218" t="s">
        <v>6414</v>
      </c>
      <c r="G238" s="219" t="s">
        <v>5743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2540</v>
      </c>
    </row>
    <row r="239" s="2" customFormat="1" ht="16.5" customHeight="1">
      <c r="A239" s="41"/>
      <c r="B239" s="42"/>
      <c r="C239" s="216" t="s">
        <v>1692</v>
      </c>
      <c r="D239" s="216" t="s">
        <v>227</v>
      </c>
      <c r="E239" s="217" t="s">
        <v>6415</v>
      </c>
      <c r="F239" s="218" t="s">
        <v>6261</v>
      </c>
      <c r="G239" s="219" t="s">
        <v>5743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2548</v>
      </c>
    </row>
    <row r="240" s="2" customFormat="1" ht="16.5" customHeight="1">
      <c r="A240" s="41"/>
      <c r="B240" s="42"/>
      <c r="C240" s="216" t="s">
        <v>5280</v>
      </c>
      <c r="D240" s="216" t="s">
        <v>227</v>
      </c>
      <c r="E240" s="217" t="s">
        <v>6416</v>
      </c>
      <c r="F240" s="218" t="s">
        <v>6342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5283</v>
      </c>
    </row>
    <row r="241" s="2" customFormat="1" ht="24.15" customHeight="1">
      <c r="A241" s="41"/>
      <c r="B241" s="42"/>
      <c r="C241" s="216" t="s">
        <v>1716</v>
      </c>
      <c r="D241" s="216" t="s">
        <v>227</v>
      </c>
      <c r="E241" s="217" t="s">
        <v>6343</v>
      </c>
      <c r="F241" s="218" t="s">
        <v>6344</v>
      </c>
      <c r="G241" s="219" t="s">
        <v>5743</v>
      </c>
      <c r="H241" s="220">
        <v>4</v>
      </c>
      <c r="I241" s="221"/>
      <c r="J241" s="222">
        <f>ROUND(I241*H241,2)</f>
        <v>0</v>
      </c>
      <c r="K241" s="218" t="s">
        <v>6208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2561</v>
      </c>
    </row>
    <row r="242" s="2" customFormat="1" ht="37.8" customHeight="1">
      <c r="A242" s="41"/>
      <c r="B242" s="42"/>
      <c r="C242" s="216" t="s">
        <v>5289</v>
      </c>
      <c r="D242" s="216" t="s">
        <v>227</v>
      </c>
      <c r="E242" s="217" t="s">
        <v>6417</v>
      </c>
      <c r="F242" s="218" t="s">
        <v>6418</v>
      </c>
      <c r="G242" s="219" t="s">
        <v>5743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2569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6419</v>
      </c>
      <c r="F243" s="218" t="s">
        <v>6420</v>
      </c>
      <c r="G243" s="219" t="s">
        <v>5743</v>
      </c>
      <c r="H243" s="220">
        <v>2</v>
      </c>
      <c r="I243" s="221"/>
      <c r="J243" s="222">
        <f>ROUND(I243*H243,2)</f>
        <v>0</v>
      </c>
      <c r="K243" s="218" t="s">
        <v>6208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2578</v>
      </c>
    </row>
    <row r="244" s="2" customFormat="1" ht="24.15" customHeight="1">
      <c r="A244" s="41"/>
      <c r="B244" s="42"/>
      <c r="C244" s="216" t="s">
        <v>5298</v>
      </c>
      <c r="D244" s="216" t="s">
        <v>227</v>
      </c>
      <c r="E244" s="217" t="s">
        <v>6421</v>
      </c>
      <c r="F244" s="218" t="s">
        <v>6422</v>
      </c>
      <c r="G244" s="219" t="s">
        <v>5743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2592</v>
      </c>
    </row>
    <row r="245" s="2" customFormat="1" ht="24.15" customHeight="1">
      <c r="A245" s="41"/>
      <c r="B245" s="42"/>
      <c r="C245" s="216" t="s">
        <v>1742</v>
      </c>
      <c r="D245" s="216" t="s">
        <v>227</v>
      </c>
      <c r="E245" s="217" t="s">
        <v>6423</v>
      </c>
      <c r="F245" s="218" t="s">
        <v>6424</v>
      </c>
      <c r="G245" s="219" t="s">
        <v>5743</v>
      </c>
      <c r="H245" s="220">
        <v>2</v>
      </c>
      <c r="I245" s="221"/>
      <c r="J245" s="222">
        <f>ROUND(I245*H245,2)</f>
        <v>0</v>
      </c>
      <c r="K245" s="218" t="s">
        <v>6208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2606</v>
      </c>
    </row>
    <row r="246" s="2" customFormat="1" ht="16.5" customHeight="1">
      <c r="A246" s="41"/>
      <c r="B246" s="42"/>
      <c r="C246" s="216" t="s">
        <v>1757</v>
      </c>
      <c r="D246" s="216" t="s">
        <v>227</v>
      </c>
      <c r="E246" s="217" t="s">
        <v>6425</v>
      </c>
      <c r="F246" s="218" t="s">
        <v>6426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2614</v>
      </c>
    </row>
    <row r="247" s="2" customFormat="1" ht="24.15" customHeight="1">
      <c r="A247" s="41"/>
      <c r="B247" s="42"/>
      <c r="C247" s="216" t="s">
        <v>5310</v>
      </c>
      <c r="D247" s="216" t="s">
        <v>227</v>
      </c>
      <c r="E247" s="217" t="s">
        <v>6427</v>
      </c>
      <c r="F247" s="218" t="s">
        <v>6428</v>
      </c>
      <c r="G247" s="219" t="s">
        <v>5743</v>
      </c>
      <c r="H247" s="220">
        <v>1</v>
      </c>
      <c r="I247" s="221"/>
      <c r="J247" s="222">
        <f>ROUND(I247*H247,2)</f>
        <v>0</v>
      </c>
      <c r="K247" s="218" t="s">
        <v>6208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2624</v>
      </c>
    </row>
    <row r="248" s="2" customFormat="1" ht="24.15" customHeight="1">
      <c r="A248" s="41"/>
      <c r="B248" s="42"/>
      <c r="C248" s="216" t="s">
        <v>1772</v>
      </c>
      <c r="D248" s="216" t="s">
        <v>227</v>
      </c>
      <c r="E248" s="217" t="s">
        <v>6429</v>
      </c>
      <c r="F248" s="218" t="s">
        <v>6430</v>
      </c>
      <c r="G248" s="219" t="s">
        <v>5743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2636</v>
      </c>
    </row>
    <row r="249" s="2" customFormat="1" ht="24.15" customHeight="1">
      <c r="A249" s="41"/>
      <c r="B249" s="42"/>
      <c r="C249" s="216" t="s">
        <v>1787</v>
      </c>
      <c r="D249" s="216" t="s">
        <v>227</v>
      </c>
      <c r="E249" s="217" t="s">
        <v>6230</v>
      </c>
      <c r="F249" s="218" t="s">
        <v>6231</v>
      </c>
      <c r="G249" s="219" t="s">
        <v>5743</v>
      </c>
      <c r="H249" s="220">
        <v>11</v>
      </c>
      <c r="I249" s="221"/>
      <c r="J249" s="222">
        <f>ROUND(I249*H249,2)</f>
        <v>0</v>
      </c>
      <c r="K249" s="218" t="s">
        <v>6208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2647</v>
      </c>
    </row>
    <row r="250" s="2" customFormat="1" ht="24.15" customHeight="1">
      <c r="A250" s="41"/>
      <c r="B250" s="42"/>
      <c r="C250" s="216" t="s">
        <v>1792</v>
      </c>
      <c r="D250" s="216" t="s">
        <v>227</v>
      </c>
      <c r="E250" s="217" t="s">
        <v>6431</v>
      </c>
      <c r="F250" s="218" t="s">
        <v>6432</v>
      </c>
      <c r="G250" s="219" t="s">
        <v>5743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2656</v>
      </c>
    </row>
    <row r="251" s="2" customFormat="1" ht="24.15" customHeight="1">
      <c r="A251" s="41"/>
      <c r="B251" s="42"/>
      <c r="C251" s="216" t="s">
        <v>1797</v>
      </c>
      <c r="D251" s="216" t="s">
        <v>227</v>
      </c>
      <c r="E251" s="217" t="s">
        <v>6383</v>
      </c>
      <c r="F251" s="218" t="s">
        <v>6384</v>
      </c>
      <c r="G251" s="219" t="s">
        <v>5743</v>
      </c>
      <c r="H251" s="220">
        <v>4</v>
      </c>
      <c r="I251" s="221"/>
      <c r="J251" s="222">
        <f>ROUND(I251*H251,2)</f>
        <v>0</v>
      </c>
      <c r="K251" s="218" t="s">
        <v>6208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2666</v>
      </c>
    </row>
    <row r="252" s="2" customFormat="1" ht="37.8" customHeight="1">
      <c r="A252" s="41"/>
      <c r="B252" s="42"/>
      <c r="C252" s="216" t="s">
        <v>1802</v>
      </c>
      <c r="D252" s="216" t="s">
        <v>227</v>
      </c>
      <c r="E252" s="217" t="s">
        <v>6433</v>
      </c>
      <c r="F252" s="218" t="s">
        <v>6434</v>
      </c>
      <c r="G252" s="219" t="s">
        <v>5743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2744</v>
      </c>
    </row>
    <row r="253" s="2" customFormat="1" ht="24.15" customHeight="1">
      <c r="A253" s="41"/>
      <c r="B253" s="42"/>
      <c r="C253" s="216" t="s">
        <v>1810</v>
      </c>
      <c r="D253" s="216" t="s">
        <v>227</v>
      </c>
      <c r="E253" s="217" t="s">
        <v>6435</v>
      </c>
      <c r="F253" s="218" t="s">
        <v>6436</v>
      </c>
      <c r="G253" s="219" t="s">
        <v>5743</v>
      </c>
      <c r="H253" s="220">
        <v>4</v>
      </c>
      <c r="I253" s="221"/>
      <c r="J253" s="222">
        <f>ROUND(I253*H253,2)</f>
        <v>0</v>
      </c>
      <c r="K253" s="218" t="s">
        <v>6208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2779</v>
      </c>
    </row>
    <row r="254" s="2" customFormat="1" ht="33" customHeight="1">
      <c r="A254" s="41"/>
      <c r="B254" s="42"/>
      <c r="C254" s="216" t="s">
        <v>1817</v>
      </c>
      <c r="D254" s="216" t="s">
        <v>227</v>
      </c>
      <c r="E254" s="217" t="s">
        <v>6437</v>
      </c>
      <c r="F254" s="218" t="s">
        <v>6438</v>
      </c>
      <c r="G254" s="219" t="s">
        <v>5743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2787</v>
      </c>
    </row>
    <row r="255" s="2" customFormat="1" ht="16.5" customHeight="1">
      <c r="A255" s="41"/>
      <c r="B255" s="42"/>
      <c r="C255" s="216" t="s">
        <v>1822</v>
      </c>
      <c r="D255" s="216" t="s">
        <v>227</v>
      </c>
      <c r="E255" s="217" t="s">
        <v>6439</v>
      </c>
      <c r="F255" s="218" t="s">
        <v>6261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2810</v>
      </c>
    </row>
    <row r="256" s="2" customFormat="1" ht="33" customHeight="1">
      <c r="A256" s="41"/>
      <c r="B256" s="42"/>
      <c r="C256" s="216" t="s">
        <v>1828</v>
      </c>
      <c r="D256" s="216" t="s">
        <v>227</v>
      </c>
      <c r="E256" s="217" t="s">
        <v>6440</v>
      </c>
      <c r="F256" s="218" t="s">
        <v>6441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2830</v>
      </c>
    </row>
    <row r="257" s="2" customFormat="1" ht="16.5" customHeight="1">
      <c r="A257" s="41"/>
      <c r="B257" s="42"/>
      <c r="C257" s="216" t="s">
        <v>1857</v>
      </c>
      <c r="D257" s="216" t="s">
        <v>227</v>
      </c>
      <c r="E257" s="217" t="s">
        <v>6442</v>
      </c>
      <c r="F257" s="218" t="s">
        <v>6261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2842</v>
      </c>
    </row>
    <row r="258" s="2" customFormat="1" ht="24.15" customHeight="1">
      <c r="A258" s="41"/>
      <c r="B258" s="42"/>
      <c r="C258" s="216" t="s">
        <v>1874</v>
      </c>
      <c r="D258" s="216" t="s">
        <v>227</v>
      </c>
      <c r="E258" s="217" t="s">
        <v>6443</v>
      </c>
      <c r="F258" s="218" t="s">
        <v>6444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2854</v>
      </c>
    </row>
    <row r="259" s="2" customFormat="1" ht="16.5" customHeight="1">
      <c r="A259" s="41"/>
      <c r="B259" s="42"/>
      <c r="C259" s="216" t="s">
        <v>1879</v>
      </c>
      <c r="D259" s="216" t="s">
        <v>227</v>
      </c>
      <c r="E259" s="217" t="s">
        <v>6270</v>
      </c>
      <c r="F259" s="218" t="s">
        <v>6271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6208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2865</v>
      </c>
    </row>
    <row r="260" s="2" customFormat="1" ht="24.15" customHeight="1">
      <c r="A260" s="41"/>
      <c r="B260" s="42"/>
      <c r="C260" s="216" t="s">
        <v>1889</v>
      </c>
      <c r="D260" s="216" t="s">
        <v>227</v>
      </c>
      <c r="E260" s="217" t="s">
        <v>6445</v>
      </c>
      <c r="F260" s="218" t="s">
        <v>6446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2875</v>
      </c>
    </row>
    <row r="261" s="2" customFormat="1" ht="16.5" customHeight="1">
      <c r="A261" s="41"/>
      <c r="B261" s="42"/>
      <c r="C261" s="216" t="s">
        <v>1896</v>
      </c>
      <c r="D261" s="216" t="s">
        <v>227</v>
      </c>
      <c r="E261" s="217" t="s">
        <v>6270</v>
      </c>
      <c r="F261" s="218" t="s">
        <v>6271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6208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2890</v>
      </c>
    </row>
    <row r="262" s="2" customFormat="1" ht="24.15" customHeight="1">
      <c r="A262" s="41"/>
      <c r="B262" s="42"/>
      <c r="C262" s="216" t="s">
        <v>1901</v>
      </c>
      <c r="D262" s="216" t="s">
        <v>227</v>
      </c>
      <c r="E262" s="217" t="s">
        <v>6447</v>
      </c>
      <c r="F262" s="218" t="s">
        <v>6448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2903</v>
      </c>
    </row>
    <row r="263" s="2" customFormat="1" ht="24.15" customHeight="1">
      <c r="A263" s="41"/>
      <c r="B263" s="42"/>
      <c r="C263" s="216" t="s">
        <v>1913</v>
      </c>
      <c r="D263" s="216" t="s">
        <v>227</v>
      </c>
      <c r="E263" s="217" t="s">
        <v>6449</v>
      </c>
      <c r="F263" s="218" t="s">
        <v>6450</v>
      </c>
      <c r="G263" s="219" t="s">
        <v>5743</v>
      </c>
      <c r="H263" s="220">
        <v>1</v>
      </c>
      <c r="I263" s="221"/>
      <c r="J263" s="222">
        <f>ROUND(I263*H263,2)</f>
        <v>0</v>
      </c>
      <c r="K263" s="218" t="s">
        <v>6208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2920</v>
      </c>
    </row>
    <row r="264" s="2" customFormat="1" ht="16.5" customHeight="1">
      <c r="A264" s="41"/>
      <c r="B264" s="42"/>
      <c r="C264" s="216" t="s">
        <v>1916</v>
      </c>
      <c r="D264" s="216" t="s">
        <v>227</v>
      </c>
      <c r="E264" s="217" t="s">
        <v>6451</v>
      </c>
      <c r="F264" s="218" t="s">
        <v>6452</v>
      </c>
      <c r="G264" s="219" t="s">
        <v>5743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2929</v>
      </c>
    </row>
    <row r="265" s="2" customFormat="1" ht="16.5" customHeight="1">
      <c r="A265" s="41"/>
      <c r="B265" s="42"/>
      <c r="C265" s="216" t="s">
        <v>1933</v>
      </c>
      <c r="D265" s="216" t="s">
        <v>227</v>
      </c>
      <c r="E265" s="217" t="s">
        <v>6453</v>
      </c>
      <c r="F265" s="218" t="s">
        <v>6454</v>
      </c>
      <c r="G265" s="219" t="s">
        <v>5743</v>
      </c>
      <c r="H265" s="220">
        <v>2</v>
      </c>
      <c r="I265" s="221"/>
      <c r="J265" s="222">
        <f>ROUND(I265*H265,2)</f>
        <v>0</v>
      </c>
      <c r="K265" s="218" t="s">
        <v>6208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2941</v>
      </c>
    </row>
    <row r="266" s="2" customFormat="1" ht="24.15" customHeight="1">
      <c r="A266" s="41"/>
      <c r="B266" s="42"/>
      <c r="C266" s="216" t="s">
        <v>1937</v>
      </c>
      <c r="D266" s="216" t="s">
        <v>227</v>
      </c>
      <c r="E266" s="217" t="s">
        <v>6455</v>
      </c>
      <c r="F266" s="218" t="s">
        <v>6456</v>
      </c>
      <c r="G266" s="219" t="s">
        <v>5743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6154</v>
      </c>
    </row>
    <row r="267" s="2" customFormat="1" ht="24.15" customHeight="1">
      <c r="A267" s="41"/>
      <c r="B267" s="42"/>
      <c r="C267" s="216" t="s">
        <v>1939</v>
      </c>
      <c r="D267" s="216" t="s">
        <v>227</v>
      </c>
      <c r="E267" s="217" t="s">
        <v>6332</v>
      </c>
      <c r="F267" s="218" t="s">
        <v>6333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6208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2961</v>
      </c>
    </row>
    <row r="268" s="2" customFormat="1" ht="16.5" customHeight="1">
      <c r="A268" s="41"/>
      <c r="B268" s="42"/>
      <c r="C268" s="216" t="s">
        <v>1944</v>
      </c>
      <c r="D268" s="216" t="s">
        <v>227</v>
      </c>
      <c r="E268" s="217" t="s">
        <v>6457</v>
      </c>
      <c r="F268" s="218" t="s">
        <v>6337</v>
      </c>
      <c r="G268" s="219" t="s">
        <v>5743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2981</v>
      </c>
    </row>
    <row r="269" s="2" customFormat="1" ht="16.5" customHeight="1">
      <c r="A269" s="41"/>
      <c r="B269" s="42"/>
      <c r="C269" s="216" t="s">
        <v>1949</v>
      </c>
      <c r="D269" s="216" t="s">
        <v>227</v>
      </c>
      <c r="E269" s="217" t="s">
        <v>6338</v>
      </c>
      <c r="F269" s="218" t="s">
        <v>6339</v>
      </c>
      <c r="G269" s="219" t="s">
        <v>5743</v>
      </c>
      <c r="H269" s="220">
        <v>2</v>
      </c>
      <c r="I269" s="221"/>
      <c r="J269" s="222">
        <f>ROUND(I269*H269,2)</f>
        <v>0</v>
      </c>
      <c r="K269" s="218" t="s">
        <v>6208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6159</v>
      </c>
    </row>
    <row r="270" s="2" customFormat="1" ht="24.15" customHeight="1">
      <c r="A270" s="41"/>
      <c r="B270" s="42"/>
      <c r="C270" s="216" t="s">
        <v>1952</v>
      </c>
      <c r="D270" s="216" t="s">
        <v>227</v>
      </c>
      <c r="E270" s="217" t="s">
        <v>6458</v>
      </c>
      <c r="F270" s="218" t="s">
        <v>6255</v>
      </c>
      <c r="G270" s="219" t="s">
        <v>5743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6160</v>
      </c>
    </row>
    <row r="271" s="2" customFormat="1" ht="21.75" customHeight="1">
      <c r="A271" s="41"/>
      <c r="B271" s="42"/>
      <c r="C271" s="216" t="s">
        <v>1959</v>
      </c>
      <c r="D271" s="216" t="s">
        <v>227</v>
      </c>
      <c r="E271" s="217" t="s">
        <v>6256</v>
      </c>
      <c r="F271" s="218" t="s">
        <v>6257</v>
      </c>
      <c r="G271" s="219" t="s">
        <v>5743</v>
      </c>
      <c r="H271" s="220">
        <v>2</v>
      </c>
      <c r="I271" s="221"/>
      <c r="J271" s="222">
        <f>ROUND(I271*H271,2)</f>
        <v>0</v>
      </c>
      <c r="K271" s="218" t="s">
        <v>6208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3030</v>
      </c>
    </row>
    <row r="272" s="2" customFormat="1" ht="24.15" customHeight="1">
      <c r="A272" s="41"/>
      <c r="B272" s="42"/>
      <c r="C272" s="216" t="s">
        <v>1964</v>
      </c>
      <c r="D272" s="216" t="s">
        <v>227</v>
      </c>
      <c r="E272" s="217" t="s">
        <v>6459</v>
      </c>
      <c r="F272" s="218" t="s">
        <v>6307</v>
      </c>
      <c r="G272" s="219" t="s">
        <v>5743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3056</v>
      </c>
    </row>
    <row r="273" s="2" customFormat="1" ht="21.75" customHeight="1">
      <c r="A273" s="41"/>
      <c r="B273" s="42"/>
      <c r="C273" s="216" t="s">
        <v>1969</v>
      </c>
      <c r="D273" s="216" t="s">
        <v>227</v>
      </c>
      <c r="E273" s="217" t="s">
        <v>6460</v>
      </c>
      <c r="F273" s="218" t="s">
        <v>6461</v>
      </c>
      <c r="G273" s="219" t="s">
        <v>5743</v>
      </c>
      <c r="H273" s="220">
        <v>2</v>
      </c>
      <c r="I273" s="221"/>
      <c r="J273" s="222">
        <f>ROUND(I273*H273,2)</f>
        <v>0</v>
      </c>
      <c r="K273" s="218" t="s">
        <v>6208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3066</v>
      </c>
    </row>
    <row r="274" s="2" customFormat="1" ht="33" customHeight="1">
      <c r="A274" s="41"/>
      <c r="B274" s="42"/>
      <c r="C274" s="216" t="s">
        <v>1976</v>
      </c>
      <c r="D274" s="216" t="s">
        <v>227</v>
      </c>
      <c r="E274" s="217" t="s">
        <v>6462</v>
      </c>
      <c r="F274" s="218" t="s">
        <v>6320</v>
      </c>
      <c r="G274" s="219" t="s">
        <v>5743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3079</v>
      </c>
    </row>
    <row r="275" s="2" customFormat="1" ht="16.5" customHeight="1">
      <c r="A275" s="41"/>
      <c r="B275" s="42"/>
      <c r="C275" s="216" t="s">
        <v>1984</v>
      </c>
      <c r="D275" s="216" t="s">
        <v>227</v>
      </c>
      <c r="E275" s="217" t="s">
        <v>6463</v>
      </c>
      <c r="F275" s="218" t="s">
        <v>6261</v>
      </c>
      <c r="G275" s="219" t="s">
        <v>5743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3093</v>
      </c>
    </row>
    <row r="276" s="2" customFormat="1" ht="37.8" customHeight="1">
      <c r="A276" s="41"/>
      <c r="B276" s="42"/>
      <c r="C276" s="216" t="s">
        <v>2009</v>
      </c>
      <c r="D276" s="216" t="s">
        <v>227</v>
      </c>
      <c r="E276" s="217" t="s">
        <v>6464</v>
      </c>
      <c r="F276" s="218" t="s">
        <v>6465</v>
      </c>
      <c r="G276" s="219" t="s">
        <v>5743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3105</v>
      </c>
    </row>
    <row r="277" s="2" customFormat="1" ht="21.75" customHeight="1">
      <c r="A277" s="41"/>
      <c r="B277" s="42"/>
      <c r="C277" s="216" t="s">
        <v>2021</v>
      </c>
      <c r="D277" s="216" t="s">
        <v>227</v>
      </c>
      <c r="E277" s="217" t="s">
        <v>6466</v>
      </c>
      <c r="F277" s="218" t="s">
        <v>6356</v>
      </c>
      <c r="G277" s="219" t="s">
        <v>5743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3119</v>
      </c>
    </row>
    <row r="278" s="2" customFormat="1" ht="37.8" customHeight="1">
      <c r="A278" s="41"/>
      <c r="B278" s="42"/>
      <c r="C278" s="216" t="s">
        <v>2033</v>
      </c>
      <c r="D278" s="216" t="s">
        <v>227</v>
      </c>
      <c r="E278" s="217" t="s">
        <v>6467</v>
      </c>
      <c r="F278" s="218" t="s">
        <v>6403</v>
      </c>
      <c r="G278" s="219" t="s">
        <v>5743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3131</v>
      </c>
    </row>
    <row r="279" s="2" customFormat="1" ht="21.75" customHeight="1">
      <c r="A279" s="41"/>
      <c r="B279" s="42"/>
      <c r="C279" s="216" t="s">
        <v>2054</v>
      </c>
      <c r="D279" s="216" t="s">
        <v>227</v>
      </c>
      <c r="E279" s="217" t="s">
        <v>6468</v>
      </c>
      <c r="F279" s="218" t="s">
        <v>6356</v>
      </c>
      <c r="G279" s="219" t="s">
        <v>5743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3142</v>
      </c>
    </row>
    <row r="280" s="2" customFormat="1" ht="33" customHeight="1">
      <c r="A280" s="41"/>
      <c r="B280" s="42"/>
      <c r="C280" s="216" t="s">
        <v>2059</v>
      </c>
      <c r="D280" s="216" t="s">
        <v>227</v>
      </c>
      <c r="E280" s="217" t="s">
        <v>6469</v>
      </c>
      <c r="F280" s="218" t="s">
        <v>6351</v>
      </c>
      <c r="G280" s="219" t="s">
        <v>5743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3153</v>
      </c>
    </row>
    <row r="281" s="2" customFormat="1" ht="16.5" customHeight="1">
      <c r="A281" s="41"/>
      <c r="B281" s="42"/>
      <c r="C281" s="216" t="s">
        <v>2065</v>
      </c>
      <c r="D281" s="216" t="s">
        <v>227</v>
      </c>
      <c r="E281" s="217" t="s">
        <v>6470</v>
      </c>
      <c r="F281" s="218" t="s">
        <v>6261</v>
      </c>
      <c r="G281" s="219" t="s">
        <v>5743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3171</v>
      </c>
    </row>
    <row r="282" s="2" customFormat="1" ht="16.5" customHeight="1">
      <c r="A282" s="41"/>
      <c r="B282" s="42"/>
      <c r="C282" s="216" t="s">
        <v>2073</v>
      </c>
      <c r="D282" s="216" t="s">
        <v>227</v>
      </c>
      <c r="E282" s="217" t="s">
        <v>6471</v>
      </c>
      <c r="F282" s="218" t="s">
        <v>6342</v>
      </c>
      <c r="G282" s="219" t="s">
        <v>5743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3186</v>
      </c>
    </row>
    <row r="283" s="2" customFormat="1" ht="24.15" customHeight="1">
      <c r="A283" s="41"/>
      <c r="B283" s="42"/>
      <c r="C283" s="216" t="s">
        <v>2083</v>
      </c>
      <c r="D283" s="216" t="s">
        <v>227</v>
      </c>
      <c r="E283" s="217" t="s">
        <v>6343</v>
      </c>
      <c r="F283" s="218" t="s">
        <v>6344</v>
      </c>
      <c r="G283" s="219" t="s">
        <v>5743</v>
      </c>
      <c r="H283" s="220">
        <v>3</v>
      </c>
      <c r="I283" s="221"/>
      <c r="J283" s="222">
        <f>ROUND(I283*H283,2)</f>
        <v>0</v>
      </c>
      <c r="K283" s="218" t="s">
        <v>6208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3200</v>
      </c>
    </row>
    <row r="284" s="2" customFormat="1" ht="16.5" customHeight="1">
      <c r="A284" s="41"/>
      <c r="B284" s="42"/>
      <c r="C284" s="216" t="s">
        <v>2089</v>
      </c>
      <c r="D284" s="216" t="s">
        <v>227</v>
      </c>
      <c r="E284" s="217" t="s">
        <v>6472</v>
      </c>
      <c r="F284" s="218" t="s">
        <v>6473</v>
      </c>
      <c r="G284" s="219" t="s">
        <v>5743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3218</v>
      </c>
    </row>
    <row r="285" s="2" customFormat="1" ht="24.15" customHeight="1">
      <c r="A285" s="41"/>
      <c r="B285" s="42"/>
      <c r="C285" s="216" t="s">
        <v>2094</v>
      </c>
      <c r="D285" s="216" t="s">
        <v>227</v>
      </c>
      <c r="E285" s="217" t="s">
        <v>6474</v>
      </c>
      <c r="F285" s="218" t="s">
        <v>6475</v>
      </c>
      <c r="G285" s="219" t="s">
        <v>5743</v>
      </c>
      <c r="H285" s="220">
        <v>4</v>
      </c>
      <c r="I285" s="221"/>
      <c r="J285" s="222">
        <f>ROUND(I285*H285,2)</f>
        <v>0</v>
      </c>
      <c r="K285" s="218" t="s">
        <v>6208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3264</v>
      </c>
    </row>
    <row r="286" s="2" customFormat="1" ht="16.5" customHeight="1">
      <c r="A286" s="41"/>
      <c r="B286" s="42"/>
      <c r="C286" s="216" t="s">
        <v>2101</v>
      </c>
      <c r="D286" s="216" t="s">
        <v>227</v>
      </c>
      <c r="E286" s="217" t="s">
        <v>6476</v>
      </c>
      <c r="F286" s="218" t="s">
        <v>6477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3288</v>
      </c>
    </row>
    <row r="287" s="2" customFormat="1" ht="21.75" customHeight="1">
      <c r="A287" s="41"/>
      <c r="B287" s="42"/>
      <c r="C287" s="216" t="s">
        <v>2107</v>
      </c>
      <c r="D287" s="216" t="s">
        <v>227</v>
      </c>
      <c r="E287" s="217" t="s">
        <v>6478</v>
      </c>
      <c r="F287" s="218" t="s">
        <v>6479</v>
      </c>
      <c r="G287" s="219" t="s">
        <v>5743</v>
      </c>
      <c r="H287" s="220">
        <v>1</v>
      </c>
      <c r="I287" s="221"/>
      <c r="J287" s="222">
        <f>ROUND(I287*H287,2)</f>
        <v>0</v>
      </c>
      <c r="K287" s="218" t="s">
        <v>6208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3313</v>
      </c>
    </row>
    <row r="288" s="2" customFormat="1" ht="62.7" customHeight="1">
      <c r="A288" s="41"/>
      <c r="B288" s="42"/>
      <c r="C288" s="216" t="s">
        <v>2112</v>
      </c>
      <c r="D288" s="216" t="s">
        <v>227</v>
      </c>
      <c r="E288" s="217" t="s">
        <v>6480</v>
      </c>
      <c r="F288" s="218" t="s">
        <v>6481</v>
      </c>
      <c r="G288" s="219" t="s">
        <v>5743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3326</v>
      </c>
    </row>
    <row r="289" s="2" customFormat="1" ht="21.75" customHeight="1">
      <c r="A289" s="41"/>
      <c r="B289" s="42"/>
      <c r="C289" s="216" t="s">
        <v>2117</v>
      </c>
      <c r="D289" s="216" t="s">
        <v>227</v>
      </c>
      <c r="E289" s="217" t="s">
        <v>6482</v>
      </c>
      <c r="F289" s="218" t="s">
        <v>6483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6208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3337</v>
      </c>
    </row>
    <row r="290" s="2" customFormat="1" ht="49.05" customHeight="1">
      <c r="A290" s="41"/>
      <c r="B290" s="42"/>
      <c r="C290" s="216" t="s">
        <v>2122</v>
      </c>
      <c r="D290" s="216" t="s">
        <v>227</v>
      </c>
      <c r="E290" s="217" t="s">
        <v>6484</v>
      </c>
      <c r="F290" s="218" t="s">
        <v>6485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3345</v>
      </c>
    </row>
    <row r="291" s="2" customFormat="1" ht="21.75" customHeight="1">
      <c r="A291" s="41"/>
      <c r="B291" s="42"/>
      <c r="C291" s="216" t="s">
        <v>2127</v>
      </c>
      <c r="D291" s="216" t="s">
        <v>227</v>
      </c>
      <c r="E291" s="217" t="s">
        <v>6486</v>
      </c>
      <c r="F291" s="218" t="s">
        <v>6487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6208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3353</v>
      </c>
    </row>
    <row r="292" s="2" customFormat="1" ht="62.7" customHeight="1">
      <c r="A292" s="41"/>
      <c r="B292" s="42"/>
      <c r="C292" s="216" t="s">
        <v>2137</v>
      </c>
      <c r="D292" s="216" t="s">
        <v>227</v>
      </c>
      <c r="E292" s="217" t="s">
        <v>6488</v>
      </c>
      <c r="F292" s="218" t="s">
        <v>6489</v>
      </c>
      <c r="G292" s="219" t="s">
        <v>5743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3364</v>
      </c>
    </row>
    <row r="293" s="2" customFormat="1" ht="21.75" customHeight="1">
      <c r="A293" s="41"/>
      <c r="B293" s="42"/>
      <c r="C293" s="216" t="s">
        <v>2142</v>
      </c>
      <c r="D293" s="216" t="s">
        <v>227</v>
      </c>
      <c r="E293" s="217" t="s">
        <v>6482</v>
      </c>
      <c r="F293" s="218" t="s">
        <v>6483</v>
      </c>
      <c r="G293" s="219" t="s">
        <v>5743</v>
      </c>
      <c r="H293" s="220">
        <v>2</v>
      </c>
      <c r="I293" s="221"/>
      <c r="J293" s="222">
        <f>ROUND(I293*H293,2)</f>
        <v>0</v>
      </c>
      <c r="K293" s="218" t="s">
        <v>6208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3378</v>
      </c>
    </row>
    <row r="294" s="2" customFormat="1" ht="44.25" customHeight="1">
      <c r="A294" s="41"/>
      <c r="B294" s="42"/>
      <c r="C294" s="216" t="s">
        <v>5143</v>
      </c>
      <c r="D294" s="216" t="s">
        <v>227</v>
      </c>
      <c r="E294" s="217" t="s">
        <v>6490</v>
      </c>
      <c r="F294" s="218" t="s">
        <v>6491</v>
      </c>
      <c r="G294" s="219" t="s">
        <v>5743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3391</v>
      </c>
    </row>
    <row r="295" s="2" customFormat="1" ht="24.15" customHeight="1">
      <c r="A295" s="41"/>
      <c r="B295" s="42"/>
      <c r="C295" s="216" t="s">
        <v>2154</v>
      </c>
      <c r="D295" s="216" t="s">
        <v>227</v>
      </c>
      <c r="E295" s="217" t="s">
        <v>6492</v>
      </c>
      <c r="F295" s="218" t="s">
        <v>6493</v>
      </c>
      <c r="G295" s="219" t="s">
        <v>5743</v>
      </c>
      <c r="H295" s="220">
        <v>2</v>
      </c>
      <c r="I295" s="221"/>
      <c r="J295" s="222">
        <f>ROUND(I295*H295,2)</f>
        <v>0</v>
      </c>
      <c r="K295" s="218" t="s">
        <v>6208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3417</v>
      </c>
    </row>
    <row r="296" s="2" customFormat="1" ht="24.15" customHeight="1">
      <c r="A296" s="41"/>
      <c r="B296" s="42"/>
      <c r="C296" s="216" t="s">
        <v>5146</v>
      </c>
      <c r="D296" s="216" t="s">
        <v>227</v>
      </c>
      <c r="E296" s="217" t="s">
        <v>6494</v>
      </c>
      <c r="F296" s="218" t="s">
        <v>6495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3440</v>
      </c>
    </row>
    <row r="297" s="2" customFormat="1" ht="16.5" customHeight="1">
      <c r="A297" s="41"/>
      <c r="B297" s="42"/>
      <c r="C297" s="216" t="s">
        <v>6187</v>
      </c>
      <c r="D297" s="216" t="s">
        <v>227</v>
      </c>
      <c r="E297" s="217" t="s">
        <v>6496</v>
      </c>
      <c r="F297" s="218" t="s">
        <v>6497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6208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3453</v>
      </c>
    </row>
    <row r="298" s="2" customFormat="1" ht="24.15" customHeight="1">
      <c r="A298" s="41"/>
      <c r="B298" s="42"/>
      <c r="C298" s="216" t="s">
        <v>5149</v>
      </c>
      <c r="D298" s="216" t="s">
        <v>227</v>
      </c>
      <c r="E298" s="217" t="s">
        <v>6498</v>
      </c>
      <c r="F298" s="218" t="s">
        <v>6499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3462</v>
      </c>
    </row>
    <row r="299" s="2" customFormat="1" ht="16.5" customHeight="1">
      <c r="A299" s="41"/>
      <c r="B299" s="42"/>
      <c r="C299" s="216" t="s">
        <v>6191</v>
      </c>
      <c r="D299" s="216" t="s">
        <v>227</v>
      </c>
      <c r="E299" s="217" t="s">
        <v>6500</v>
      </c>
      <c r="F299" s="218" t="s">
        <v>6501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6208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3474</v>
      </c>
    </row>
    <row r="300" s="2" customFormat="1" ht="24.15" customHeight="1">
      <c r="A300" s="41"/>
      <c r="B300" s="42"/>
      <c r="C300" s="216" t="s">
        <v>2180</v>
      </c>
      <c r="D300" s="216" t="s">
        <v>227</v>
      </c>
      <c r="E300" s="217" t="s">
        <v>6502</v>
      </c>
      <c r="F300" s="218" t="s">
        <v>6503</v>
      </c>
      <c r="G300" s="219" t="s">
        <v>5743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3483</v>
      </c>
    </row>
    <row r="301" s="2" customFormat="1" ht="21.75" customHeight="1">
      <c r="A301" s="41"/>
      <c r="B301" s="42"/>
      <c r="C301" s="216" t="s">
        <v>2186</v>
      </c>
      <c r="D301" s="216" t="s">
        <v>227</v>
      </c>
      <c r="E301" s="217" t="s">
        <v>6504</v>
      </c>
      <c r="F301" s="218" t="s">
        <v>6505</v>
      </c>
      <c r="G301" s="219" t="s">
        <v>5743</v>
      </c>
      <c r="H301" s="220">
        <v>3</v>
      </c>
      <c r="I301" s="221"/>
      <c r="J301" s="222">
        <f>ROUND(I301*H301,2)</f>
        <v>0</v>
      </c>
      <c r="K301" s="218" t="s">
        <v>6208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3491</v>
      </c>
    </row>
    <row r="302" s="2" customFormat="1" ht="16.5" customHeight="1">
      <c r="A302" s="41"/>
      <c r="B302" s="42"/>
      <c r="C302" s="216" t="s">
        <v>2194</v>
      </c>
      <c r="D302" s="216" t="s">
        <v>227</v>
      </c>
      <c r="E302" s="217" t="s">
        <v>6506</v>
      </c>
      <c r="F302" s="218" t="s">
        <v>6507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3499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6508</v>
      </c>
      <c r="F303" s="218" t="s">
        <v>6509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3507</v>
      </c>
    </row>
    <row r="304" s="2" customFormat="1" ht="37.8" customHeight="1">
      <c r="A304" s="41"/>
      <c r="B304" s="42"/>
      <c r="C304" s="216" t="s">
        <v>2208</v>
      </c>
      <c r="D304" s="216" t="s">
        <v>227</v>
      </c>
      <c r="E304" s="217" t="s">
        <v>6510</v>
      </c>
      <c r="F304" s="218" t="s">
        <v>6406</v>
      </c>
      <c r="G304" s="219" t="s">
        <v>5743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6198</v>
      </c>
    </row>
    <row r="305" s="2" customFormat="1" ht="21.75" customHeight="1">
      <c r="A305" s="41"/>
      <c r="B305" s="42"/>
      <c r="C305" s="216" t="s">
        <v>2212</v>
      </c>
      <c r="D305" s="216" t="s">
        <v>227</v>
      </c>
      <c r="E305" s="217" t="s">
        <v>6511</v>
      </c>
      <c r="F305" s="218" t="s">
        <v>6356</v>
      </c>
      <c r="G305" s="219" t="s">
        <v>5743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3530</v>
      </c>
    </row>
    <row r="306" s="2" customFormat="1" ht="24.15" customHeight="1">
      <c r="A306" s="41"/>
      <c r="B306" s="42"/>
      <c r="C306" s="216" t="s">
        <v>2216</v>
      </c>
      <c r="D306" s="216" t="s">
        <v>227</v>
      </c>
      <c r="E306" s="217" t="s">
        <v>6512</v>
      </c>
      <c r="F306" s="218" t="s">
        <v>6513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3542</v>
      </c>
    </row>
    <row r="307" s="2" customFormat="1" ht="24.15" customHeight="1">
      <c r="A307" s="41"/>
      <c r="B307" s="42"/>
      <c r="C307" s="216" t="s">
        <v>2220</v>
      </c>
      <c r="D307" s="216" t="s">
        <v>227</v>
      </c>
      <c r="E307" s="217" t="s">
        <v>6514</v>
      </c>
      <c r="F307" s="218" t="s">
        <v>6515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3549</v>
      </c>
    </row>
    <row r="308" s="2" customFormat="1" ht="24.15" customHeight="1">
      <c r="A308" s="41"/>
      <c r="B308" s="42"/>
      <c r="C308" s="216" t="s">
        <v>2224</v>
      </c>
      <c r="D308" s="216" t="s">
        <v>227</v>
      </c>
      <c r="E308" s="217" t="s">
        <v>6516</v>
      </c>
      <c r="F308" s="218" t="s">
        <v>6517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6208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2230</v>
      </c>
      <c r="D309" s="216" t="s">
        <v>227</v>
      </c>
      <c r="E309" s="217" t="s">
        <v>6518</v>
      </c>
      <c r="F309" s="218" t="s">
        <v>6519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3573</v>
      </c>
    </row>
    <row r="310" s="2" customFormat="1" ht="24.15" customHeight="1">
      <c r="A310" s="41"/>
      <c r="B310" s="42"/>
      <c r="C310" s="216" t="s">
        <v>2160</v>
      </c>
      <c r="D310" s="216" t="s">
        <v>227</v>
      </c>
      <c r="E310" s="217" t="s">
        <v>6520</v>
      </c>
      <c r="F310" s="218" t="s">
        <v>6521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3615</v>
      </c>
    </row>
    <row r="311" s="2" customFormat="1" ht="24.15" customHeight="1">
      <c r="A311" s="41"/>
      <c r="B311" s="42"/>
      <c r="C311" s="216" t="s">
        <v>2239</v>
      </c>
      <c r="D311" s="216" t="s">
        <v>227</v>
      </c>
      <c r="E311" s="217" t="s">
        <v>6522</v>
      </c>
      <c r="F311" s="218" t="s">
        <v>6523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3626</v>
      </c>
    </row>
    <row r="312" s="2" customFormat="1" ht="24.15" customHeight="1">
      <c r="A312" s="41"/>
      <c r="B312" s="42"/>
      <c r="C312" s="216" t="s">
        <v>2243</v>
      </c>
      <c r="D312" s="216" t="s">
        <v>227</v>
      </c>
      <c r="E312" s="217" t="s">
        <v>6524</v>
      </c>
      <c r="F312" s="218" t="s">
        <v>6525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3634</v>
      </c>
    </row>
    <row r="313" s="2" customFormat="1" ht="24.15" customHeight="1">
      <c r="A313" s="41"/>
      <c r="B313" s="42"/>
      <c r="C313" s="216" t="s">
        <v>6151</v>
      </c>
      <c r="D313" s="216" t="s">
        <v>227</v>
      </c>
      <c r="E313" s="217" t="s">
        <v>6526</v>
      </c>
      <c r="F313" s="218" t="s">
        <v>6527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6208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3642</v>
      </c>
    </row>
    <row r="314" s="2" customFormat="1" ht="24.15" customHeight="1">
      <c r="A314" s="41"/>
      <c r="B314" s="42"/>
      <c r="C314" s="216" t="s">
        <v>5170</v>
      </c>
      <c r="D314" s="216" t="s">
        <v>227</v>
      </c>
      <c r="E314" s="217" t="s">
        <v>6528</v>
      </c>
      <c r="F314" s="218" t="s">
        <v>6529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3650</v>
      </c>
    </row>
    <row r="315" s="2" customFormat="1" ht="24.15" customHeight="1">
      <c r="A315" s="41"/>
      <c r="B315" s="42"/>
      <c r="C315" s="216" t="s">
        <v>2254</v>
      </c>
      <c r="D315" s="216" t="s">
        <v>227</v>
      </c>
      <c r="E315" s="217" t="s">
        <v>6530</v>
      </c>
      <c r="F315" s="218" t="s">
        <v>6531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3658</v>
      </c>
    </row>
    <row r="316" s="2" customFormat="1" ht="24.15" customHeight="1">
      <c r="A316" s="41"/>
      <c r="B316" s="42"/>
      <c r="C316" s="216" t="s">
        <v>5175</v>
      </c>
      <c r="D316" s="216" t="s">
        <v>227</v>
      </c>
      <c r="E316" s="217" t="s">
        <v>6532</v>
      </c>
      <c r="F316" s="218" t="s">
        <v>6533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6208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3666</v>
      </c>
    </row>
    <row r="317" s="2" customFormat="1" ht="24.15" customHeight="1">
      <c r="A317" s="41"/>
      <c r="B317" s="42"/>
      <c r="C317" s="216" t="s">
        <v>2264</v>
      </c>
      <c r="D317" s="216" t="s">
        <v>227</v>
      </c>
      <c r="E317" s="217" t="s">
        <v>6534</v>
      </c>
      <c r="F317" s="218" t="s">
        <v>6535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6208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3674</v>
      </c>
    </row>
    <row r="318" s="2" customFormat="1" ht="21.75" customHeight="1">
      <c r="A318" s="41"/>
      <c r="B318" s="42"/>
      <c r="C318" s="216" t="s">
        <v>2268</v>
      </c>
      <c r="D318" s="216" t="s">
        <v>227</v>
      </c>
      <c r="E318" s="217" t="s">
        <v>6536</v>
      </c>
      <c r="F318" s="218" t="s">
        <v>6537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6208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3682</v>
      </c>
    </row>
    <row r="319" s="2" customFormat="1" ht="24.15" customHeight="1">
      <c r="A319" s="41"/>
      <c r="B319" s="42"/>
      <c r="C319" s="216" t="s">
        <v>2272</v>
      </c>
      <c r="D319" s="216" t="s">
        <v>227</v>
      </c>
      <c r="E319" s="217" t="s">
        <v>6538</v>
      </c>
      <c r="F319" s="218" t="s">
        <v>6539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6208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3690</v>
      </c>
    </row>
    <row r="320" s="2" customFormat="1" ht="21.75" customHeight="1">
      <c r="A320" s="41"/>
      <c r="B320" s="42"/>
      <c r="C320" s="216" t="s">
        <v>2280</v>
      </c>
      <c r="D320" s="216" t="s">
        <v>227</v>
      </c>
      <c r="E320" s="217" t="s">
        <v>6540</v>
      </c>
      <c r="F320" s="218" t="s">
        <v>6541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6208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3698</v>
      </c>
    </row>
    <row r="321" s="2" customFormat="1" ht="24.15" customHeight="1">
      <c r="A321" s="41"/>
      <c r="B321" s="42"/>
      <c r="C321" s="216" t="s">
        <v>2284</v>
      </c>
      <c r="D321" s="216" t="s">
        <v>227</v>
      </c>
      <c r="E321" s="217" t="s">
        <v>6542</v>
      </c>
      <c r="F321" s="218" t="s">
        <v>6543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6208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3706</v>
      </c>
    </row>
    <row r="322" s="2" customFormat="1" ht="21.75" customHeight="1">
      <c r="A322" s="41"/>
      <c r="B322" s="42"/>
      <c r="C322" s="216" t="s">
        <v>2288</v>
      </c>
      <c r="D322" s="216" t="s">
        <v>227</v>
      </c>
      <c r="E322" s="217" t="s">
        <v>6544</v>
      </c>
      <c r="F322" s="218" t="s">
        <v>6545</v>
      </c>
      <c r="G322" s="219" t="s">
        <v>5743</v>
      </c>
      <c r="H322" s="220">
        <v>3</v>
      </c>
      <c r="I322" s="221"/>
      <c r="J322" s="222">
        <f>ROUND(I322*H322,2)</f>
        <v>0</v>
      </c>
      <c r="K322" s="218" t="s">
        <v>6208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3714</v>
      </c>
    </row>
    <row r="323" s="2" customFormat="1" ht="21.75" customHeight="1">
      <c r="A323" s="41"/>
      <c r="B323" s="42"/>
      <c r="C323" s="216" t="s">
        <v>2292</v>
      </c>
      <c r="D323" s="216" t="s">
        <v>227</v>
      </c>
      <c r="E323" s="217" t="s">
        <v>6546</v>
      </c>
      <c r="F323" s="218" t="s">
        <v>6547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6208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3722</v>
      </c>
    </row>
    <row r="324" s="2" customFormat="1" ht="21.75" customHeight="1">
      <c r="A324" s="41"/>
      <c r="B324" s="42"/>
      <c r="C324" s="216" t="s">
        <v>2299</v>
      </c>
      <c r="D324" s="216" t="s">
        <v>227</v>
      </c>
      <c r="E324" s="217" t="s">
        <v>6548</v>
      </c>
      <c r="F324" s="218" t="s">
        <v>6549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6208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3730</v>
      </c>
    </row>
    <row r="325" s="2" customFormat="1" ht="21.75" customHeight="1">
      <c r="A325" s="41"/>
      <c r="B325" s="42"/>
      <c r="C325" s="216" t="s">
        <v>2304</v>
      </c>
      <c r="D325" s="216" t="s">
        <v>227</v>
      </c>
      <c r="E325" s="217" t="s">
        <v>6550</v>
      </c>
      <c r="F325" s="218" t="s">
        <v>6551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3738</v>
      </c>
    </row>
    <row r="326" s="2" customFormat="1" ht="21.75" customHeight="1">
      <c r="A326" s="41"/>
      <c r="B326" s="42"/>
      <c r="C326" s="216" t="s">
        <v>2308</v>
      </c>
      <c r="D326" s="216" t="s">
        <v>227</v>
      </c>
      <c r="E326" s="217" t="s">
        <v>6552</v>
      </c>
      <c r="F326" s="218" t="s">
        <v>6553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3746</v>
      </c>
    </row>
    <row r="327" s="2" customFormat="1" ht="24.15" customHeight="1">
      <c r="A327" s="41"/>
      <c r="B327" s="42"/>
      <c r="C327" s="216" t="s">
        <v>2312</v>
      </c>
      <c r="D327" s="216" t="s">
        <v>227</v>
      </c>
      <c r="E327" s="217" t="s">
        <v>6554</v>
      </c>
      <c r="F327" s="218" t="s">
        <v>6555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6208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3754</v>
      </c>
    </row>
    <row r="328" s="2" customFormat="1" ht="21.75" customHeight="1">
      <c r="A328" s="41"/>
      <c r="B328" s="42"/>
      <c r="C328" s="216" t="s">
        <v>2316</v>
      </c>
      <c r="D328" s="216" t="s">
        <v>227</v>
      </c>
      <c r="E328" s="217" t="s">
        <v>6556</v>
      </c>
      <c r="F328" s="218" t="s">
        <v>6557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3762</v>
      </c>
    </row>
    <row r="329" s="2" customFormat="1" ht="21.75" customHeight="1">
      <c r="A329" s="41"/>
      <c r="B329" s="42"/>
      <c r="C329" s="216" t="s">
        <v>2320</v>
      </c>
      <c r="D329" s="216" t="s">
        <v>227</v>
      </c>
      <c r="E329" s="217" t="s">
        <v>6558</v>
      </c>
      <c r="F329" s="218" t="s">
        <v>6559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3770</v>
      </c>
    </row>
    <row r="330" s="2" customFormat="1" ht="24.15" customHeight="1">
      <c r="A330" s="41"/>
      <c r="B330" s="42"/>
      <c r="C330" s="216" t="s">
        <v>2324</v>
      </c>
      <c r="D330" s="216" t="s">
        <v>227</v>
      </c>
      <c r="E330" s="217" t="s">
        <v>6560</v>
      </c>
      <c r="F330" s="218" t="s">
        <v>6561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6208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3778</v>
      </c>
    </row>
    <row r="331" s="2" customFormat="1" ht="21.75" customHeight="1">
      <c r="A331" s="41"/>
      <c r="B331" s="42"/>
      <c r="C331" s="216" t="s">
        <v>2328</v>
      </c>
      <c r="D331" s="216" t="s">
        <v>227</v>
      </c>
      <c r="E331" s="217" t="s">
        <v>6562</v>
      </c>
      <c r="F331" s="218" t="s">
        <v>6563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3786</v>
      </c>
    </row>
    <row r="332" s="2" customFormat="1" ht="21.75" customHeight="1">
      <c r="A332" s="41"/>
      <c r="B332" s="42"/>
      <c r="C332" s="216" t="s">
        <v>2332</v>
      </c>
      <c r="D332" s="216" t="s">
        <v>227</v>
      </c>
      <c r="E332" s="217" t="s">
        <v>6564</v>
      </c>
      <c r="F332" s="218" t="s">
        <v>6565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3794</v>
      </c>
    </row>
    <row r="333" s="2" customFormat="1" ht="24.15" customHeight="1">
      <c r="A333" s="41"/>
      <c r="B333" s="42"/>
      <c r="C333" s="216" t="s">
        <v>2336</v>
      </c>
      <c r="D333" s="216" t="s">
        <v>227</v>
      </c>
      <c r="E333" s="217" t="s">
        <v>6566</v>
      </c>
      <c r="F333" s="218" t="s">
        <v>6567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6208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3802</v>
      </c>
    </row>
    <row r="334" s="2" customFormat="1" ht="21.75" customHeight="1">
      <c r="A334" s="41"/>
      <c r="B334" s="42"/>
      <c r="C334" s="216" t="s">
        <v>2340</v>
      </c>
      <c r="D334" s="216" t="s">
        <v>227</v>
      </c>
      <c r="E334" s="217" t="s">
        <v>6568</v>
      </c>
      <c r="F334" s="218" t="s">
        <v>6569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3810</v>
      </c>
    </row>
    <row r="335" s="2" customFormat="1" ht="21.75" customHeight="1">
      <c r="A335" s="41"/>
      <c r="B335" s="42"/>
      <c r="C335" s="216" t="s">
        <v>2344</v>
      </c>
      <c r="D335" s="216" t="s">
        <v>227</v>
      </c>
      <c r="E335" s="217" t="s">
        <v>6570</v>
      </c>
      <c r="F335" s="218" t="s">
        <v>6571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3818</v>
      </c>
    </row>
    <row r="336" s="2" customFormat="1" ht="24.15" customHeight="1">
      <c r="A336" s="41"/>
      <c r="B336" s="42"/>
      <c r="C336" s="216" t="s">
        <v>2348</v>
      </c>
      <c r="D336" s="216" t="s">
        <v>227</v>
      </c>
      <c r="E336" s="217" t="s">
        <v>6572</v>
      </c>
      <c r="F336" s="218" t="s">
        <v>6573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6208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3826</v>
      </c>
    </row>
    <row r="337" s="2" customFormat="1" ht="21.75" customHeight="1">
      <c r="A337" s="41"/>
      <c r="B337" s="42"/>
      <c r="C337" s="216" t="s">
        <v>2352</v>
      </c>
      <c r="D337" s="216" t="s">
        <v>227</v>
      </c>
      <c r="E337" s="217" t="s">
        <v>6574</v>
      </c>
      <c r="F337" s="218" t="s">
        <v>6575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3834</v>
      </c>
    </row>
    <row r="338" s="2" customFormat="1" ht="21.75" customHeight="1">
      <c r="A338" s="41"/>
      <c r="B338" s="42"/>
      <c r="C338" s="216" t="s">
        <v>2357</v>
      </c>
      <c r="D338" s="216" t="s">
        <v>227</v>
      </c>
      <c r="E338" s="217" t="s">
        <v>6576</v>
      </c>
      <c r="F338" s="218" t="s">
        <v>6575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3842</v>
      </c>
    </row>
    <row r="339" s="2" customFormat="1" ht="24.15" customHeight="1">
      <c r="A339" s="41"/>
      <c r="B339" s="42"/>
      <c r="C339" s="216" t="s">
        <v>2361</v>
      </c>
      <c r="D339" s="216" t="s">
        <v>227</v>
      </c>
      <c r="E339" s="217" t="s">
        <v>6577</v>
      </c>
      <c r="F339" s="218" t="s">
        <v>6578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6208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3850</v>
      </c>
    </row>
    <row r="340" s="2" customFormat="1" ht="24.15" customHeight="1">
      <c r="A340" s="41"/>
      <c r="B340" s="42"/>
      <c r="C340" s="216" t="s">
        <v>2365</v>
      </c>
      <c r="D340" s="216" t="s">
        <v>227</v>
      </c>
      <c r="E340" s="217" t="s">
        <v>6579</v>
      </c>
      <c r="F340" s="218" t="s">
        <v>6580</v>
      </c>
      <c r="G340" s="219" t="s">
        <v>5743</v>
      </c>
      <c r="H340" s="220">
        <v>13</v>
      </c>
      <c r="I340" s="221"/>
      <c r="J340" s="222">
        <f>ROUND(I340*H340,2)</f>
        <v>0</v>
      </c>
      <c r="K340" s="218" t="s">
        <v>6208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3865</v>
      </c>
    </row>
    <row r="341" s="2" customFormat="1" ht="24.15" customHeight="1">
      <c r="A341" s="41"/>
      <c r="B341" s="42"/>
      <c r="C341" s="216" t="s">
        <v>2369</v>
      </c>
      <c r="D341" s="216" t="s">
        <v>227</v>
      </c>
      <c r="E341" s="217" t="s">
        <v>6581</v>
      </c>
      <c r="F341" s="218" t="s">
        <v>6582</v>
      </c>
      <c r="G341" s="219" t="s">
        <v>5743</v>
      </c>
      <c r="H341" s="220">
        <v>1</v>
      </c>
      <c r="I341" s="221"/>
      <c r="J341" s="222">
        <f>ROUND(I341*H341,2)</f>
        <v>0</v>
      </c>
      <c r="K341" s="218" t="s">
        <v>6208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3873</v>
      </c>
    </row>
    <row r="342" s="2" customFormat="1" ht="24.15" customHeight="1">
      <c r="A342" s="41"/>
      <c r="B342" s="42"/>
      <c r="C342" s="216" t="s">
        <v>2373</v>
      </c>
      <c r="D342" s="216" t="s">
        <v>227</v>
      </c>
      <c r="E342" s="217" t="s">
        <v>6583</v>
      </c>
      <c r="F342" s="218" t="s">
        <v>6584</v>
      </c>
      <c r="G342" s="219" t="s">
        <v>5743</v>
      </c>
      <c r="H342" s="220">
        <v>1</v>
      </c>
      <c r="I342" s="221"/>
      <c r="J342" s="222">
        <f>ROUND(I342*H342,2)</f>
        <v>0</v>
      </c>
      <c r="K342" s="218" t="s">
        <v>6208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3881</v>
      </c>
    </row>
    <row r="343" s="2" customFormat="1" ht="24.15" customHeight="1">
      <c r="A343" s="41"/>
      <c r="B343" s="42"/>
      <c r="C343" s="216" t="s">
        <v>2377</v>
      </c>
      <c r="D343" s="216" t="s">
        <v>227</v>
      </c>
      <c r="E343" s="217" t="s">
        <v>6585</v>
      </c>
      <c r="F343" s="218" t="s">
        <v>6586</v>
      </c>
      <c r="G343" s="219" t="s">
        <v>5743</v>
      </c>
      <c r="H343" s="220">
        <v>8</v>
      </c>
      <c r="I343" s="221"/>
      <c r="J343" s="222">
        <f>ROUND(I343*H343,2)</f>
        <v>0</v>
      </c>
      <c r="K343" s="218" t="s">
        <v>6208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3891</v>
      </c>
    </row>
    <row r="344" s="2" customFormat="1" ht="24.15" customHeight="1">
      <c r="A344" s="41"/>
      <c r="B344" s="42"/>
      <c r="C344" s="216" t="s">
        <v>2386</v>
      </c>
      <c r="D344" s="216" t="s">
        <v>227</v>
      </c>
      <c r="E344" s="217" t="s">
        <v>6587</v>
      </c>
      <c r="F344" s="218" t="s">
        <v>6588</v>
      </c>
      <c r="G344" s="219" t="s">
        <v>5743</v>
      </c>
      <c r="H344" s="220">
        <v>161</v>
      </c>
      <c r="I344" s="221"/>
      <c r="J344" s="222">
        <f>ROUND(I344*H344,2)</f>
        <v>0</v>
      </c>
      <c r="K344" s="218" t="s">
        <v>6208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2385</v>
      </c>
      <c r="D345" s="216" t="s">
        <v>227</v>
      </c>
      <c r="E345" s="217" t="s">
        <v>6589</v>
      </c>
      <c r="F345" s="218" t="s">
        <v>6590</v>
      </c>
      <c r="G345" s="219" t="s">
        <v>5743</v>
      </c>
      <c r="H345" s="220">
        <v>3</v>
      </c>
      <c r="I345" s="221"/>
      <c r="J345" s="222">
        <f>ROUND(I345*H345,2)</f>
        <v>0</v>
      </c>
      <c r="K345" s="218" t="s">
        <v>6208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6591</v>
      </c>
      <c r="F346" s="214" t="s">
        <v>6592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2395</v>
      </c>
      <c r="D347" s="216" t="s">
        <v>227</v>
      </c>
      <c r="E347" s="217" t="s">
        <v>6593</v>
      </c>
      <c r="F347" s="218" t="s">
        <v>6594</v>
      </c>
      <c r="G347" s="219" t="s">
        <v>5743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4677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4677</v>
      </c>
      <c r="BM347" s="227" t="s">
        <v>1380</v>
      </c>
    </row>
    <row r="348" s="2" customFormat="1" ht="16.5" customHeight="1">
      <c r="A348" s="41"/>
      <c r="B348" s="42"/>
      <c r="C348" s="216" t="s">
        <v>2383</v>
      </c>
      <c r="D348" s="216" t="s">
        <v>227</v>
      </c>
      <c r="E348" s="217" t="s">
        <v>6595</v>
      </c>
      <c r="F348" s="218" t="s">
        <v>6596</v>
      </c>
      <c r="G348" s="219" t="s">
        <v>5743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4677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4677</v>
      </c>
      <c r="BM348" s="227" t="s">
        <v>3922</v>
      </c>
    </row>
    <row r="349" s="2" customFormat="1" ht="16.5" customHeight="1">
      <c r="A349" s="41"/>
      <c r="B349" s="42"/>
      <c r="C349" s="216" t="s">
        <v>2402</v>
      </c>
      <c r="D349" s="216" t="s">
        <v>227</v>
      </c>
      <c r="E349" s="217" t="s">
        <v>6597</v>
      </c>
      <c r="F349" s="218" t="s">
        <v>6598</v>
      </c>
      <c r="G349" s="219" t="s">
        <v>6599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4677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4677</v>
      </c>
      <c r="BM349" s="227" t="s">
        <v>3930</v>
      </c>
    </row>
    <row r="350" s="2" customFormat="1" ht="16.5" customHeight="1">
      <c r="A350" s="41"/>
      <c r="B350" s="42"/>
      <c r="C350" s="216" t="s">
        <v>2406</v>
      </c>
      <c r="D350" s="216" t="s">
        <v>227</v>
      </c>
      <c r="E350" s="217" t="s">
        <v>6600</v>
      </c>
      <c r="F350" s="218" t="s">
        <v>6601</v>
      </c>
      <c r="G350" s="219" t="s">
        <v>6599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4677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4677</v>
      </c>
      <c r="BM350" s="227" t="s">
        <v>3938</v>
      </c>
    </row>
    <row r="351" s="2" customFormat="1" ht="16.5" customHeight="1">
      <c r="A351" s="41"/>
      <c r="B351" s="42"/>
      <c r="C351" s="216" t="s">
        <v>2410</v>
      </c>
      <c r="D351" s="216" t="s">
        <v>227</v>
      </c>
      <c r="E351" s="217" t="s">
        <v>6602</v>
      </c>
      <c r="F351" s="218" t="s">
        <v>6603</v>
      </c>
      <c r="G351" s="219" t="s">
        <v>6599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4677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4677</v>
      </c>
      <c r="BM351" s="227" t="s">
        <v>3946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XfrczkHIoLRZE499mt4YYLPI0GMtDOqXAz8kFflt8HuaOIH/VzZgne8eJTzi9NU4fP25Kbmcu07Mhp7B+QKeAg==" hashValue="LupZOwnIesdMhm34AZmpRssyLvGcFncEIFb+F2KntVg6k/8fTqXVPGFTXLLAUtS4AWwbzq4tMiBWy+LRg/Imcg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6604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6605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6606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6607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6608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6609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6610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6611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6612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6613</v>
      </c>
      <c r="F94" s="214" t="s">
        <v>6614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5959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6615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6616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6617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6618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6619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6620</v>
      </c>
      <c r="F101" s="214" t="s">
        <v>6621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5959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6622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6623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6624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6625</v>
      </c>
      <c r="F105" s="214" t="s">
        <v>6626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5959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6627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6628</v>
      </c>
      <c r="G107" s="219" t="s">
        <v>5743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6629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6630</v>
      </c>
      <c r="F109" s="214" t="s">
        <v>6631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5959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6632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6633</v>
      </c>
      <c r="G111" s="219" t="s">
        <v>5743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6634</v>
      </c>
      <c r="F112" s="214" t="s">
        <v>6635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5959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6636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6637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6638</v>
      </c>
      <c r="F115" s="214" t="s">
        <v>6639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5959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6640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6641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6642</v>
      </c>
      <c r="G118" s="219" t="s">
        <v>5743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6643</v>
      </c>
      <c r="G119" s="219" t="s">
        <v>5743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6644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6645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6646</v>
      </c>
      <c r="G122" s="219" t="s">
        <v>5700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VBU5RpvGsqWOzTO2P2EOK56IBxF6UpOw/diu6JewHv5b65KJ+NAFyV2KTil6ZTxAh2RQnVTzR9svZ/ffNJlSoQ==" hashValue="wlnf73rVi5rXZoUScqTkvfl09i+ozlUwM+yd8/C6PuO7qlRDfAWJOzejGPlVB6z0nRmY9bYPfp6qR6sNlEEfQA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6648</v>
      </c>
      <c r="F94" s="218" t="s">
        <v>6649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6650</v>
      </c>
    </row>
    <row r="95" s="2" customFormat="1">
      <c r="A95" s="41"/>
      <c r="B95" s="42"/>
      <c r="C95" s="43"/>
      <c r="D95" s="267" t="s">
        <v>314</v>
      </c>
      <c r="E95" s="43"/>
      <c r="F95" s="268" t="s">
        <v>6651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6652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6653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2514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6654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6655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6656</v>
      </c>
      <c r="F103" s="218" t="s">
        <v>6657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6658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6659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6660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6652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6661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6653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6662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4893</v>
      </c>
      <c r="F111" s="218" t="s">
        <v>4894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6663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4895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6664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6665</v>
      </c>
      <c r="F116" s="218" t="s">
        <v>6666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6667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6668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6669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6670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6671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4897</v>
      </c>
      <c r="F122" s="218" t="s">
        <v>4898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6672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4899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6673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6674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6675</v>
      </c>
      <c r="F126" s="288" t="s">
        <v>6676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6677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6678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6679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6680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6652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6681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6653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6682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6683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6684</v>
      </c>
      <c r="F137" s="288" t="s">
        <v>6685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6686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6687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6688</v>
      </c>
      <c r="F140" s="218" t="s">
        <v>6689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6690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6691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6692</v>
      </c>
      <c r="F144" s="218" t="s">
        <v>6693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6694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6695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6696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6697</v>
      </c>
      <c r="F148" s="218" t="s">
        <v>6698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6699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6700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6654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6701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6702</v>
      </c>
      <c r="F152" s="218" t="s">
        <v>6703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6704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6705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6654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6706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6707</v>
      </c>
      <c r="F156" s="218" t="s">
        <v>6708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6709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6710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6711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6712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6713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6714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6715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6716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6712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6717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6714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6718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6719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6720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6721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6712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6722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6714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6723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6724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6712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6725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6714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6726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6727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6652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6661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6653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6662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6728</v>
      </c>
      <c r="F198" s="218" t="s">
        <v>6729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6730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6731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6732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6733</v>
      </c>
      <c r="F201" s="218" t="s">
        <v>6734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6735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6736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6737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6738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6739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6740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6737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6741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6742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6743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6744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6745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6746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6747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6748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6749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6750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6751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6747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6752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6753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6754</v>
      </c>
      <c r="F227" s="218" t="s">
        <v>6755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6756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6757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6738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6750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6758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6759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6760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6761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6762</v>
      </c>
      <c r="F238" s="218" t="s">
        <v>6763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6764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6765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6737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6766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6767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6768</v>
      </c>
      <c r="F243" s="218" t="s">
        <v>6769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6770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6771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6766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6772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6773</v>
      </c>
      <c r="F247" s="218" t="s">
        <v>6774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6775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6776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6777</v>
      </c>
      <c r="F249" s="218" t="s">
        <v>6778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6779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6780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6781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6782</v>
      </c>
      <c r="F252" s="218" t="s">
        <v>6783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6784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6785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6786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6787</v>
      </c>
      <c r="F255" s="288" t="s">
        <v>6788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6789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6790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6791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6792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6793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6794</v>
      </c>
      <c r="F262" s="218" t="s">
        <v>6795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6796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6797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6798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6799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2093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6800</v>
      </c>
      <c r="F267" s="218" t="s">
        <v>6801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6802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6803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6804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2576</v>
      </c>
      <c r="F270" s="214" t="s">
        <v>2577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6805</v>
      </c>
      <c r="F271" s="218" t="s">
        <v>6806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6807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6808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2583</v>
      </c>
      <c r="F273" s="203" t="s">
        <v>2584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2585</v>
      </c>
      <c r="F274" s="214" t="s">
        <v>2586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2598</v>
      </c>
      <c r="F275" s="218" t="s">
        <v>2599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6809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2601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6810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6811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2593</v>
      </c>
      <c r="F279" s="288" t="s">
        <v>2594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6812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6813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2620</v>
      </c>
      <c r="F281" s="218" t="s">
        <v>2621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6814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2623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6810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6815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6816</v>
      </c>
      <c r="F285" s="288" t="s">
        <v>6817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6818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6819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2628</v>
      </c>
      <c r="F287" s="218" t="s">
        <v>2629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6820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2631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6652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6821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6653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6822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2637</v>
      </c>
      <c r="F294" s="288" t="s">
        <v>2638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6823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6824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6825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2642</v>
      </c>
      <c r="F297" s="218" t="s">
        <v>2643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6826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2645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6652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6827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6653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6828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6829</v>
      </c>
      <c r="F304" s="218" t="s">
        <v>6830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6831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6832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4038</v>
      </c>
      <c r="F306" s="214" t="s">
        <v>4039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6833</v>
      </c>
      <c r="F307" s="218" t="s">
        <v>6834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6835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6836</v>
      </c>
      <c r="F308" s="218" t="s">
        <v>6837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6838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6839</v>
      </c>
      <c r="F309" s="218" t="s">
        <v>6840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6841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6842</v>
      </c>
      <c r="F310" s="218" t="s">
        <v>6843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6844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6845</v>
      </c>
      <c r="F311" s="218" t="s">
        <v>6846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6847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6848</v>
      </c>
      <c r="F312" s="218" t="s">
        <v>6849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6850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6851</v>
      </c>
      <c r="F313" s="218" t="s">
        <v>6852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6853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6854</v>
      </c>
      <c r="F314" s="218" t="s">
        <v>6855</v>
      </c>
      <c r="G314" s="219" t="s">
        <v>5057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6856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6857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pYH6WgVwc7xlFJBDxegwxfNDpYh56FD4+ok2KpYmLfhS1ApG1enFyr8IBcVE9LhVI4JuGM0IVRU+xoGNqq15ag==" hashValue="IIqCZkiLrUEVUBMITBoqNLVFNK++PxX8pJaJpL/m0AYK87HnzhYHgLcN6xI7ZObDb/QNPGvGzeqrasRWqLnZGA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6858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6859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6860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6861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6862</v>
      </c>
      <c r="F97" s="218" t="s">
        <v>6863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6864</v>
      </c>
    </row>
    <row r="98" s="2" customFormat="1">
      <c r="A98" s="41"/>
      <c r="B98" s="42"/>
      <c r="C98" s="43"/>
      <c r="D98" s="267" t="s">
        <v>314</v>
      </c>
      <c r="E98" s="43"/>
      <c r="F98" s="268" t="s">
        <v>6865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6866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6867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6868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6869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6870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6665</v>
      </c>
      <c r="F107" s="218" t="s">
        <v>6666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6871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6668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6872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6873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6874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6875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6876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6877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6878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6879</v>
      </c>
      <c r="F120" s="218" t="s">
        <v>6880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6881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6882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6883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6884</v>
      </c>
      <c r="F123" s="218" t="s">
        <v>6885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6886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6887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6888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6889</v>
      </c>
      <c r="F126" s="218" t="s">
        <v>6890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6891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6892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6893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6894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6895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6896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6794</v>
      </c>
      <c r="F135" s="218" t="s">
        <v>6795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6897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6797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6896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6898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6899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6900</v>
      </c>
      <c r="F141" s="218" t="s">
        <v>6901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6902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6903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6904</v>
      </c>
      <c r="F143" s="218" t="s">
        <v>6905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6906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6908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6909</v>
      </c>
      <c r="F147" s="218" t="s">
        <v>6910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6911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6912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2583</v>
      </c>
      <c r="F149" s="203" t="s">
        <v>2584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2749</v>
      </c>
      <c r="F150" s="214" t="s">
        <v>2750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6913</v>
      </c>
      <c r="F151" s="218" t="s">
        <v>6914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6915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6916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6917</v>
      </c>
      <c r="F153" s="218" t="s">
        <v>6918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6919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6920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6916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2662</v>
      </c>
      <c r="F156" s="288" t="s">
        <v>2663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6921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6922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6923</v>
      </c>
      <c r="F158" s="218" t="s">
        <v>6924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6925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6926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6916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2662</v>
      </c>
      <c r="F161" s="288" t="s">
        <v>2663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6927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6922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6928</v>
      </c>
      <c r="F163" s="218" t="s">
        <v>6929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6930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6931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6896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6932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6933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2871</v>
      </c>
      <c r="F168" s="218" t="s">
        <v>2872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6934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2874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6896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2876</v>
      </c>
      <c r="F171" s="288" t="s">
        <v>2877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6935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6936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2881</v>
      </c>
      <c r="F173" s="218" t="s">
        <v>2882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6937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2884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6938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6939</v>
      </c>
      <c r="F176" s="288" t="s">
        <v>6940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6941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6942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2899</v>
      </c>
      <c r="F178" s="218" t="s">
        <v>2900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6943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2902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6938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2904</v>
      </c>
      <c r="F181" s="288" t="s">
        <v>2905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6944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6945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2909</v>
      </c>
      <c r="F183" s="218" t="s">
        <v>2910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6946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6947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2921</v>
      </c>
      <c r="F186" s="288" t="s">
        <v>2922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6948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6949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6950</v>
      </c>
      <c r="F188" s="218" t="s">
        <v>6951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6952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6953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3129</v>
      </c>
      <c r="F190" s="214" t="s">
        <v>3130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6954</v>
      </c>
      <c r="F191" s="218" t="s">
        <v>6955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6956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6957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6958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6959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6960</v>
      </c>
      <c r="F196" s="218" t="s">
        <v>6961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6962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6963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6958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6959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6964</v>
      </c>
      <c r="F201" s="218" t="s">
        <v>6965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6966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6967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6968</v>
      </c>
      <c r="F203" s="288" t="s">
        <v>6969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6970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6959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6971</v>
      </c>
      <c r="F205" s="218" t="s">
        <v>6972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6973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6974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6896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6975</v>
      </c>
      <c r="F208" s="288" t="s">
        <v>6976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6977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6958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3166</v>
      </c>
      <c r="F210" s="218" t="s">
        <v>3167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6978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6979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6980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6981</v>
      </c>
      <c r="F215" s="218" t="s">
        <v>6982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6983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6984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3331</v>
      </c>
      <c r="F217" s="214" t="s">
        <v>3332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6985</v>
      </c>
      <c r="F218" s="218" t="s">
        <v>6986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6987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6988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3406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6989</v>
      </c>
      <c r="F222" s="288" t="s">
        <v>6990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6991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6992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6993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2378</v>
      </c>
      <c r="F225" s="218" t="s">
        <v>2379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6994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2381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6995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6996</v>
      </c>
      <c r="F230" s="288" t="s">
        <v>6997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6998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6999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7000</v>
      </c>
      <c r="F232" s="218" t="s">
        <v>7001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7002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7003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7004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3408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4571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7005</v>
      </c>
      <c r="F237" s="218" t="s">
        <v>7006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7007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7008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6995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7009</v>
      </c>
      <c r="F241" s="218" t="s">
        <v>7010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7011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7012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4038</v>
      </c>
      <c r="F243" s="214" t="s">
        <v>4039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7013</v>
      </c>
      <c r="F244" s="218" t="s">
        <v>7014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7015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7016</v>
      </c>
      <c r="F245" s="218" t="s">
        <v>7017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7018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7019</v>
      </c>
      <c r="F246" s="218" t="s">
        <v>7020</v>
      </c>
      <c r="G246" s="219" t="s">
        <v>4656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7021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7022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7023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7024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7025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7026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7027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7028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7029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7030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7031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7032</v>
      </c>
      <c r="F259" s="218" t="s">
        <v>7033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7034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7035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7036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7037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6854</v>
      </c>
      <c r="F264" s="218" t="s">
        <v>6855</v>
      </c>
      <c r="G264" s="219" t="s">
        <v>5057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7038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6857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3GxOvccHWe6UadXt+0gW94yPtI+4IkRCOqvVVNJy6hdXyr7EW2yZ+R97E/qotp1oMZ5CnFqVLKBnyiLK8MgSZQ==" hashValue="09cCrMW0jbzkBH7ukkd450A1SnaXHRBhDA2GHL0ovoN/gg2+kGhnuXcd3fK9yB5tywXHS1NFgATd7FObSAGS0Q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7039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7040</v>
      </c>
      <c r="F92" s="218" t="s">
        <v>7041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7042</v>
      </c>
    </row>
    <row r="93" s="2" customFormat="1">
      <c r="A93" s="41"/>
      <c r="B93" s="42"/>
      <c r="C93" s="43"/>
      <c r="D93" s="267" t="s">
        <v>314</v>
      </c>
      <c r="E93" s="43"/>
      <c r="F93" s="268" t="s">
        <v>7043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7044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7045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7046</v>
      </c>
      <c r="F96" s="218" t="s">
        <v>7047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7048</v>
      </c>
    </row>
    <row r="97" s="2" customFormat="1">
      <c r="A97" s="41"/>
      <c r="B97" s="42"/>
      <c r="C97" s="43"/>
      <c r="D97" s="267" t="s">
        <v>314</v>
      </c>
      <c r="E97" s="43"/>
      <c r="F97" s="268" t="s">
        <v>7049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4893</v>
      </c>
      <c r="F98" s="218" t="s">
        <v>4894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7050</v>
      </c>
    </row>
    <row r="99" s="2" customFormat="1">
      <c r="A99" s="41"/>
      <c r="B99" s="42"/>
      <c r="C99" s="43"/>
      <c r="D99" s="267" t="s">
        <v>314</v>
      </c>
      <c r="E99" s="43"/>
      <c r="F99" s="268" t="s">
        <v>4895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6665</v>
      </c>
      <c r="F100" s="218" t="s">
        <v>6666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7051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6668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6872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7052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7053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7054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7055</v>
      </c>
      <c r="F108" s="218" t="s">
        <v>7056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7057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7058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7059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2831</v>
      </c>
      <c r="F111" s="288" t="s">
        <v>2832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7060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7061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7062</v>
      </c>
      <c r="F113" s="218" t="s">
        <v>7063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7064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7065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7066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7067</v>
      </c>
      <c r="F116" s="218" t="s">
        <v>7068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7069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7070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7071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7045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6702</v>
      </c>
      <c r="F120" s="218" t="s">
        <v>6703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7072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6705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7073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6707</v>
      </c>
      <c r="F123" s="218" t="s">
        <v>6708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7074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6710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7075</v>
      </c>
      <c r="F126" s="218" t="s">
        <v>7076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7077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7078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7079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7080</v>
      </c>
      <c r="F129" s="288" t="s">
        <v>7081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7082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7083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7084</v>
      </c>
      <c r="F131" s="218" t="s">
        <v>7085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7086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7087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7088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7089</v>
      </c>
      <c r="F134" s="288" t="s">
        <v>7090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7091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7092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6909</v>
      </c>
      <c r="F137" s="218" t="s">
        <v>6910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7093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6912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2583</v>
      </c>
      <c r="F139" s="203" t="s">
        <v>2584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2749</v>
      </c>
      <c r="F140" s="214" t="s">
        <v>2750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6913</v>
      </c>
      <c r="F141" s="218" t="s">
        <v>6914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7094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7095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6917</v>
      </c>
      <c r="F143" s="218" t="s">
        <v>6918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7096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6920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7097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2662</v>
      </c>
      <c r="F146" s="288" t="s">
        <v>2663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7098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7099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6923</v>
      </c>
      <c r="F148" s="218" t="s">
        <v>6924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7100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6926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2662</v>
      </c>
      <c r="F150" s="288" t="s">
        <v>2663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7101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7099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6928</v>
      </c>
      <c r="F152" s="218" t="s">
        <v>6929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7102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6931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7097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7103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7099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2871</v>
      </c>
      <c r="F157" s="218" t="s">
        <v>2872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7104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7097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2876</v>
      </c>
      <c r="F160" s="288" t="s">
        <v>2877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7105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7106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2881</v>
      </c>
      <c r="F162" s="218" t="s">
        <v>2882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7107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2884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7108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6939</v>
      </c>
      <c r="F165" s="288" t="s">
        <v>6940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7109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7110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2899</v>
      </c>
      <c r="F167" s="218" t="s">
        <v>2900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7111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7108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2904</v>
      </c>
      <c r="F170" s="288" t="s">
        <v>2905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7112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7113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2909</v>
      </c>
      <c r="F172" s="218" t="s">
        <v>2910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7114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7115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2921</v>
      </c>
      <c r="F175" s="288" t="s">
        <v>2922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7116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7117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6950</v>
      </c>
      <c r="F177" s="218" t="s">
        <v>6951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7118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6953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3129</v>
      </c>
      <c r="F179" s="214" t="s">
        <v>3130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6954</v>
      </c>
      <c r="F180" s="218" t="s">
        <v>6955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7119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6957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7120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7121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7122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6960</v>
      </c>
      <c r="F186" s="218" t="s">
        <v>6961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7123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6963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7120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7121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7122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7124</v>
      </c>
      <c r="F192" s="218" t="s">
        <v>7125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7126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7127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7128</v>
      </c>
      <c r="F194" s="288" t="s">
        <v>7129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7130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7131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7132</v>
      </c>
      <c r="F196" s="218" t="s">
        <v>7133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7134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7135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7136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7137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7138</v>
      </c>
      <c r="F200" s="218" t="s">
        <v>7139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7140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7141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7142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6971</v>
      </c>
      <c r="F203" s="218" t="s">
        <v>6972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7143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6974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7097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6975</v>
      </c>
      <c r="F206" s="288" t="s">
        <v>6976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7144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7145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3166</v>
      </c>
      <c r="F208" s="218" t="s">
        <v>3167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7146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3169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7147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7148</v>
      </c>
      <c r="F211" s="218" t="s">
        <v>7149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7150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7151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7152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7153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7154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7155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7156</v>
      </c>
      <c r="F218" s="218" t="s">
        <v>7157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7158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7159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7160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7161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6968</v>
      </c>
      <c r="F222" s="288" t="s">
        <v>6969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7162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7120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7122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7163</v>
      </c>
      <c r="F226" s="218" t="s">
        <v>7164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7165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7166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7167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7168</v>
      </c>
      <c r="F229" s="218" t="s">
        <v>7169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7170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7171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7172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7173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7174</v>
      </c>
      <c r="F233" s="288" t="s">
        <v>7175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7176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7177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7178</v>
      </c>
      <c r="F235" s="218" t="s">
        <v>7179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7180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7181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7182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7173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7183</v>
      </c>
      <c r="F239" s="288" t="s">
        <v>7184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7185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7186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7187</v>
      </c>
      <c r="F241" s="218" t="s">
        <v>7188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7189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7190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7173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6981</v>
      </c>
      <c r="F244" s="218" t="s">
        <v>6982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7191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6984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3331</v>
      </c>
      <c r="F246" s="214" t="s">
        <v>3332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6985</v>
      </c>
      <c r="F247" s="218" t="s">
        <v>6986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7192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6988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3406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7193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6989</v>
      </c>
      <c r="F251" s="288" t="s">
        <v>6990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7194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7195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7196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2378</v>
      </c>
      <c r="F254" s="218" t="s">
        <v>2379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7197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2381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7198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6996</v>
      </c>
      <c r="F259" s="288" t="s">
        <v>6997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7199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7200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4944</v>
      </c>
      <c r="D261" s="216" t="s">
        <v>227</v>
      </c>
      <c r="E261" s="217" t="s">
        <v>3379</v>
      </c>
      <c r="F261" s="218" t="s">
        <v>3380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7201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3408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7202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7203</v>
      </c>
      <c r="F265" s="218" t="s">
        <v>7204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7205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7206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7207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7198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7009</v>
      </c>
      <c r="F270" s="218" t="s">
        <v>7010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7208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7012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4038</v>
      </c>
      <c r="F272" s="214" t="s">
        <v>4039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7209</v>
      </c>
      <c r="F273" s="218" t="s">
        <v>7210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7211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7212</v>
      </c>
      <c r="F274" s="218" t="s">
        <v>7020</v>
      </c>
      <c r="G274" s="219" t="s">
        <v>4656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7213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7022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7214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7024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7215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7216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7217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7030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7218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6854</v>
      </c>
      <c r="F285" s="218" t="s">
        <v>6855</v>
      </c>
      <c r="G285" s="219" t="s">
        <v>5057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7219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6857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qs22t52rTVwCZB0olw4OMqVIvuaNU8JIsfgcyAHyEpeyZR9zhXnO9wUHCOEj5FfuUyaJaSVP78GAmWkzsBDKJQ==" hashValue="xe+jDfs0Y/fTVrfnEDyY6Cr9tbu2Hj1mIBCChqs2nv1rdZ8e5yljjcL8jcqekx/fipt0DI3FGGc7oJwb6AOMig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7220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ROUND((SUM(BE83:BE132)),  2)</f>
        <v>0</v>
      </c>
      <c r="G33" s="41"/>
      <c r="H33" s="41"/>
      <c r="I33" s="161">
        <v>0.20999999999999999</v>
      </c>
      <c r="J33" s="160">
        <f>ROUND(((SUM(BE83:BE132))*I33),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ROUND((SUM(BF83:BF132)),  2)</f>
        <v>0</v>
      </c>
      <c r="G34" s="41"/>
      <c r="H34" s="41"/>
      <c r="I34" s="161">
        <v>0.12</v>
      </c>
      <c r="J34" s="160">
        <f>ROUND(((SUM(BF83:BF132))*I34),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ROUND((SUM(BG83:BG132)),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ROUND((SUM(BH83:BH132)),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ROUND((SUM(BI83:BI132)),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55.611332000000004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P85+P117+P130</f>
        <v>0</v>
      </c>
      <c r="Q84" s="208"/>
      <c r="R84" s="209">
        <f>R85+R117+R130</f>
        <v>55.611332000000004</v>
      </c>
      <c r="S84" s="208"/>
      <c r="T84" s="210">
        <f>T85+T117+T130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BK85+BK117+BK130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53.401614000000002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24.15" customHeight="1">
      <c r="A86" s="41"/>
      <c r="B86" s="42"/>
      <c r="C86" s="216" t="s">
        <v>549</v>
      </c>
      <c r="D86" s="216" t="s">
        <v>227</v>
      </c>
      <c r="E86" s="217" t="s">
        <v>7221</v>
      </c>
      <c r="F86" s="218" t="s">
        <v>7222</v>
      </c>
      <c r="G86" s="219" t="s">
        <v>5700</v>
      </c>
      <c r="H86" s="220">
        <v>610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3.0000000000000001E-05</v>
      </c>
      <c r="R86" s="225">
        <f>Q86*H86</f>
        <v>0.0183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7223</v>
      </c>
    </row>
    <row r="87" s="2" customFormat="1">
      <c r="A87" s="41"/>
      <c r="B87" s="42"/>
      <c r="C87" s="43"/>
      <c r="D87" s="267" t="s">
        <v>314</v>
      </c>
      <c r="E87" s="43"/>
      <c r="F87" s="268" t="s">
        <v>7224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4" customFormat="1">
      <c r="A88" s="14"/>
      <c r="B88" s="246"/>
      <c r="C88" s="247"/>
      <c r="D88" s="231" t="s">
        <v>268</v>
      </c>
      <c r="E88" s="248" t="s">
        <v>19</v>
      </c>
      <c r="F88" s="249" t="s">
        <v>7225</v>
      </c>
      <c r="G88" s="247"/>
      <c r="H88" s="248" t="s">
        <v>19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268</v>
      </c>
      <c r="AU88" s="255" t="s">
        <v>93</v>
      </c>
      <c r="AV88" s="14" t="s">
        <v>82</v>
      </c>
      <c r="AW88" s="14" t="s">
        <v>34</v>
      </c>
      <c r="AX88" s="14" t="s">
        <v>74</v>
      </c>
      <c r="AY88" s="255" t="s">
        <v>224</v>
      </c>
    </row>
    <row r="89" s="13" customFormat="1">
      <c r="A89" s="13"/>
      <c r="B89" s="229"/>
      <c r="C89" s="230"/>
      <c r="D89" s="231" t="s">
        <v>268</v>
      </c>
      <c r="E89" s="232" t="s">
        <v>19</v>
      </c>
      <c r="F89" s="233" t="s">
        <v>7226</v>
      </c>
      <c r="G89" s="230"/>
      <c r="H89" s="234">
        <v>610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268</v>
      </c>
      <c r="AU89" s="240" t="s">
        <v>93</v>
      </c>
      <c r="AV89" s="13" t="s">
        <v>93</v>
      </c>
      <c r="AW89" s="13" t="s">
        <v>34</v>
      </c>
      <c r="AX89" s="13" t="s">
        <v>82</v>
      </c>
      <c r="AY89" s="240" t="s">
        <v>224</v>
      </c>
    </row>
    <row r="90" s="2" customFormat="1" ht="37.8" customHeight="1">
      <c r="A90" s="41"/>
      <c r="B90" s="42"/>
      <c r="C90" s="216" t="s">
        <v>559</v>
      </c>
      <c r="D90" s="216" t="s">
        <v>227</v>
      </c>
      <c r="E90" s="217" t="s">
        <v>7227</v>
      </c>
      <c r="F90" s="218" t="s">
        <v>7228</v>
      </c>
      <c r="G90" s="219" t="s">
        <v>7229</v>
      </c>
      <c r="H90" s="220">
        <v>61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7230</v>
      </c>
    </row>
    <row r="91" s="2" customFormat="1">
      <c r="A91" s="41"/>
      <c r="B91" s="42"/>
      <c r="C91" s="43"/>
      <c r="D91" s="267" t="s">
        <v>314</v>
      </c>
      <c r="E91" s="43"/>
      <c r="F91" s="268" t="s">
        <v>7231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49.05" customHeight="1">
      <c r="A92" s="41"/>
      <c r="B92" s="42"/>
      <c r="C92" s="216" t="s">
        <v>82</v>
      </c>
      <c r="D92" s="216" t="s">
        <v>227</v>
      </c>
      <c r="E92" s="217" t="s">
        <v>7232</v>
      </c>
      <c r="F92" s="218" t="s">
        <v>7233</v>
      </c>
      <c r="G92" s="219" t="s">
        <v>324</v>
      </c>
      <c r="H92" s="220">
        <v>266.30000000000001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7234</v>
      </c>
    </row>
    <row r="93" s="2" customFormat="1">
      <c r="A93" s="41"/>
      <c r="B93" s="42"/>
      <c r="C93" s="43"/>
      <c r="D93" s="267" t="s">
        <v>314</v>
      </c>
      <c r="E93" s="43"/>
      <c r="F93" s="268" t="s">
        <v>7235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7236</v>
      </c>
      <c r="G94" s="230"/>
      <c r="H94" s="234">
        <v>266.30000000000001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266.30000000000001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37.8" customHeight="1">
      <c r="A96" s="41"/>
      <c r="B96" s="42"/>
      <c r="C96" s="216" t="s">
        <v>93</v>
      </c>
      <c r="D96" s="216" t="s">
        <v>227</v>
      </c>
      <c r="E96" s="217" t="s">
        <v>4878</v>
      </c>
      <c r="F96" s="218" t="s">
        <v>4879</v>
      </c>
      <c r="G96" s="219" t="s">
        <v>266</v>
      </c>
      <c r="H96" s="220">
        <v>540.60000000000002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0.0011900000000000001</v>
      </c>
      <c r="R96" s="225">
        <f>Q96*H96</f>
        <v>0.64331400000000005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7237</v>
      </c>
    </row>
    <row r="97" s="2" customFormat="1">
      <c r="A97" s="41"/>
      <c r="B97" s="42"/>
      <c r="C97" s="43"/>
      <c r="D97" s="267" t="s">
        <v>314</v>
      </c>
      <c r="E97" s="43"/>
      <c r="F97" s="268" t="s">
        <v>4880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7238</v>
      </c>
      <c r="G98" s="230"/>
      <c r="H98" s="234">
        <v>540.60000000000002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6" customFormat="1">
      <c r="A99" s="16"/>
      <c r="B99" s="272"/>
      <c r="C99" s="273"/>
      <c r="D99" s="231" t="s">
        <v>268</v>
      </c>
      <c r="E99" s="274" t="s">
        <v>19</v>
      </c>
      <c r="F99" s="275" t="s">
        <v>351</v>
      </c>
      <c r="G99" s="273"/>
      <c r="H99" s="276">
        <v>540.60000000000002</v>
      </c>
      <c r="I99" s="277"/>
      <c r="J99" s="273"/>
      <c r="K99" s="273"/>
      <c r="L99" s="278"/>
      <c r="M99" s="279"/>
      <c r="N99" s="280"/>
      <c r="O99" s="280"/>
      <c r="P99" s="280"/>
      <c r="Q99" s="280"/>
      <c r="R99" s="280"/>
      <c r="S99" s="280"/>
      <c r="T99" s="28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82" t="s">
        <v>268</v>
      </c>
      <c r="AU99" s="282" t="s">
        <v>93</v>
      </c>
      <c r="AV99" s="16" t="s">
        <v>231</v>
      </c>
      <c r="AW99" s="16" t="s">
        <v>34</v>
      </c>
      <c r="AX99" s="16" t="s">
        <v>82</v>
      </c>
      <c r="AY99" s="282" t="s">
        <v>224</v>
      </c>
    </row>
    <row r="100" s="2" customFormat="1" ht="44.25" customHeight="1">
      <c r="A100" s="41"/>
      <c r="B100" s="42"/>
      <c r="C100" s="216" t="s">
        <v>108</v>
      </c>
      <c r="D100" s="216" t="s">
        <v>227</v>
      </c>
      <c r="E100" s="217" t="s">
        <v>4887</v>
      </c>
      <c r="F100" s="218" t="s">
        <v>4888</v>
      </c>
      <c r="G100" s="219" t="s">
        <v>266</v>
      </c>
      <c r="H100" s="220">
        <v>540.60000000000002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7239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4890</v>
      </c>
      <c r="F102" s="218" t="s">
        <v>4891</v>
      </c>
      <c r="G102" s="219" t="s">
        <v>324</v>
      </c>
      <c r="H102" s="220">
        <v>266.30000000000001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7240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223</v>
      </c>
      <c r="D104" s="216" t="s">
        <v>227</v>
      </c>
      <c r="E104" s="217" t="s">
        <v>4893</v>
      </c>
      <c r="F104" s="218" t="s">
        <v>4894</v>
      </c>
      <c r="G104" s="219" t="s">
        <v>324</v>
      </c>
      <c r="H104" s="220">
        <v>29.300000000000001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7241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7242</v>
      </c>
      <c r="G106" s="230"/>
      <c r="H106" s="234">
        <v>29.300000000000001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29.300000000000001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246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46.880000000000003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7243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7244</v>
      </c>
      <c r="G110" s="230"/>
      <c r="H110" s="234">
        <v>46.880000000000003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250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237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7245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254</v>
      </c>
      <c r="D113" s="216" t="s">
        <v>227</v>
      </c>
      <c r="E113" s="217" t="s">
        <v>7246</v>
      </c>
      <c r="F113" s="218" t="s">
        <v>7247</v>
      </c>
      <c r="G113" s="219" t="s">
        <v>324</v>
      </c>
      <c r="H113" s="220">
        <v>29.300000000000001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7248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7249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7250</v>
      </c>
      <c r="F115" s="288" t="s">
        <v>7251</v>
      </c>
      <c r="G115" s="289" t="s">
        <v>371</v>
      </c>
      <c r="H115" s="290">
        <v>52.740000000000002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52.740000000000002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7252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7253</v>
      </c>
      <c r="G116" s="230"/>
      <c r="H116" s="234">
        <v>52.740000000000002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SUM(P118:P129)</f>
        <v>0</v>
      </c>
      <c r="Q117" s="208"/>
      <c r="R117" s="209">
        <f>SUM(R118:R129)</f>
        <v>2.2097180000000001</v>
      </c>
      <c r="S117" s="208"/>
      <c r="T117" s="21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SUM(BK118:BK129)</f>
        <v>0</v>
      </c>
    </row>
    <row r="118" s="2" customFormat="1" ht="24.15" customHeight="1">
      <c r="A118" s="41"/>
      <c r="B118" s="42"/>
      <c r="C118" s="216" t="s">
        <v>263</v>
      </c>
      <c r="D118" s="216" t="s">
        <v>227</v>
      </c>
      <c r="E118" s="217" t="s">
        <v>7254</v>
      </c>
      <c r="F118" s="218" t="s">
        <v>7255</v>
      </c>
      <c r="G118" s="219" t="s">
        <v>471</v>
      </c>
      <c r="H118" s="220">
        <v>60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0.00060000000000000006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7256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7257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143</v>
      </c>
      <c r="D120" s="286" t="s">
        <v>572</v>
      </c>
      <c r="E120" s="287" t="s">
        <v>7258</v>
      </c>
      <c r="F120" s="288" t="s">
        <v>7259</v>
      </c>
      <c r="G120" s="289" t="s">
        <v>471</v>
      </c>
      <c r="H120" s="290">
        <v>61.799999999999997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0.263268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7260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7261</v>
      </c>
      <c r="G121" s="230"/>
      <c r="H121" s="234">
        <v>61.799999999999997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8</v>
      </c>
      <c r="D122" s="216" t="s">
        <v>227</v>
      </c>
      <c r="E122" s="217" t="s">
        <v>7262</v>
      </c>
      <c r="F122" s="218" t="s">
        <v>7263</v>
      </c>
      <c r="G122" s="219" t="s">
        <v>471</v>
      </c>
      <c r="H122" s="220">
        <v>60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7264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7265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37.8" customHeight="1">
      <c r="A124" s="41"/>
      <c r="B124" s="42"/>
      <c r="C124" s="216" t="s">
        <v>148</v>
      </c>
      <c r="D124" s="216" t="s">
        <v>227</v>
      </c>
      <c r="E124" s="217" t="s">
        <v>4912</v>
      </c>
      <c r="F124" s="218" t="s">
        <v>4913</v>
      </c>
      <c r="G124" s="219" t="s">
        <v>595</v>
      </c>
      <c r="H124" s="220">
        <v>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0.10661</v>
      </c>
      <c r="R124" s="225">
        <f>Q124*H124</f>
        <v>0.53305000000000002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7266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4914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151</v>
      </c>
      <c r="D126" s="216" t="s">
        <v>227</v>
      </c>
      <c r="E126" s="217" t="s">
        <v>7267</v>
      </c>
      <c r="F126" s="218" t="s">
        <v>7268</v>
      </c>
      <c r="G126" s="219" t="s">
        <v>595</v>
      </c>
      <c r="H126" s="220">
        <v>5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0.072480000000000003</v>
      </c>
      <c r="R126" s="225">
        <f>Q126*H126</f>
        <v>0.3624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7269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7270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37.8" customHeight="1">
      <c r="A128" s="41"/>
      <c r="B128" s="42"/>
      <c r="C128" s="216" t="s">
        <v>284</v>
      </c>
      <c r="D128" s="216" t="s">
        <v>227</v>
      </c>
      <c r="E128" s="217" t="s">
        <v>4921</v>
      </c>
      <c r="F128" s="218" t="s">
        <v>4922</v>
      </c>
      <c r="G128" s="219" t="s">
        <v>595</v>
      </c>
      <c r="H128" s="220">
        <v>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0.21007999999999999</v>
      </c>
      <c r="R128" s="225">
        <f>Q128*H128</f>
        <v>1.0504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7271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4923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2576</v>
      </c>
      <c r="F130" s="214" t="s">
        <v>2577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SUM(BK131:BK132)</f>
        <v>0</v>
      </c>
    </row>
    <row r="131" s="2" customFormat="1" ht="49.05" customHeight="1">
      <c r="A131" s="41"/>
      <c r="B131" s="42"/>
      <c r="C131" s="216" t="s">
        <v>544</v>
      </c>
      <c r="D131" s="216" t="s">
        <v>227</v>
      </c>
      <c r="E131" s="217" t="s">
        <v>7272</v>
      </c>
      <c r="F131" s="218" t="s">
        <v>7273</v>
      </c>
      <c r="G131" s="219" t="s">
        <v>371</v>
      </c>
      <c r="H131" s="220">
        <v>55.610999999999997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7274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7275</v>
      </c>
      <c r="G132" s="43"/>
      <c r="H132" s="43"/>
      <c r="I132" s="269"/>
      <c r="J132" s="43"/>
      <c r="K132" s="43"/>
      <c r="L132" s="47"/>
      <c r="M132" s="303"/>
      <c r="N132" s="304"/>
      <c r="O132" s="243"/>
      <c r="P132" s="243"/>
      <c r="Q132" s="243"/>
      <c r="R132" s="243"/>
      <c r="S132" s="243"/>
      <c r="T132" s="30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VmS7y6ua5+xwU+tMv5vDsTb9Z4dlDEPvn3bwfTc3cQnEBEJLzEqBwhRqQt2D+VUcH0UcrOTUT6a8x+ffSU5zyA==" hashValue="00IeeVhhdJLsraaH4f4AbN3lhoFJnfigWEso+a+d6Nx1X7xy6cRCn21gDBByB/3V1+BVUodz8b30NiLSIb9hkg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15101201"/>
    <hyperlink ref="F91" r:id="rId2" display="https://podminky.urs.cz/item/CS_URS_2024_01/115101301"/>
    <hyperlink ref="F93" r:id="rId3" display="https://podminky.urs.cz/item/CS_URS_2024_01/131251104"/>
    <hyperlink ref="F97" r:id="rId4" display="https://podminky.urs.cz/item/CS_URS_2024_01/151101103"/>
    <hyperlink ref="F101" r:id="rId5" display="https://podminky.urs.cz/item/CS_URS_2024_01/151101113"/>
    <hyperlink ref="F103" r:id="rId6" display="https://podminky.urs.cz/item/CS_URS_2024_01/161151103"/>
    <hyperlink ref="F105" r:id="rId7" display="https://podminky.urs.cz/item/CS_URS_2024_01/162751117"/>
    <hyperlink ref="F109" r:id="rId8" display="https://podminky.urs.cz/item/CS_URS_2024_01/171201231"/>
    <hyperlink ref="F112" r:id="rId9" display="https://podminky.urs.cz/item/CS_URS_2024_01/174151101"/>
    <hyperlink ref="F114" r:id="rId10" display="https://podminky.urs.cz/item/CS_URS_2024_01/175151101"/>
    <hyperlink ref="F119" r:id="rId11" display="https://podminky.urs.cz/item/CS_URS_2024_01/871353121"/>
    <hyperlink ref="F123" r:id="rId12" display="https://podminky.urs.cz/item/CS_URS_2024_01/892351111"/>
    <hyperlink ref="F125" r:id="rId13" display="https://podminky.urs.cz/item/CS_URS_2024_01/894812315"/>
    <hyperlink ref="F127" r:id="rId14" display="https://podminky.urs.cz/item/CS_URS_2024_01/894812335"/>
    <hyperlink ref="F129" r:id="rId15" display="https://podminky.urs.cz/item/CS_URS_2024_01/894812377"/>
    <hyperlink ref="F132" r:id="rId1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7276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7277</v>
      </c>
      <c r="F86" s="218" t="s">
        <v>7278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7279</v>
      </c>
    </row>
    <row r="87" s="2" customFormat="1">
      <c r="A87" s="41"/>
      <c r="B87" s="42"/>
      <c r="C87" s="43"/>
      <c r="D87" s="267" t="s">
        <v>314</v>
      </c>
      <c r="E87" s="43"/>
      <c r="F87" s="268" t="s">
        <v>7280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7281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7282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7283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4875</v>
      </c>
      <c r="F94" s="218" t="s">
        <v>4876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7284</v>
      </c>
    </row>
    <row r="95" s="2" customFormat="1">
      <c r="A95" s="41"/>
      <c r="B95" s="42"/>
      <c r="C95" s="43"/>
      <c r="D95" s="267" t="s">
        <v>314</v>
      </c>
      <c r="E95" s="43"/>
      <c r="F95" s="268" t="s">
        <v>4877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7285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4878</v>
      </c>
      <c r="F98" s="218" t="s">
        <v>4879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7286</v>
      </c>
    </row>
    <row r="99" s="2" customFormat="1">
      <c r="A99" s="41"/>
      <c r="B99" s="42"/>
      <c r="C99" s="43"/>
      <c r="D99" s="267" t="s">
        <v>314</v>
      </c>
      <c r="E99" s="43"/>
      <c r="F99" s="268" t="s">
        <v>4880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7287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4881</v>
      </c>
      <c r="F102" s="218" t="s">
        <v>4882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7288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7289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4887</v>
      </c>
      <c r="F106" s="218" t="s">
        <v>4888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7290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4889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4890</v>
      </c>
      <c r="F108" s="218" t="s">
        <v>4891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7291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4893</v>
      </c>
      <c r="F110" s="218" t="s">
        <v>4894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7292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4895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7293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7294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7295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7296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7246</v>
      </c>
      <c r="F119" s="218" t="s">
        <v>7247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7297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7249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7250</v>
      </c>
      <c r="F121" s="288" t="s">
        <v>7251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7298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7299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7254</v>
      </c>
      <c r="F124" s="218" t="s">
        <v>7255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7300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7257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7258</v>
      </c>
      <c r="F126" s="288" t="s">
        <v>7259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7301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7302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7262</v>
      </c>
      <c r="F128" s="218" t="s">
        <v>7263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7303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7265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4912</v>
      </c>
      <c r="F130" s="218" t="s">
        <v>4913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7304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4914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7305</v>
      </c>
      <c r="F132" s="218" t="s">
        <v>7306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7307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7308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4915</v>
      </c>
      <c r="F134" s="218" t="s">
        <v>4916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7309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4917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7267</v>
      </c>
      <c r="F136" s="218" t="s">
        <v>7268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7310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7270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4921</v>
      </c>
      <c r="F138" s="218" t="s">
        <v>4922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7311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7312</v>
      </c>
      <c r="F140" s="218" t="s">
        <v>7313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7314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7315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7316</v>
      </c>
      <c r="F142" s="218" t="s">
        <v>7317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7318</v>
      </c>
      <c r="F143" s="218" t="s">
        <v>7319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7320</v>
      </c>
      <c r="F144" s="218" t="s">
        <v>7321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7322</v>
      </c>
      <c r="F145" s="218" t="s">
        <v>7323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4944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7272</v>
      </c>
      <c r="F147" s="218" t="s">
        <v>7273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7324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7275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tBpf5S14wYWtHjtQY+fVyiINnLb/WiyxtlHLIF0WhzUOHPQKNy+F0RK2K+xSBFG4Di7wSRpsUES/D40ynXIZww==" hashValue="vSv+92qz0WPhQqsS016CTLtc3vYLPdfHloqSlgNZjmBR6gwYRv1Bk39YIj0HT7LpnoUYekD9TH5AREGsLJnQMQ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7326</v>
      </c>
      <c r="F86" s="218" t="s">
        <v>7327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7328</v>
      </c>
    </row>
    <row r="87" s="2" customFormat="1">
      <c r="A87" s="41"/>
      <c r="B87" s="42"/>
      <c r="C87" s="43"/>
      <c r="D87" s="267" t="s">
        <v>314</v>
      </c>
      <c r="E87" s="43"/>
      <c r="F87" s="268" t="s">
        <v>7329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7330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7331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4875</v>
      </c>
      <c r="F92" s="218" t="s">
        <v>4876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7332</v>
      </c>
    </row>
    <row r="93" s="2" customFormat="1">
      <c r="A93" s="41"/>
      <c r="B93" s="42"/>
      <c r="C93" s="43"/>
      <c r="D93" s="267" t="s">
        <v>314</v>
      </c>
      <c r="E93" s="43"/>
      <c r="F93" s="268" t="s">
        <v>4877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4878</v>
      </c>
      <c r="F94" s="218" t="s">
        <v>4879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7333</v>
      </c>
    </row>
    <row r="95" s="2" customFormat="1">
      <c r="A95" s="41"/>
      <c r="B95" s="42"/>
      <c r="C95" s="43"/>
      <c r="D95" s="267" t="s">
        <v>314</v>
      </c>
      <c r="E95" s="43"/>
      <c r="F95" s="268" t="s">
        <v>4880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4881</v>
      </c>
      <c r="F96" s="218" t="s">
        <v>4882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7334</v>
      </c>
    </row>
    <row r="97" s="2" customFormat="1">
      <c r="A97" s="41"/>
      <c r="B97" s="42"/>
      <c r="C97" s="43"/>
      <c r="D97" s="267" t="s">
        <v>314</v>
      </c>
      <c r="E97" s="43"/>
      <c r="F97" s="268" t="s">
        <v>4883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4884</v>
      </c>
      <c r="F98" s="218" t="s">
        <v>4885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7335</v>
      </c>
    </row>
    <row r="99" s="2" customFormat="1">
      <c r="A99" s="41"/>
      <c r="B99" s="42"/>
      <c r="C99" s="43"/>
      <c r="D99" s="267" t="s">
        <v>314</v>
      </c>
      <c r="E99" s="43"/>
      <c r="F99" s="268" t="s">
        <v>4886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4887</v>
      </c>
      <c r="F100" s="218" t="s">
        <v>4888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7336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4890</v>
      </c>
      <c r="F102" s="218" t="s">
        <v>4891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7337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4893</v>
      </c>
      <c r="F104" s="218" t="s">
        <v>4894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7338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7339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7340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7341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7342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7246</v>
      </c>
      <c r="F113" s="218" t="s">
        <v>7247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7343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7249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7250</v>
      </c>
      <c r="F115" s="288" t="s">
        <v>7251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7344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7345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7254</v>
      </c>
      <c r="F118" s="218" t="s">
        <v>7255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7346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7257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7258</v>
      </c>
      <c r="F120" s="288" t="s">
        <v>7259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7347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7348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7262</v>
      </c>
      <c r="F122" s="218" t="s">
        <v>7263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7349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7265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7350</v>
      </c>
      <c r="F124" s="218" t="s">
        <v>7351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7352</v>
      </c>
      <c r="F125" s="218" t="s">
        <v>7353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7354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4912</v>
      </c>
      <c r="F126" s="218" t="s">
        <v>4913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7355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7305</v>
      </c>
      <c r="F128" s="218" t="s">
        <v>7306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7356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7308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4915</v>
      </c>
      <c r="F130" s="218" t="s">
        <v>4916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7357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4921</v>
      </c>
      <c r="F132" s="218" t="s">
        <v>4922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7358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7359</v>
      </c>
      <c r="F134" s="218" t="s">
        <v>7319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7316</v>
      </c>
      <c r="F135" s="218" t="s">
        <v>7321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7318</v>
      </c>
      <c r="F136" s="218" t="s">
        <v>7360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7320</v>
      </c>
      <c r="F137" s="218" t="s">
        <v>7323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2576</v>
      </c>
      <c r="F138" s="214" t="s">
        <v>2577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7272</v>
      </c>
      <c r="F139" s="218" t="s">
        <v>7273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7361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7275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MqVXzLWShRpIXjWjCZ0NWOk9yig3kTq1FRUOxhLeXpnsH8l46MWSsRcb5jPq8+FftM1YVRVxNbcUReMJIuu3Nw==" hashValue="Dmbu84x75APmB/yHZkYjFwKne1THzgqtJ+CQUdHH7MquDH81aO0oz2HD7pMWM/tHGQbOa5aHBeWC7u4qjmZgbA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7362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ROUND((SUM(BE85:BE178)),  2)</f>
        <v>0</v>
      </c>
      <c r="G33" s="41"/>
      <c r="H33" s="41"/>
      <c r="I33" s="161">
        <v>0.20999999999999999</v>
      </c>
      <c r="J33" s="160">
        <f>ROUND(((SUM(BE85:BE178))*I33),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ROUND((SUM(BF85:BF178)),  2)</f>
        <v>0</v>
      </c>
      <c r="G34" s="41"/>
      <c r="H34" s="41"/>
      <c r="I34" s="161">
        <v>0.12</v>
      </c>
      <c r="J34" s="160">
        <f>ROUND(((SUM(BF85:BF178))*I34),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7363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J89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7364</v>
      </c>
      <c r="E63" s="186"/>
      <c r="F63" s="186"/>
      <c r="G63" s="186"/>
      <c r="H63" s="186"/>
      <c r="I63" s="186"/>
      <c r="J63" s="187">
        <f>J90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7365</v>
      </c>
      <c r="E64" s="186"/>
      <c r="F64" s="186"/>
      <c r="G64" s="186"/>
      <c r="H64" s="186"/>
      <c r="I64" s="186"/>
      <c r="J64" s="187">
        <f>J94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7366</v>
      </c>
      <c r="E65" s="186"/>
      <c r="F65" s="186"/>
      <c r="G65" s="186"/>
      <c r="H65" s="186"/>
      <c r="I65" s="186"/>
      <c r="J65" s="187">
        <f>J140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P86+P89</f>
        <v>0</v>
      </c>
      <c r="Q85" s="99"/>
      <c r="R85" s="197">
        <f>R86+R89</f>
        <v>0.0063</v>
      </c>
      <c r="S85" s="99"/>
      <c r="T85" s="198">
        <f>T86+T89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BK86+BK89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0.0063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7367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P88</f>
        <v>0</v>
      </c>
      <c r="Q87" s="208"/>
      <c r="R87" s="209">
        <f>R88</f>
        <v>0.0063</v>
      </c>
      <c r="S87" s="208"/>
      <c r="T87" s="21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BK88</f>
        <v>0</v>
      </c>
    </row>
    <row r="88" s="2" customFormat="1" ht="16.5" customHeight="1">
      <c r="A88" s="41"/>
      <c r="B88" s="42"/>
      <c r="C88" s="216" t="s">
        <v>1255</v>
      </c>
      <c r="D88" s="216" t="s">
        <v>227</v>
      </c>
      <c r="E88" s="217" t="s">
        <v>7368</v>
      </c>
      <c r="F88" s="218" t="s">
        <v>7369</v>
      </c>
      <c r="G88" s="219" t="s">
        <v>595</v>
      </c>
      <c r="H88" s="220">
        <v>9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0.0063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7370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4636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P90+P94+P140</f>
        <v>0</v>
      </c>
      <c r="Q89" s="208"/>
      <c r="R89" s="209">
        <f>R90+R94+R140</f>
        <v>0</v>
      </c>
      <c r="S89" s="208"/>
      <c r="T89" s="210">
        <f>T90+T94+T140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BK90+BK94+BK140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7371</v>
      </c>
      <c r="F90" s="214" t="s">
        <v>7372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0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SUM(BK91:BK93)</f>
        <v>0</v>
      </c>
    </row>
    <row r="91" s="2" customFormat="1" ht="21.75" customHeight="1">
      <c r="A91" s="41"/>
      <c r="B91" s="42"/>
      <c r="C91" s="216" t="s">
        <v>93</v>
      </c>
      <c r="D91" s="216" t="s">
        <v>227</v>
      </c>
      <c r="E91" s="217" t="s">
        <v>7373</v>
      </c>
      <c r="F91" s="218" t="s">
        <v>7374</v>
      </c>
      <c r="G91" s="219" t="s">
        <v>595</v>
      </c>
      <c r="H91" s="220">
        <v>6</v>
      </c>
      <c r="I91" s="221"/>
      <c r="J91" s="222">
        <f>ROUND(I91*H91,2)</f>
        <v>0</v>
      </c>
      <c r="K91" s="218" t="s">
        <v>7375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231</v>
      </c>
    </row>
    <row r="92" s="2" customFormat="1" ht="24.15" customHeight="1">
      <c r="A92" s="41"/>
      <c r="B92" s="42"/>
      <c r="C92" s="216" t="s">
        <v>108</v>
      </c>
      <c r="D92" s="216" t="s">
        <v>227</v>
      </c>
      <c r="E92" s="217" t="s">
        <v>7376</v>
      </c>
      <c r="F92" s="218" t="s">
        <v>7377</v>
      </c>
      <c r="G92" s="219" t="s">
        <v>595</v>
      </c>
      <c r="H92" s="220">
        <v>4</v>
      </c>
      <c r="I92" s="221"/>
      <c r="J92" s="222">
        <f>ROUND(I92*H92,2)</f>
        <v>0</v>
      </c>
      <c r="K92" s="218" t="s">
        <v>7375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246</v>
      </c>
    </row>
    <row r="93" s="2" customFormat="1" ht="24.15" customHeight="1">
      <c r="A93" s="41"/>
      <c r="B93" s="42"/>
      <c r="C93" s="216" t="s">
        <v>231</v>
      </c>
      <c r="D93" s="216" t="s">
        <v>227</v>
      </c>
      <c r="E93" s="217" t="s">
        <v>7378</v>
      </c>
      <c r="F93" s="218" t="s">
        <v>7379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7375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254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6612</v>
      </c>
      <c r="F94" s="214" t="s">
        <v>7380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SUM(P95:P139)</f>
        <v>0</v>
      </c>
      <c r="Q94" s="208"/>
      <c r="R94" s="209">
        <f>SUM(R95:R139)</f>
        <v>0</v>
      </c>
      <c r="S94" s="208"/>
      <c r="T94" s="210">
        <f>SUM(T95:T139)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SUM(BK95:BK139)</f>
        <v>0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7381</v>
      </c>
      <c r="F95" s="218" t="s">
        <v>7382</v>
      </c>
      <c r="G95" s="219" t="s">
        <v>595</v>
      </c>
      <c r="H95" s="220">
        <v>26</v>
      </c>
      <c r="I95" s="221"/>
      <c r="J95" s="222">
        <f>ROUND(I95*H95,2)</f>
        <v>0</v>
      </c>
      <c r="K95" s="218" t="s">
        <v>7375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263</v>
      </c>
    </row>
    <row r="96" s="2" customFormat="1" ht="16.5" customHeight="1">
      <c r="A96" s="41"/>
      <c r="B96" s="42"/>
      <c r="C96" s="216" t="s">
        <v>246</v>
      </c>
      <c r="D96" s="216" t="s">
        <v>227</v>
      </c>
      <c r="E96" s="217" t="s">
        <v>7383</v>
      </c>
      <c r="F96" s="218" t="s">
        <v>7384</v>
      </c>
      <c r="G96" s="219" t="s">
        <v>595</v>
      </c>
      <c r="H96" s="220">
        <v>6</v>
      </c>
      <c r="I96" s="221"/>
      <c r="J96" s="222">
        <f>ROUND(I96*H96,2)</f>
        <v>0</v>
      </c>
      <c r="K96" s="218" t="s">
        <v>7375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8</v>
      </c>
    </row>
    <row r="97" s="2" customFormat="1" ht="16.5" customHeight="1">
      <c r="A97" s="41"/>
      <c r="B97" s="42"/>
      <c r="C97" s="216" t="s">
        <v>250</v>
      </c>
      <c r="D97" s="216" t="s">
        <v>227</v>
      </c>
      <c r="E97" s="217" t="s">
        <v>7385</v>
      </c>
      <c r="F97" s="218" t="s">
        <v>7386</v>
      </c>
      <c r="G97" s="219" t="s">
        <v>595</v>
      </c>
      <c r="H97" s="220">
        <v>26</v>
      </c>
      <c r="I97" s="221"/>
      <c r="J97" s="222">
        <f>ROUND(I97*H97,2)</f>
        <v>0</v>
      </c>
      <c r="K97" s="218" t="s">
        <v>7375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151</v>
      </c>
    </row>
    <row r="98" s="2" customFormat="1" ht="21.75" customHeight="1">
      <c r="A98" s="41"/>
      <c r="B98" s="42"/>
      <c r="C98" s="216" t="s">
        <v>254</v>
      </c>
      <c r="D98" s="216" t="s">
        <v>227</v>
      </c>
      <c r="E98" s="217" t="s">
        <v>7387</v>
      </c>
      <c r="F98" s="218" t="s">
        <v>7388</v>
      </c>
      <c r="G98" s="219" t="s">
        <v>595</v>
      </c>
      <c r="H98" s="220">
        <v>2</v>
      </c>
      <c r="I98" s="221"/>
      <c r="J98" s="222">
        <f>ROUND(I98*H98,2)</f>
        <v>0</v>
      </c>
      <c r="K98" s="218" t="s">
        <v>7375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544</v>
      </c>
    </row>
    <row r="99" s="2" customFormat="1" ht="16.5" customHeight="1">
      <c r="A99" s="41"/>
      <c r="B99" s="42"/>
      <c r="C99" s="216" t="s">
        <v>260</v>
      </c>
      <c r="D99" s="216" t="s">
        <v>227</v>
      </c>
      <c r="E99" s="217" t="s">
        <v>7389</v>
      </c>
      <c r="F99" s="218" t="s">
        <v>7390</v>
      </c>
      <c r="G99" s="219" t="s">
        <v>595</v>
      </c>
      <c r="H99" s="220">
        <v>9</v>
      </c>
      <c r="I99" s="221"/>
      <c r="J99" s="222">
        <f>ROUND(I99*H99,2)</f>
        <v>0</v>
      </c>
      <c r="K99" s="218" t="s">
        <v>7375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559</v>
      </c>
    </row>
    <row r="100" s="2" customFormat="1" ht="16.5" customHeight="1">
      <c r="A100" s="41"/>
      <c r="B100" s="42"/>
      <c r="C100" s="216" t="s">
        <v>263</v>
      </c>
      <c r="D100" s="216" t="s">
        <v>227</v>
      </c>
      <c r="E100" s="217" t="s">
        <v>7391</v>
      </c>
      <c r="F100" s="218" t="s">
        <v>7392</v>
      </c>
      <c r="G100" s="219" t="s">
        <v>595</v>
      </c>
      <c r="H100" s="220">
        <v>2</v>
      </c>
      <c r="I100" s="221"/>
      <c r="J100" s="222">
        <f>ROUND(I100*H100,2)</f>
        <v>0</v>
      </c>
      <c r="K100" s="218" t="s">
        <v>7375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571</v>
      </c>
    </row>
    <row r="101" s="2" customFormat="1" ht="16.5" customHeight="1">
      <c r="A101" s="41"/>
      <c r="B101" s="42"/>
      <c r="C101" s="216" t="s">
        <v>143</v>
      </c>
      <c r="D101" s="216" t="s">
        <v>227</v>
      </c>
      <c r="E101" s="217" t="s">
        <v>7393</v>
      </c>
      <c r="F101" s="218" t="s">
        <v>7394</v>
      </c>
      <c r="G101" s="219" t="s">
        <v>595</v>
      </c>
      <c r="H101" s="220">
        <v>9</v>
      </c>
      <c r="I101" s="221"/>
      <c r="J101" s="222">
        <f>ROUND(I101*H101,2)</f>
        <v>0</v>
      </c>
      <c r="K101" s="218" t="s">
        <v>7375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156</v>
      </c>
    </row>
    <row r="102" s="2" customFormat="1" ht="24.15" customHeight="1">
      <c r="A102" s="41"/>
      <c r="B102" s="42"/>
      <c r="C102" s="216" t="s">
        <v>8</v>
      </c>
      <c r="D102" s="216" t="s">
        <v>227</v>
      </c>
      <c r="E102" s="217" t="s">
        <v>7376</v>
      </c>
      <c r="F102" s="218" t="s">
        <v>7377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7375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162</v>
      </c>
    </row>
    <row r="103" s="2" customFormat="1" ht="24.15" customHeight="1">
      <c r="A103" s="41"/>
      <c r="B103" s="42"/>
      <c r="C103" s="216" t="s">
        <v>148</v>
      </c>
      <c r="D103" s="216" t="s">
        <v>227</v>
      </c>
      <c r="E103" s="217" t="s">
        <v>7378</v>
      </c>
      <c r="F103" s="218" t="s">
        <v>7379</v>
      </c>
      <c r="G103" s="219" t="s">
        <v>595</v>
      </c>
      <c r="H103" s="220">
        <v>8</v>
      </c>
      <c r="I103" s="221"/>
      <c r="J103" s="222">
        <f>ROUND(I103*H103,2)</f>
        <v>0</v>
      </c>
      <c r="K103" s="218" t="s">
        <v>7375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168</v>
      </c>
    </row>
    <row r="104" s="2" customFormat="1" ht="16.5" customHeight="1">
      <c r="A104" s="41"/>
      <c r="B104" s="42"/>
      <c r="C104" s="216" t="s">
        <v>151</v>
      </c>
      <c r="D104" s="216" t="s">
        <v>227</v>
      </c>
      <c r="E104" s="217" t="s">
        <v>7395</v>
      </c>
      <c r="F104" s="218" t="s">
        <v>7396</v>
      </c>
      <c r="G104" s="219" t="s">
        <v>595</v>
      </c>
      <c r="H104" s="220">
        <v>9</v>
      </c>
      <c r="I104" s="221"/>
      <c r="J104" s="222">
        <f>ROUND(I104*H104,2)</f>
        <v>0</v>
      </c>
      <c r="K104" s="218" t="s">
        <v>7375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174</v>
      </c>
    </row>
    <row r="105" s="2" customFormat="1" ht="21.75" customHeight="1">
      <c r="A105" s="41"/>
      <c r="B105" s="42"/>
      <c r="C105" s="216" t="s">
        <v>284</v>
      </c>
      <c r="D105" s="216" t="s">
        <v>227</v>
      </c>
      <c r="E105" s="217" t="s">
        <v>7397</v>
      </c>
      <c r="F105" s="218" t="s">
        <v>7398</v>
      </c>
      <c r="G105" s="219" t="s">
        <v>471</v>
      </c>
      <c r="H105" s="220">
        <v>350</v>
      </c>
      <c r="I105" s="221"/>
      <c r="J105" s="222">
        <f>ROUND(I105*H105,2)</f>
        <v>0</v>
      </c>
      <c r="K105" s="218" t="s">
        <v>7375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629</v>
      </c>
    </row>
    <row r="106" s="2" customFormat="1" ht="21.75" customHeight="1">
      <c r="A106" s="41"/>
      <c r="B106" s="42"/>
      <c r="C106" s="216" t="s">
        <v>544</v>
      </c>
      <c r="D106" s="216" t="s">
        <v>227</v>
      </c>
      <c r="E106" s="217" t="s">
        <v>7399</v>
      </c>
      <c r="F106" s="218" t="s">
        <v>7400</v>
      </c>
      <c r="G106" s="219" t="s">
        <v>595</v>
      </c>
      <c r="H106" s="220">
        <v>30</v>
      </c>
      <c r="I106" s="221"/>
      <c r="J106" s="222">
        <f>ROUND(I106*H106,2)</f>
        <v>0</v>
      </c>
      <c r="K106" s="218" t="s">
        <v>7375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643</v>
      </c>
    </row>
    <row r="107" s="2" customFormat="1" ht="16.5" customHeight="1">
      <c r="A107" s="41"/>
      <c r="B107" s="42"/>
      <c r="C107" s="216" t="s">
        <v>549</v>
      </c>
      <c r="D107" s="216" t="s">
        <v>227</v>
      </c>
      <c r="E107" s="217" t="s">
        <v>7401</v>
      </c>
      <c r="F107" s="218" t="s">
        <v>7402</v>
      </c>
      <c r="G107" s="219" t="s">
        <v>595</v>
      </c>
      <c r="H107" s="220">
        <v>27</v>
      </c>
      <c r="I107" s="221"/>
      <c r="J107" s="222">
        <f>ROUND(I107*H107,2)</f>
        <v>0</v>
      </c>
      <c r="K107" s="218" t="s">
        <v>7375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656</v>
      </c>
    </row>
    <row r="108" s="2" customFormat="1" ht="16.5" customHeight="1">
      <c r="A108" s="41"/>
      <c r="B108" s="42"/>
      <c r="C108" s="216" t="s">
        <v>559</v>
      </c>
      <c r="D108" s="216" t="s">
        <v>227</v>
      </c>
      <c r="E108" s="217" t="s">
        <v>7403</v>
      </c>
      <c r="F108" s="218" t="s">
        <v>7404</v>
      </c>
      <c r="G108" s="219" t="s">
        <v>471</v>
      </c>
      <c r="H108" s="220">
        <v>5</v>
      </c>
      <c r="I108" s="221"/>
      <c r="J108" s="222">
        <f>ROUND(I108*H108,2)</f>
        <v>0</v>
      </c>
      <c r="K108" s="218" t="s">
        <v>7375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680</v>
      </c>
    </row>
    <row r="109" s="2" customFormat="1" ht="21.75" customHeight="1">
      <c r="A109" s="41"/>
      <c r="B109" s="42"/>
      <c r="C109" s="216" t="s">
        <v>565</v>
      </c>
      <c r="D109" s="216" t="s">
        <v>227</v>
      </c>
      <c r="E109" s="217" t="s">
        <v>7405</v>
      </c>
      <c r="F109" s="218" t="s">
        <v>7406</v>
      </c>
      <c r="G109" s="219" t="s">
        <v>471</v>
      </c>
      <c r="H109" s="220">
        <v>115</v>
      </c>
      <c r="I109" s="221"/>
      <c r="J109" s="222">
        <f>ROUND(I109*H109,2)</f>
        <v>0</v>
      </c>
      <c r="K109" s="218" t="s">
        <v>7375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699</v>
      </c>
    </row>
    <row r="110" s="2" customFormat="1" ht="21.75" customHeight="1">
      <c r="A110" s="41"/>
      <c r="B110" s="42"/>
      <c r="C110" s="216" t="s">
        <v>571</v>
      </c>
      <c r="D110" s="216" t="s">
        <v>227</v>
      </c>
      <c r="E110" s="217" t="s">
        <v>7407</v>
      </c>
      <c r="F110" s="218" t="s">
        <v>7408</v>
      </c>
      <c r="G110" s="219" t="s">
        <v>471</v>
      </c>
      <c r="H110" s="220">
        <v>450</v>
      </c>
      <c r="I110" s="221"/>
      <c r="J110" s="222">
        <f>ROUND(I110*H110,2)</f>
        <v>0</v>
      </c>
      <c r="K110" s="218" t="s">
        <v>7375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719</v>
      </c>
    </row>
    <row r="111" s="2" customFormat="1" ht="16.5" customHeight="1">
      <c r="A111" s="41"/>
      <c r="B111" s="42"/>
      <c r="C111" s="216" t="s">
        <v>7</v>
      </c>
      <c r="D111" s="216" t="s">
        <v>227</v>
      </c>
      <c r="E111" s="217" t="s">
        <v>7409</v>
      </c>
      <c r="F111" s="218" t="s">
        <v>7410</v>
      </c>
      <c r="G111" s="219" t="s">
        <v>471</v>
      </c>
      <c r="H111" s="220">
        <v>380</v>
      </c>
      <c r="I111" s="221"/>
      <c r="J111" s="222">
        <f>ROUND(I111*H111,2)</f>
        <v>0</v>
      </c>
      <c r="K111" s="218" t="s">
        <v>7375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192</v>
      </c>
    </row>
    <row r="112" s="2" customFormat="1" ht="24.15" customHeight="1">
      <c r="A112" s="41"/>
      <c r="B112" s="42"/>
      <c r="C112" s="216" t="s">
        <v>156</v>
      </c>
      <c r="D112" s="216" t="s">
        <v>227</v>
      </c>
      <c r="E112" s="217" t="s">
        <v>7411</v>
      </c>
      <c r="F112" s="218" t="s">
        <v>7412</v>
      </c>
      <c r="G112" s="219" t="s">
        <v>595</v>
      </c>
      <c r="H112" s="220">
        <v>5</v>
      </c>
      <c r="I112" s="221"/>
      <c r="J112" s="222">
        <f>ROUND(I112*H112,2)</f>
        <v>0</v>
      </c>
      <c r="K112" s="218" t="s">
        <v>7375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827</v>
      </c>
    </row>
    <row r="113" s="2" customFormat="1" ht="24.15" customHeight="1">
      <c r="A113" s="41"/>
      <c r="B113" s="42"/>
      <c r="C113" s="216" t="s">
        <v>159</v>
      </c>
      <c r="D113" s="216" t="s">
        <v>227</v>
      </c>
      <c r="E113" s="217" t="s">
        <v>7413</v>
      </c>
      <c r="F113" s="218" t="s">
        <v>7414</v>
      </c>
      <c r="G113" s="219" t="s">
        <v>595</v>
      </c>
      <c r="H113" s="220">
        <v>1</v>
      </c>
      <c r="I113" s="221"/>
      <c r="J113" s="222">
        <f>ROUND(I113*H113,2)</f>
        <v>0</v>
      </c>
      <c r="K113" s="218" t="s">
        <v>7375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864</v>
      </c>
    </row>
    <row r="114" s="2" customFormat="1" ht="24.15" customHeight="1">
      <c r="A114" s="41"/>
      <c r="B114" s="42"/>
      <c r="C114" s="216" t="s">
        <v>162</v>
      </c>
      <c r="D114" s="216" t="s">
        <v>227</v>
      </c>
      <c r="E114" s="217" t="s">
        <v>7415</v>
      </c>
      <c r="F114" s="218" t="s">
        <v>7416</v>
      </c>
      <c r="G114" s="219" t="s">
        <v>595</v>
      </c>
      <c r="H114" s="220">
        <v>3</v>
      </c>
      <c r="I114" s="221"/>
      <c r="J114" s="222">
        <f>ROUND(I114*H114,2)</f>
        <v>0</v>
      </c>
      <c r="K114" s="218" t="s">
        <v>7375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876</v>
      </c>
    </row>
    <row r="115" s="2" customFormat="1" ht="16.5" customHeight="1">
      <c r="A115" s="41"/>
      <c r="B115" s="42"/>
      <c r="C115" s="216" t="s">
        <v>165</v>
      </c>
      <c r="D115" s="216" t="s">
        <v>227</v>
      </c>
      <c r="E115" s="217" t="s">
        <v>7417</v>
      </c>
      <c r="F115" s="218" t="s">
        <v>7418</v>
      </c>
      <c r="G115" s="219" t="s">
        <v>595</v>
      </c>
      <c r="H115" s="220">
        <v>1</v>
      </c>
      <c r="I115" s="221"/>
      <c r="J115" s="222">
        <f>ROUND(I115*H115,2)</f>
        <v>0</v>
      </c>
      <c r="K115" s="218" t="s">
        <v>7375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888</v>
      </c>
    </row>
    <row r="116" s="2" customFormat="1" ht="16.5" customHeight="1">
      <c r="A116" s="41"/>
      <c r="B116" s="42"/>
      <c r="C116" s="216" t="s">
        <v>168</v>
      </c>
      <c r="D116" s="216" t="s">
        <v>227</v>
      </c>
      <c r="E116" s="217" t="s">
        <v>7419</v>
      </c>
      <c r="F116" s="218" t="s">
        <v>7420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7375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902</v>
      </c>
    </row>
    <row r="117" s="2" customFormat="1" ht="16.5" customHeight="1">
      <c r="A117" s="41"/>
      <c r="B117" s="42"/>
      <c r="C117" s="216" t="s">
        <v>171</v>
      </c>
      <c r="D117" s="216" t="s">
        <v>227</v>
      </c>
      <c r="E117" s="217" t="s">
        <v>7421</v>
      </c>
      <c r="F117" s="218" t="s">
        <v>7422</v>
      </c>
      <c r="G117" s="219" t="s">
        <v>595</v>
      </c>
      <c r="H117" s="220">
        <v>4</v>
      </c>
      <c r="I117" s="221"/>
      <c r="J117" s="222">
        <f>ROUND(I117*H117,2)</f>
        <v>0</v>
      </c>
      <c r="K117" s="218" t="s">
        <v>7375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913</v>
      </c>
    </row>
    <row r="118" s="2" customFormat="1" ht="16.5" customHeight="1">
      <c r="A118" s="41"/>
      <c r="B118" s="42"/>
      <c r="C118" s="216" t="s">
        <v>174</v>
      </c>
      <c r="D118" s="216" t="s">
        <v>227</v>
      </c>
      <c r="E118" s="217" t="s">
        <v>7419</v>
      </c>
      <c r="F118" s="218" t="s">
        <v>7420</v>
      </c>
      <c r="G118" s="219" t="s">
        <v>595</v>
      </c>
      <c r="H118" s="220">
        <v>2</v>
      </c>
      <c r="I118" s="221"/>
      <c r="J118" s="222">
        <f>ROUND(I118*H118,2)</f>
        <v>0</v>
      </c>
      <c r="K118" s="218" t="s">
        <v>7375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4944</v>
      </c>
    </row>
    <row r="119" s="2" customFormat="1" ht="16.5" customHeight="1">
      <c r="A119" s="41"/>
      <c r="B119" s="42"/>
      <c r="C119" s="216" t="s">
        <v>623</v>
      </c>
      <c r="D119" s="216" t="s">
        <v>227</v>
      </c>
      <c r="E119" s="217" t="s">
        <v>7423</v>
      </c>
      <c r="F119" s="218" t="s">
        <v>7424</v>
      </c>
      <c r="G119" s="219" t="s">
        <v>595</v>
      </c>
      <c r="H119" s="220">
        <v>9</v>
      </c>
      <c r="I119" s="221"/>
      <c r="J119" s="222">
        <f>ROUND(I119*H119,2)</f>
        <v>0</v>
      </c>
      <c r="K119" s="218" t="s">
        <v>7375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944</v>
      </c>
    </row>
    <row r="120" s="2" customFormat="1" ht="16.5" customHeight="1">
      <c r="A120" s="41"/>
      <c r="B120" s="42"/>
      <c r="C120" s="216" t="s">
        <v>629</v>
      </c>
      <c r="D120" s="216" t="s">
        <v>227</v>
      </c>
      <c r="E120" s="217" t="s">
        <v>7425</v>
      </c>
      <c r="F120" s="218" t="s">
        <v>7426</v>
      </c>
      <c r="G120" s="219" t="s">
        <v>471</v>
      </c>
      <c r="H120" s="220">
        <v>380</v>
      </c>
      <c r="I120" s="221"/>
      <c r="J120" s="222">
        <f>ROUND(I120*H120,2)</f>
        <v>0</v>
      </c>
      <c r="K120" s="218" t="s">
        <v>7375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971</v>
      </c>
    </row>
    <row r="121" s="2" customFormat="1" ht="21.75" customHeight="1">
      <c r="A121" s="41"/>
      <c r="B121" s="42"/>
      <c r="C121" s="216" t="s">
        <v>177</v>
      </c>
      <c r="D121" s="216" t="s">
        <v>227</v>
      </c>
      <c r="E121" s="217" t="s">
        <v>7427</v>
      </c>
      <c r="F121" s="218" t="s">
        <v>7428</v>
      </c>
      <c r="G121" s="219" t="s">
        <v>4656</v>
      </c>
      <c r="H121" s="220">
        <v>210</v>
      </c>
      <c r="I121" s="221"/>
      <c r="J121" s="222">
        <f>ROUND(I121*H121,2)</f>
        <v>0</v>
      </c>
      <c r="K121" s="218" t="s">
        <v>7375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991</v>
      </c>
    </row>
    <row r="122" s="2" customFormat="1" ht="16.5" customHeight="1">
      <c r="A122" s="41"/>
      <c r="B122" s="42"/>
      <c r="C122" s="216" t="s">
        <v>643</v>
      </c>
      <c r="D122" s="216" t="s">
        <v>227</v>
      </c>
      <c r="E122" s="217" t="s">
        <v>7429</v>
      </c>
      <c r="F122" s="218" t="s">
        <v>7430</v>
      </c>
      <c r="G122" s="219" t="s">
        <v>595</v>
      </c>
      <c r="H122" s="220">
        <v>9</v>
      </c>
      <c r="I122" s="221"/>
      <c r="J122" s="222">
        <f>ROUND(I122*H122,2)</f>
        <v>0</v>
      </c>
      <c r="K122" s="218" t="s">
        <v>7375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1036</v>
      </c>
    </row>
    <row r="123" s="2" customFormat="1" ht="16.5" customHeight="1">
      <c r="A123" s="41"/>
      <c r="B123" s="42"/>
      <c r="C123" s="216" t="s">
        <v>650</v>
      </c>
      <c r="D123" s="216" t="s">
        <v>227</v>
      </c>
      <c r="E123" s="217" t="s">
        <v>7431</v>
      </c>
      <c r="F123" s="218" t="s">
        <v>7432</v>
      </c>
      <c r="G123" s="219" t="s">
        <v>595</v>
      </c>
      <c r="H123" s="220">
        <v>3</v>
      </c>
      <c r="I123" s="221"/>
      <c r="J123" s="222">
        <f>ROUND(I123*H123,2)</f>
        <v>0</v>
      </c>
      <c r="K123" s="218" t="s">
        <v>7375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1070</v>
      </c>
    </row>
    <row r="124" s="2" customFormat="1" ht="16.5" customHeight="1">
      <c r="A124" s="41"/>
      <c r="B124" s="42"/>
      <c r="C124" s="216" t="s">
        <v>656</v>
      </c>
      <c r="D124" s="216" t="s">
        <v>227</v>
      </c>
      <c r="E124" s="217" t="s">
        <v>7433</v>
      </c>
      <c r="F124" s="218" t="s">
        <v>7434</v>
      </c>
      <c r="G124" s="219" t="s">
        <v>595</v>
      </c>
      <c r="H124" s="220">
        <v>9</v>
      </c>
      <c r="I124" s="221"/>
      <c r="J124" s="222">
        <f>ROUND(I124*H124,2)</f>
        <v>0</v>
      </c>
      <c r="K124" s="218" t="s">
        <v>7375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1085</v>
      </c>
    </row>
    <row r="125" s="2" customFormat="1" ht="16.5" customHeight="1">
      <c r="A125" s="41"/>
      <c r="B125" s="42"/>
      <c r="C125" s="216" t="s">
        <v>671</v>
      </c>
      <c r="D125" s="216" t="s">
        <v>227</v>
      </c>
      <c r="E125" s="217" t="s">
        <v>7435</v>
      </c>
      <c r="F125" s="218" t="s">
        <v>7436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7375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1097</v>
      </c>
    </row>
    <row r="126" s="2" customFormat="1" ht="16.5" customHeight="1">
      <c r="A126" s="41"/>
      <c r="B126" s="42"/>
      <c r="C126" s="216" t="s">
        <v>680</v>
      </c>
      <c r="D126" s="216" t="s">
        <v>227</v>
      </c>
      <c r="E126" s="217" t="s">
        <v>7437</v>
      </c>
      <c r="F126" s="218" t="s">
        <v>7438</v>
      </c>
      <c r="G126" s="219" t="s">
        <v>595</v>
      </c>
      <c r="H126" s="220">
        <v>26</v>
      </c>
      <c r="I126" s="221"/>
      <c r="J126" s="222">
        <f>ROUND(I126*H126,2)</f>
        <v>0</v>
      </c>
      <c r="K126" s="218" t="s">
        <v>7375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1134</v>
      </c>
    </row>
    <row r="127" s="2" customFormat="1" ht="16.5" customHeight="1">
      <c r="A127" s="41"/>
      <c r="B127" s="42"/>
      <c r="C127" s="216" t="s">
        <v>688</v>
      </c>
      <c r="D127" s="216" t="s">
        <v>227</v>
      </c>
      <c r="E127" s="217" t="s">
        <v>7439</v>
      </c>
      <c r="F127" s="218" t="s">
        <v>7440</v>
      </c>
      <c r="G127" s="219" t="s">
        <v>595</v>
      </c>
      <c r="H127" s="220">
        <v>2</v>
      </c>
      <c r="I127" s="221"/>
      <c r="J127" s="222">
        <f>ROUND(I127*H127,2)</f>
        <v>0</v>
      </c>
      <c r="K127" s="218" t="s">
        <v>7375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1160</v>
      </c>
    </row>
    <row r="128" s="2" customFormat="1" ht="16.5" customHeight="1">
      <c r="A128" s="41"/>
      <c r="B128" s="42"/>
      <c r="C128" s="216" t="s">
        <v>699</v>
      </c>
      <c r="D128" s="216" t="s">
        <v>227</v>
      </c>
      <c r="E128" s="217" t="s">
        <v>7441</v>
      </c>
      <c r="F128" s="218" t="s">
        <v>7442</v>
      </c>
      <c r="G128" s="219" t="s">
        <v>595</v>
      </c>
      <c r="H128" s="220">
        <v>6</v>
      </c>
      <c r="I128" s="221"/>
      <c r="J128" s="222">
        <f>ROUND(I128*H128,2)</f>
        <v>0</v>
      </c>
      <c r="K128" s="218" t="s">
        <v>7375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1174</v>
      </c>
    </row>
    <row r="129" s="2" customFormat="1" ht="16.5" customHeight="1">
      <c r="A129" s="41"/>
      <c r="B129" s="42"/>
      <c r="C129" s="216" t="s">
        <v>711</v>
      </c>
      <c r="D129" s="216" t="s">
        <v>227</v>
      </c>
      <c r="E129" s="217" t="s">
        <v>7443</v>
      </c>
      <c r="F129" s="218" t="s">
        <v>7444</v>
      </c>
      <c r="G129" s="219" t="s">
        <v>595</v>
      </c>
      <c r="H129" s="220">
        <v>15</v>
      </c>
      <c r="I129" s="221"/>
      <c r="J129" s="222">
        <f>ROUND(I129*H129,2)</f>
        <v>0</v>
      </c>
      <c r="K129" s="218" t="s">
        <v>7375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1186</v>
      </c>
    </row>
    <row r="130" s="2" customFormat="1" ht="16.5" customHeight="1">
      <c r="A130" s="41"/>
      <c r="B130" s="42"/>
      <c r="C130" s="216" t="s">
        <v>719</v>
      </c>
      <c r="D130" s="216" t="s">
        <v>227</v>
      </c>
      <c r="E130" s="217" t="s">
        <v>7445</v>
      </c>
      <c r="F130" s="218" t="s">
        <v>7446</v>
      </c>
      <c r="G130" s="219" t="s">
        <v>595</v>
      </c>
      <c r="H130" s="220">
        <v>26</v>
      </c>
      <c r="I130" s="221"/>
      <c r="J130" s="222">
        <f>ROUND(I130*H130,2)</f>
        <v>0</v>
      </c>
      <c r="K130" s="218" t="s">
        <v>7375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1200</v>
      </c>
    </row>
    <row r="131" s="2" customFormat="1" ht="55.5" customHeight="1">
      <c r="A131" s="41"/>
      <c r="B131" s="42"/>
      <c r="C131" s="216" t="s">
        <v>180</v>
      </c>
      <c r="D131" s="216" t="s">
        <v>227</v>
      </c>
      <c r="E131" s="217" t="s">
        <v>7447</v>
      </c>
      <c r="F131" s="218" t="s">
        <v>7448</v>
      </c>
      <c r="G131" s="219" t="s">
        <v>471</v>
      </c>
      <c r="H131" s="220">
        <v>5</v>
      </c>
      <c r="I131" s="221"/>
      <c r="J131" s="222">
        <f>ROUND(I131*H131,2)</f>
        <v>0</v>
      </c>
      <c r="K131" s="218" t="s">
        <v>7375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1210</v>
      </c>
    </row>
    <row r="132" s="2" customFormat="1" ht="90" customHeight="1">
      <c r="A132" s="41"/>
      <c r="B132" s="42"/>
      <c r="C132" s="216" t="s">
        <v>192</v>
      </c>
      <c r="D132" s="216" t="s">
        <v>227</v>
      </c>
      <c r="E132" s="217" t="s">
        <v>7449</v>
      </c>
      <c r="F132" s="218" t="s">
        <v>7450</v>
      </c>
      <c r="G132" s="219" t="s">
        <v>471</v>
      </c>
      <c r="H132" s="220">
        <v>115</v>
      </c>
      <c r="I132" s="221"/>
      <c r="J132" s="222">
        <f>ROUND(I132*H132,2)</f>
        <v>0</v>
      </c>
      <c r="K132" s="218" t="s">
        <v>7375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4973</v>
      </c>
    </row>
    <row r="133" s="2" customFormat="1" ht="90" customHeight="1">
      <c r="A133" s="41"/>
      <c r="B133" s="42"/>
      <c r="C133" s="216" t="s">
        <v>822</v>
      </c>
      <c r="D133" s="216" t="s">
        <v>227</v>
      </c>
      <c r="E133" s="217" t="s">
        <v>7451</v>
      </c>
      <c r="F133" s="218" t="s">
        <v>7452</v>
      </c>
      <c r="G133" s="219" t="s">
        <v>471</v>
      </c>
      <c r="H133" s="220">
        <v>450</v>
      </c>
      <c r="I133" s="221"/>
      <c r="J133" s="222">
        <f>ROUND(I133*H133,2)</f>
        <v>0</v>
      </c>
      <c r="K133" s="218" t="s">
        <v>7375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2164</v>
      </c>
    </row>
    <row r="134" s="2" customFormat="1" ht="16.5" customHeight="1">
      <c r="A134" s="41"/>
      <c r="B134" s="42"/>
      <c r="C134" s="216" t="s">
        <v>827</v>
      </c>
      <c r="D134" s="216" t="s">
        <v>227</v>
      </c>
      <c r="E134" s="217" t="s">
        <v>7453</v>
      </c>
      <c r="F134" s="218" t="s">
        <v>7454</v>
      </c>
      <c r="G134" s="219" t="s">
        <v>595</v>
      </c>
      <c r="H134" s="220">
        <v>9</v>
      </c>
      <c r="I134" s="221"/>
      <c r="J134" s="222">
        <f>ROUND(I134*H134,2)</f>
        <v>0</v>
      </c>
      <c r="K134" s="218" t="s">
        <v>7375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4982</v>
      </c>
    </row>
    <row r="135" s="2" customFormat="1" ht="78" customHeight="1">
      <c r="A135" s="41"/>
      <c r="B135" s="42"/>
      <c r="C135" s="216" t="s">
        <v>195</v>
      </c>
      <c r="D135" s="216" t="s">
        <v>227</v>
      </c>
      <c r="E135" s="217" t="s">
        <v>7455</v>
      </c>
      <c r="F135" s="218" t="s">
        <v>7456</v>
      </c>
      <c r="G135" s="219" t="s">
        <v>471</v>
      </c>
      <c r="H135" s="220">
        <v>380</v>
      </c>
      <c r="I135" s="221"/>
      <c r="J135" s="222">
        <f>ROUND(I135*H135,2)</f>
        <v>0</v>
      </c>
      <c r="K135" s="218" t="s">
        <v>7375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1255</v>
      </c>
    </row>
    <row r="136" s="2" customFormat="1" ht="16.5" customHeight="1">
      <c r="A136" s="41"/>
      <c r="B136" s="42"/>
      <c r="C136" s="216" t="s">
        <v>864</v>
      </c>
      <c r="D136" s="216" t="s">
        <v>227</v>
      </c>
      <c r="E136" s="217" t="s">
        <v>7457</v>
      </c>
      <c r="F136" s="218" t="s">
        <v>7458</v>
      </c>
      <c r="G136" s="219" t="s">
        <v>595</v>
      </c>
      <c r="H136" s="220">
        <v>25</v>
      </c>
      <c r="I136" s="221"/>
      <c r="J136" s="222">
        <f>ROUND(I136*H136,2)</f>
        <v>0</v>
      </c>
      <c r="K136" s="218" t="s">
        <v>7375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1270</v>
      </c>
    </row>
    <row r="137" s="2" customFormat="1" ht="16.5" customHeight="1">
      <c r="A137" s="41"/>
      <c r="B137" s="42"/>
      <c r="C137" s="216" t="s">
        <v>871</v>
      </c>
      <c r="D137" s="216" t="s">
        <v>227</v>
      </c>
      <c r="E137" s="217" t="s">
        <v>7459</v>
      </c>
      <c r="F137" s="218" t="s">
        <v>7460</v>
      </c>
      <c r="G137" s="219" t="s">
        <v>595</v>
      </c>
      <c r="H137" s="220">
        <v>9</v>
      </c>
      <c r="I137" s="221"/>
      <c r="J137" s="222">
        <f>ROUND(I137*H137,2)</f>
        <v>0</v>
      </c>
      <c r="K137" s="218" t="s">
        <v>7375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1291</v>
      </c>
    </row>
    <row r="138" s="2" customFormat="1" ht="78" customHeight="1">
      <c r="A138" s="41"/>
      <c r="B138" s="42"/>
      <c r="C138" s="216" t="s">
        <v>876</v>
      </c>
      <c r="D138" s="216" t="s">
        <v>227</v>
      </c>
      <c r="E138" s="217" t="s">
        <v>7461</v>
      </c>
      <c r="F138" s="218" t="s">
        <v>7462</v>
      </c>
      <c r="G138" s="219" t="s">
        <v>471</v>
      </c>
      <c r="H138" s="220">
        <v>90</v>
      </c>
      <c r="I138" s="221"/>
      <c r="J138" s="222">
        <f>ROUND(I138*H138,2)</f>
        <v>0</v>
      </c>
      <c r="K138" s="218" t="s">
        <v>7375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1302</v>
      </c>
    </row>
    <row r="139" s="2" customFormat="1" ht="16.5" customHeight="1">
      <c r="A139" s="41"/>
      <c r="B139" s="42"/>
      <c r="C139" s="216" t="s">
        <v>882</v>
      </c>
      <c r="D139" s="216" t="s">
        <v>227</v>
      </c>
      <c r="E139" s="217" t="s">
        <v>7463</v>
      </c>
      <c r="F139" s="218" t="s">
        <v>7464</v>
      </c>
      <c r="G139" s="219" t="s">
        <v>7465</v>
      </c>
      <c r="H139" s="220">
        <v>1</v>
      </c>
      <c r="I139" s="221"/>
      <c r="J139" s="222">
        <f>ROUND(I139*H139,2)</f>
        <v>0</v>
      </c>
      <c r="K139" s="218" t="s">
        <v>7375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1314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7466</v>
      </c>
      <c r="F140" s="214" t="s">
        <v>7467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0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888</v>
      </c>
      <c r="D141" s="216" t="s">
        <v>227</v>
      </c>
      <c r="E141" s="217" t="s">
        <v>7468</v>
      </c>
      <c r="F141" s="218" t="s">
        <v>7469</v>
      </c>
      <c r="G141" s="219" t="s">
        <v>5873</v>
      </c>
      <c r="H141" s="220">
        <v>1</v>
      </c>
      <c r="I141" s="221"/>
      <c r="J141" s="222">
        <f>ROUND(I141*H141,2)</f>
        <v>0</v>
      </c>
      <c r="K141" s="218" t="s">
        <v>7375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82</v>
      </c>
      <c r="BK141" s="228">
        <f>ROUND(I141*H141,2)</f>
        <v>0</v>
      </c>
      <c r="BL141" s="20" t="s">
        <v>231</v>
      </c>
      <c r="BM141" s="227" t="s">
        <v>870</v>
      </c>
    </row>
    <row r="142" s="2" customFormat="1" ht="16.5" customHeight="1">
      <c r="A142" s="41"/>
      <c r="B142" s="42"/>
      <c r="C142" s="216" t="s">
        <v>894</v>
      </c>
      <c r="D142" s="216" t="s">
        <v>227</v>
      </c>
      <c r="E142" s="217" t="s">
        <v>7470</v>
      </c>
      <c r="F142" s="218" t="s">
        <v>7471</v>
      </c>
      <c r="G142" s="219" t="s">
        <v>266</v>
      </c>
      <c r="H142" s="220">
        <v>4</v>
      </c>
      <c r="I142" s="221"/>
      <c r="J142" s="222">
        <f>ROUND(I142*H142,2)</f>
        <v>0</v>
      </c>
      <c r="K142" s="218" t="s">
        <v>7375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1331</v>
      </c>
    </row>
    <row r="143" s="2" customFormat="1" ht="16.5" customHeight="1">
      <c r="A143" s="41"/>
      <c r="B143" s="42"/>
      <c r="C143" s="216" t="s">
        <v>902</v>
      </c>
      <c r="D143" s="216" t="s">
        <v>227</v>
      </c>
      <c r="E143" s="217" t="s">
        <v>7472</v>
      </c>
      <c r="F143" s="218" t="s">
        <v>7473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7375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1344</v>
      </c>
    </row>
    <row r="144" s="2" customFormat="1" ht="24.15" customHeight="1">
      <c r="A144" s="41"/>
      <c r="B144" s="42"/>
      <c r="C144" s="216" t="s">
        <v>908</v>
      </c>
      <c r="D144" s="216" t="s">
        <v>227</v>
      </c>
      <c r="E144" s="217" t="s">
        <v>7474</v>
      </c>
      <c r="F144" s="218" t="s">
        <v>7475</v>
      </c>
      <c r="G144" s="219" t="s">
        <v>266</v>
      </c>
      <c r="H144" s="220">
        <v>18.300000000000001</v>
      </c>
      <c r="I144" s="221"/>
      <c r="J144" s="222">
        <f>ROUND(I144*H144,2)</f>
        <v>0</v>
      </c>
      <c r="K144" s="218" t="s">
        <v>7375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1354</v>
      </c>
    </row>
    <row r="145" s="2" customFormat="1" ht="24.15" customHeight="1">
      <c r="A145" s="41"/>
      <c r="B145" s="42"/>
      <c r="C145" s="216" t="s">
        <v>913</v>
      </c>
      <c r="D145" s="216" t="s">
        <v>227</v>
      </c>
      <c r="E145" s="217" t="s">
        <v>7476</v>
      </c>
      <c r="F145" s="218" t="s">
        <v>7477</v>
      </c>
      <c r="G145" s="219" t="s">
        <v>471</v>
      </c>
      <c r="H145" s="220">
        <v>40</v>
      </c>
      <c r="I145" s="221"/>
      <c r="J145" s="222">
        <f>ROUND(I145*H145,2)</f>
        <v>0</v>
      </c>
      <c r="K145" s="218" t="s">
        <v>7375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1365</v>
      </c>
    </row>
    <row r="146" s="2" customFormat="1" ht="16.5" customHeight="1">
      <c r="A146" s="41"/>
      <c r="B146" s="42"/>
      <c r="C146" s="216" t="s">
        <v>920</v>
      </c>
      <c r="D146" s="216" t="s">
        <v>227</v>
      </c>
      <c r="E146" s="217" t="s">
        <v>7478</v>
      </c>
      <c r="F146" s="218" t="s">
        <v>7479</v>
      </c>
      <c r="G146" s="219" t="s">
        <v>266</v>
      </c>
      <c r="H146" s="220">
        <v>18.300000000000001</v>
      </c>
      <c r="I146" s="221"/>
      <c r="J146" s="222">
        <f>ROUND(I146*H146,2)</f>
        <v>0</v>
      </c>
      <c r="K146" s="218" t="s">
        <v>7375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5011</v>
      </c>
    </row>
    <row r="147" s="2" customFormat="1" ht="16.5" customHeight="1">
      <c r="A147" s="41"/>
      <c r="B147" s="42"/>
      <c r="C147" s="216" t="s">
        <v>4944</v>
      </c>
      <c r="D147" s="216" t="s">
        <v>227</v>
      </c>
      <c r="E147" s="217" t="s">
        <v>7480</v>
      </c>
      <c r="F147" s="218" t="s">
        <v>7481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7375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5015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7482</v>
      </c>
      <c r="F148" s="218" t="s">
        <v>7483</v>
      </c>
      <c r="G148" s="219" t="s">
        <v>324</v>
      </c>
      <c r="H148" s="220">
        <v>9</v>
      </c>
      <c r="I148" s="221"/>
      <c r="J148" s="222">
        <f>ROUND(I148*H148,2)</f>
        <v>0</v>
      </c>
      <c r="K148" s="218" t="s">
        <v>7375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1403</v>
      </c>
    </row>
    <row r="149" s="2" customFormat="1" ht="21.75" customHeight="1">
      <c r="A149" s="41"/>
      <c r="B149" s="42"/>
      <c r="C149" s="216" t="s">
        <v>944</v>
      </c>
      <c r="D149" s="216" t="s">
        <v>227</v>
      </c>
      <c r="E149" s="217" t="s">
        <v>7484</v>
      </c>
      <c r="F149" s="218" t="s">
        <v>7485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7375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1416</v>
      </c>
    </row>
    <row r="150" s="2" customFormat="1" ht="21.75" customHeight="1">
      <c r="A150" s="41"/>
      <c r="B150" s="42"/>
      <c r="C150" s="216" t="s">
        <v>962</v>
      </c>
      <c r="D150" s="216" t="s">
        <v>227</v>
      </c>
      <c r="E150" s="217" t="s">
        <v>7486</v>
      </c>
      <c r="F150" s="218" t="s">
        <v>7487</v>
      </c>
      <c r="G150" s="219" t="s">
        <v>595</v>
      </c>
      <c r="H150" s="220">
        <v>7</v>
      </c>
      <c r="I150" s="221"/>
      <c r="J150" s="222">
        <f>ROUND(I150*H150,2)</f>
        <v>0</v>
      </c>
      <c r="K150" s="218" t="s">
        <v>7375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1430</v>
      </c>
    </row>
    <row r="151" s="2" customFormat="1" ht="21.75" customHeight="1">
      <c r="A151" s="41"/>
      <c r="B151" s="42"/>
      <c r="C151" s="216" t="s">
        <v>971</v>
      </c>
      <c r="D151" s="216" t="s">
        <v>227</v>
      </c>
      <c r="E151" s="217" t="s">
        <v>7488</v>
      </c>
      <c r="F151" s="218" t="s">
        <v>7489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7375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1467</v>
      </c>
    </row>
    <row r="152" s="2" customFormat="1" ht="16.5" customHeight="1">
      <c r="A152" s="41"/>
      <c r="B152" s="42"/>
      <c r="C152" s="216" t="s">
        <v>981</v>
      </c>
      <c r="D152" s="216" t="s">
        <v>227</v>
      </c>
      <c r="E152" s="217" t="s">
        <v>7490</v>
      </c>
      <c r="F152" s="218" t="s">
        <v>7491</v>
      </c>
      <c r="G152" s="219" t="s">
        <v>595</v>
      </c>
      <c r="H152" s="220">
        <v>4</v>
      </c>
      <c r="I152" s="221"/>
      <c r="J152" s="222">
        <f>ROUND(I152*H152,2)</f>
        <v>0</v>
      </c>
      <c r="K152" s="218" t="s">
        <v>7375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1480</v>
      </c>
    </row>
    <row r="153" s="2" customFormat="1" ht="16.5" customHeight="1">
      <c r="A153" s="41"/>
      <c r="B153" s="42"/>
      <c r="C153" s="216" t="s">
        <v>991</v>
      </c>
      <c r="D153" s="216" t="s">
        <v>227</v>
      </c>
      <c r="E153" s="217" t="s">
        <v>7492</v>
      </c>
      <c r="F153" s="218" t="s">
        <v>7493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7375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1514</v>
      </c>
    </row>
    <row r="154" s="2" customFormat="1" ht="24.15" customHeight="1">
      <c r="A154" s="41"/>
      <c r="B154" s="42"/>
      <c r="C154" s="216" t="s">
        <v>1005</v>
      </c>
      <c r="D154" s="216" t="s">
        <v>227</v>
      </c>
      <c r="E154" s="217" t="s">
        <v>7494</v>
      </c>
      <c r="F154" s="218" t="s">
        <v>7495</v>
      </c>
      <c r="G154" s="219" t="s">
        <v>595</v>
      </c>
      <c r="H154" s="220">
        <v>9</v>
      </c>
      <c r="I154" s="221"/>
      <c r="J154" s="222">
        <f>ROUND(I154*H154,2)</f>
        <v>0</v>
      </c>
      <c r="K154" s="218" t="s">
        <v>7375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1528</v>
      </c>
    </row>
    <row r="155" s="2" customFormat="1" ht="24.15" customHeight="1">
      <c r="A155" s="41"/>
      <c r="B155" s="42"/>
      <c r="C155" s="216" t="s">
        <v>1036</v>
      </c>
      <c r="D155" s="216" t="s">
        <v>227</v>
      </c>
      <c r="E155" s="217" t="s">
        <v>7496</v>
      </c>
      <c r="F155" s="218" t="s">
        <v>7497</v>
      </c>
      <c r="G155" s="219" t="s">
        <v>324</v>
      </c>
      <c r="H155" s="220">
        <v>4.2000000000000002</v>
      </c>
      <c r="I155" s="221"/>
      <c r="J155" s="222">
        <f>ROUND(I155*H155,2)</f>
        <v>0</v>
      </c>
      <c r="K155" s="218" t="s">
        <v>7375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1548</v>
      </c>
    </row>
    <row r="156" s="2" customFormat="1" ht="21.75" customHeight="1">
      <c r="A156" s="41"/>
      <c r="B156" s="42"/>
      <c r="C156" s="216" t="s">
        <v>1065</v>
      </c>
      <c r="D156" s="216" t="s">
        <v>227</v>
      </c>
      <c r="E156" s="217" t="s">
        <v>7498</v>
      </c>
      <c r="F156" s="218" t="s">
        <v>7499</v>
      </c>
      <c r="G156" s="219" t="s">
        <v>471</v>
      </c>
      <c r="H156" s="220">
        <v>193</v>
      </c>
      <c r="I156" s="221"/>
      <c r="J156" s="222">
        <f>ROUND(I156*H156,2)</f>
        <v>0</v>
      </c>
      <c r="K156" s="218" t="s">
        <v>7375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1556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7500</v>
      </c>
      <c r="F157" s="218" t="s">
        <v>7501</v>
      </c>
      <c r="G157" s="219" t="s">
        <v>471</v>
      </c>
      <c r="H157" s="220">
        <v>87</v>
      </c>
      <c r="I157" s="221"/>
      <c r="J157" s="222">
        <f>ROUND(I157*H157,2)</f>
        <v>0</v>
      </c>
      <c r="K157" s="218" t="s">
        <v>7375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1572</v>
      </c>
    </row>
    <row r="158" s="2" customFormat="1" ht="24.15" customHeight="1">
      <c r="A158" s="41"/>
      <c r="B158" s="42"/>
      <c r="C158" s="216" t="s">
        <v>1076</v>
      </c>
      <c r="D158" s="216" t="s">
        <v>227</v>
      </c>
      <c r="E158" s="217" t="s">
        <v>7502</v>
      </c>
      <c r="F158" s="218" t="s">
        <v>7503</v>
      </c>
      <c r="G158" s="219" t="s">
        <v>471</v>
      </c>
      <c r="H158" s="220">
        <v>280</v>
      </c>
      <c r="I158" s="221"/>
      <c r="J158" s="222">
        <f>ROUND(I158*H158,2)</f>
        <v>0</v>
      </c>
      <c r="K158" s="218" t="s">
        <v>7375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1582</v>
      </c>
    </row>
    <row r="159" s="2" customFormat="1" ht="16.5" customHeight="1">
      <c r="A159" s="41"/>
      <c r="B159" s="42"/>
      <c r="C159" s="216" t="s">
        <v>1085</v>
      </c>
      <c r="D159" s="216" t="s">
        <v>227</v>
      </c>
      <c r="E159" s="217" t="s">
        <v>7504</v>
      </c>
      <c r="F159" s="218" t="s">
        <v>7505</v>
      </c>
      <c r="G159" s="219" t="s">
        <v>595</v>
      </c>
      <c r="H159" s="220">
        <v>14</v>
      </c>
      <c r="I159" s="221"/>
      <c r="J159" s="222">
        <f>ROUND(I159*H159,2)</f>
        <v>0</v>
      </c>
      <c r="K159" s="218" t="s">
        <v>7375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1592</v>
      </c>
    </row>
    <row r="160" s="2" customFormat="1" ht="16.5" customHeight="1">
      <c r="A160" s="41"/>
      <c r="B160" s="42"/>
      <c r="C160" s="216" t="s">
        <v>1092</v>
      </c>
      <c r="D160" s="216" t="s">
        <v>227</v>
      </c>
      <c r="E160" s="217" t="s">
        <v>7506</v>
      </c>
      <c r="F160" s="218" t="s">
        <v>7507</v>
      </c>
      <c r="G160" s="219" t="s">
        <v>471</v>
      </c>
      <c r="H160" s="220">
        <v>20</v>
      </c>
      <c r="I160" s="221"/>
      <c r="J160" s="222">
        <f>ROUND(I160*H160,2)</f>
        <v>0</v>
      </c>
      <c r="K160" s="218" t="s">
        <v>7375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1628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7508</v>
      </c>
      <c r="F161" s="218" t="s">
        <v>7509</v>
      </c>
      <c r="G161" s="219" t="s">
        <v>471</v>
      </c>
      <c r="H161" s="220">
        <v>380</v>
      </c>
      <c r="I161" s="221"/>
      <c r="J161" s="222">
        <f>ROUND(I161*H161,2)</f>
        <v>0</v>
      </c>
      <c r="K161" s="218" t="s">
        <v>7375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1649</v>
      </c>
    </row>
    <row r="162" s="2" customFormat="1" ht="16.5" customHeight="1">
      <c r="A162" s="41"/>
      <c r="B162" s="42"/>
      <c r="C162" s="216" t="s">
        <v>1104</v>
      </c>
      <c r="D162" s="216" t="s">
        <v>227</v>
      </c>
      <c r="E162" s="217" t="s">
        <v>7510</v>
      </c>
      <c r="F162" s="218" t="s">
        <v>7511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7375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1660</v>
      </c>
    </row>
    <row r="163" s="2" customFormat="1" ht="16.5" customHeight="1">
      <c r="A163" s="41"/>
      <c r="B163" s="42"/>
      <c r="C163" s="216" t="s">
        <v>1134</v>
      </c>
      <c r="D163" s="216" t="s">
        <v>227</v>
      </c>
      <c r="E163" s="217" t="s">
        <v>7512</v>
      </c>
      <c r="F163" s="218" t="s">
        <v>7513</v>
      </c>
      <c r="G163" s="219" t="s">
        <v>471</v>
      </c>
      <c r="H163" s="220">
        <v>90</v>
      </c>
      <c r="I163" s="221"/>
      <c r="J163" s="222">
        <f>ROUND(I163*H163,2)</f>
        <v>0</v>
      </c>
      <c r="K163" s="218" t="s">
        <v>7375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1678</v>
      </c>
    </row>
    <row r="164" s="2" customFormat="1" ht="21.75" customHeight="1">
      <c r="A164" s="41"/>
      <c r="B164" s="42"/>
      <c r="C164" s="216" t="s">
        <v>1153</v>
      </c>
      <c r="D164" s="216" t="s">
        <v>227</v>
      </c>
      <c r="E164" s="217" t="s">
        <v>7514</v>
      </c>
      <c r="F164" s="218" t="s">
        <v>7515</v>
      </c>
      <c r="G164" s="219" t="s">
        <v>471</v>
      </c>
      <c r="H164" s="220">
        <v>193</v>
      </c>
      <c r="I164" s="221"/>
      <c r="J164" s="222">
        <f>ROUND(I164*H164,2)</f>
        <v>0</v>
      </c>
      <c r="K164" s="218" t="s">
        <v>7375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1689</v>
      </c>
    </row>
    <row r="165" s="2" customFormat="1" ht="21.75" customHeight="1">
      <c r="A165" s="41"/>
      <c r="B165" s="42"/>
      <c r="C165" s="216" t="s">
        <v>1160</v>
      </c>
      <c r="D165" s="216" t="s">
        <v>227</v>
      </c>
      <c r="E165" s="217" t="s">
        <v>7516</v>
      </c>
      <c r="F165" s="218" t="s">
        <v>7517</v>
      </c>
      <c r="G165" s="219" t="s">
        <v>471</v>
      </c>
      <c r="H165" s="220">
        <v>87</v>
      </c>
      <c r="I165" s="221"/>
      <c r="J165" s="222">
        <f>ROUND(I165*H165,2)</f>
        <v>0</v>
      </c>
      <c r="K165" s="218" t="s">
        <v>7375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5280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7518</v>
      </c>
      <c r="F166" s="218" t="s">
        <v>7519</v>
      </c>
      <c r="G166" s="219" t="s">
        <v>324</v>
      </c>
      <c r="H166" s="220">
        <v>23.52</v>
      </c>
      <c r="I166" s="221"/>
      <c r="J166" s="222">
        <f>ROUND(I166*H166,2)</f>
        <v>0</v>
      </c>
      <c r="K166" s="218" t="s">
        <v>7375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5289</v>
      </c>
    </row>
    <row r="167" s="2" customFormat="1" ht="16.5" customHeight="1">
      <c r="A167" s="41"/>
      <c r="B167" s="42"/>
      <c r="C167" s="216" t="s">
        <v>1174</v>
      </c>
      <c r="D167" s="216" t="s">
        <v>227</v>
      </c>
      <c r="E167" s="217" t="s">
        <v>7520</v>
      </c>
      <c r="F167" s="218" t="s">
        <v>7521</v>
      </c>
      <c r="G167" s="219" t="s">
        <v>371</v>
      </c>
      <c r="H167" s="220">
        <v>2.7999999999999998</v>
      </c>
      <c r="I167" s="221"/>
      <c r="J167" s="222">
        <f>ROUND(I167*H167,2)</f>
        <v>0</v>
      </c>
      <c r="K167" s="218" t="s">
        <v>7375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5298</v>
      </c>
    </row>
    <row r="168" s="2" customFormat="1" ht="16.5" customHeight="1">
      <c r="A168" s="41"/>
      <c r="B168" s="42"/>
      <c r="C168" s="216" t="s">
        <v>1178</v>
      </c>
      <c r="D168" s="216" t="s">
        <v>227</v>
      </c>
      <c r="E168" s="217" t="s">
        <v>7522</v>
      </c>
      <c r="F168" s="218" t="s">
        <v>7523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7375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1757</v>
      </c>
    </row>
    <row r="169" s="2" customFormat="1" ht="16.5" customHeight="1">
      <c r="A169" s="41"/>
      <c r="B169" s="42"/>
      <c r="C169" s="216" t="s">
        <v>1186</v>
      </c>
      <c r="D169" s="216" t="s">
        <v>227</v>
      </c>
      <c r="E169" s="217" t="s">
        <v>7524</v>
      </c>
      <c r="F169" s="218" t="s">
        <v>7525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7375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1772</v>
      </c>
    </row>
    <row r="170" s="2" customFormat="1" ht="16.5" customHeight="1">
      <c r="A170" s="41"/>
      <c r="B170" s="42"/>
      <c r="C170" s="216" t="s">
        <v>1194</v>
      </c>
      <c r="D170" s="216" t="s">
        <v>227</v>
      </c>
      <c r="E170" s="217" t="s">
        <v>7526</v>
      </c>
      <c r="F170" s="218" t="s">
        <v>7527</v>
      </c>
      <c r="G170" s="219" t="s">
        <v>371</v>
      </c>
      <c r="H170" s="220">
        <v>23.52</v>
      </c>
      <c r="I170" s="221"/>
      <c r="J170" s="222">
        <f>ROUND(I170*H170,2)</f>
        <v>0</v>
      </c>
      <c r="K170" s="218" t="s">
        <v>7375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1792</v>
      </c>
    </row>
    <row r="171" s="2" customFormat="1" ht="16.5" customHeight="1">
      <c r="A171" s="41"/>
      <c r="B171" s="42"/>
      <c r="C171" s="216" t="s">
        <v>1200</v>
      </c>
      <c r="D171" s="216" t="s">
        <v>227</v>
      </c>
      <c r="E171" s="217" t="s">
        <v>7528</v>
      </c>
      <c r="F171" s="218" t="s">
        <v>7529</v>
      </c>
      <c r="G171" s="219" t="s">
        <v>266</v>
      </c>
      <c r="H171" s="220">
        <v>28</v>
      </c>
      <c r="I171" s="221"/>
      <c r="J171" s="222">
        <f>ROUND(I171*H171,2)</f>
        <v>0</v>
      </c>
      <c r="K171" s="218" t="s">
        <v>7375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1802</v>
      </c>
    </row>
    <row r="172" s="2" customFormat="1" ht="24.15" customHeight="1">
      <c r="A172" s="41"/>
      <c r="B172" s="42"/>
      <c r="C172" s="216" t="s">
        <v>1205</v>
      </c>
      <c r="D172" s="216" t="s">
        <v>227</v>
      </c>
      <c r="E172" s="217" t="s">
        <v>7530</v>
      </c>
      <c r="F172" s="218" t="s">
        <v>7531</v>
      </c>
      <c r="G172" s="219" t="s">
        <v>266</v>
      </c>
      <c r="H172" s="220">
        <v>140</v>
      </c>
      <c r="I172" s="221"/>
      <c r="J172" s="222">
        <f>ROUND(I172*H172,2)</f>
        <v>0</v>
      </c>
      <c r="K172" s="218" t="s">
        <v>7375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1817</v>
      </c>
    </row>
    <row r="173" s="2" customFormat="1" ht="21.75" customHeight="1">
      <c r="A173" s="41"/>
      <c r="B173" s="42"/>
      <c r="C173" s="216" t="s">
        <v>1210</v>
      </c>
      <c r="D173" s="216" t="s">
        <v>227</v>
      </c>
      <c r="E173" s="217" t="s">
        <v>7532</v>
      </c>
      <c r="F173" s="218" t="s">
        <v>7533</v>
      </c>
      <c r="G173" s="219" t="s">
        <v>266</v>
      </c>
      <c r="H173" s="220">
        <v>18.300000000000001</v>
      </c>
      <c r="I173" s="221"/>
      <c r="J173" s="222">
        <f>ROUND(I173*H173,2)</f>
        <v>0</v>
      </c>
      <c r="K173" s="218" t="s">
        <v>7375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1828</v>
      </c>
    </row>
    <row r="174" s="2" customFormat="1" ht="21.75" customHeight="1">
      <c r="A174" s="41"/>
      <c r="B174" s="42"/>
      <c r="C174" s="216" t="s">
        <v>5091</v>
      </c>
      <c r="D174" s="216" t="s">
        <v>227</v>
      </c>
      <c r="E174" s="217" t="s">
        <v>7534</v>
      </c>
      <c r="F174" s="218" t="s">
        <v>7535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7375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1874</v>
      </c>
    </row>
    <row r="175" s="2" customFormat="1" ht="21.75" customHeight="1">
      <c r="A175" s="41"/>
      <c r="B175" s="42"/>
      <c r="C175" s="216" t="s">
        <v>4973</v>
      </c>
      <c r="D175" s="216" t="s">
        <v>227</v>
      </c>
      <c r="E175" s="217" t="s">
        <v>7536</v>
      </c>
      <c r="F175" s="218" t="s">
        <v>7537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7375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1889</v>
      </c>
    </row>
    <row r="176" s="2" customFormat="1" ht="16.5" customHeight="1">
      <c r="A176" s="41"/>
      <c r="B176" s="42"/>
      <c r="C176" s="216" t="s">
        <v>5103</v>
      </c>
      <c r="D176" s="216" t="s">
        <v>227</v>
      </c>
      <c r="E176" s="217" t="s">
        <v>7538</v>
      </c>
      <c r="F176" s="218" t="s">
        <v>7539</v>
      </c>
      <c r="G176" s="219" t="s">
        <v>595</v>
      </c>
      <c r="H176" s="220">
        <v>1</v>
      </c>
      <c r="I176" s="221"/>
      <c r="J176" s="222">
        <f>ROUND(I176*H176,2)</f>
        <v>0</v>
      </c>
      <c r="K176" s="218" t="s">
        <v>7375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1937</v>
      </c>
    </row>
    <row r="177" s="2" customFormat="1" ht="16.5" customHeight="1">
      <c r="A177" s="41"/>
      <c r="B177" s="42"/>
      <c r="C177" s="216" t="s">
        <v>4982</v>
      </c>
      <c r="D177" s="216" t="s">
        <v>227</v>
      </c>
      <c r="E177" s="217" t="s">
        <v>7540</v>
      </c>
      <c r="F177" s="218" t="s">
        <v>7541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7375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1944</v>
      </c>
    </row>
    <row r="178" s="2" customFormat="1" ht="16.5" customHeight="1">
      <c r="A178" s="41"/>
      <c r="B178" s="42"/>
      <c r="C178" s="216" t="s">
        <v>1249</v>
      </c>
      <c r="D178" s="216" t="s">
        <v>227</v>
      </c>
      <c r="E178" s="217" t="s">
        <v>7542</v>
      </c>
      <c r="F178" s="218" t="s">
        <v>7543</v>
      </c>
      <c r="G178" s="219" t="s">
        <v>595</v>
      </c>
      <c r="H178" s="220">
        <v>9</v>
      </c>
      <c r="I178" s="221"/>
      <c r="J178" s="222">
        <f>ROUND(I178*H178,2)</f>
        <v>0</v>
      </c>
      <c r="K178" s="218" t="s">
        <v>7375</v>
      </c>
      <c r="L178" s="47"/>
      <c r="M178" s="241" t="s">
        <v>19</v>
      </c>
      <c r="N178" s="242" t="s">
        <v>45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1952</v>
      </c>
    </row>
    <row r="179" s="2" customFormat="1" ht="6.96" customHeight="1">
      <c r="A179" s="41"/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cDU6zd2oj9c3CDInegn3AqqALlJzUa4iyelLKFF3KOvqaJSt9LrGwf/0z3ZR/ZotOSbl/Rkx6piCb3jVpLMLDA==" hashValue="vCzmhtpNGZf14+bXhyl8DSrBPF+8rLixWgQiE4pdDEK8le0L5RQ7SwBKQgRE8vdApKzihko2uCtMNaYcZTlAAw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7545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7546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7547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7548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7549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7550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7551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7552</v>
      </c>
      <c r="F93" s="218" t="s">
        <v>7553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7554</v>
      </c>
    </row>
    <row r="94" s="2" customFormat="1">
      <c r="A94" s="41"/>
      <c r="B94" s="42"/>
      <c r="C94" s="43"/>
      <c r="D94" s="267" t="s">
        <v>314</v>
      </c>
      <c r="E94" s="43"/>
      <c r="F94" s="268" t="s">
        <v>7555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7556</v>
      </c>
      <c r="F95" s="218" t="s">
        <v>7557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7558</v>
      </c>
    </row>
    <row r="96" s="2" customFormat="1">
      <c r="A96" s="41"/>
      <c r="B96" s="42"/>
      <c r="C96" s="43"/>
      <c r="D96" s="267" t="s">
        <v>314</v>
      </c>
      <c r="E96" s="43"/>
      <c r="F96" s="268" t="s">
        <v>7559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7560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7561</v>
      </c>
      <c r="F99" s="218" t="s">
        <v>7562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7564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7565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7566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7567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7568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7569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7570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7571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7572</v>
      </c>
      <c r="F109" s="218" t="s">
        <v>7573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7574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7575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7576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7577</v>
      </c>
      <c r="F113" s="218" t="s">
        <v>7578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7579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7580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7581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4875</v>
      </c>
      <c r="F117" s="218" t="s">
        <v>4876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7582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4877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7565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7583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7567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7584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7569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7585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7586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4884</v>
      </c>
      <c r="F127" s="218" t="s">
        <v>4885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7587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4886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4893</v>
      </c>
      <c r="F129" s="218" t="s">
        <v>4894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7588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7589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7590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7591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7592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7593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7594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7595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7589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7590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7591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7596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7597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7598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7599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7567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7600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7246</v>
      </c>
      <c r="F151" s="218" t="s">
        <v>7247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7601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7249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7602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7603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7597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7250</v>
      </c>
      <c r="F158" s="288" t="s">
        <v>7251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7604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7605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7606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7607</v>
      </c>
      <c r="F161" s="218" t="s">
        <v>7608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7609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7610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7611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1969</v>
      </c>
      <c r="F165" s="214" t="s">
        <v>7612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7613</v>
      </c>
      <c r="F166" s="218" t="s">
        <v>7614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7615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7616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7617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7618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7619</v>
      </c>
      <c r="F171" s="218" t="s">
        <v>7620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7621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7622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7623</v>
      </c>
      <c r="F173" s="218" t="s">
        <v>7624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7625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7626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7627</v>
      </c>
      <c r="F175" s="288" t="s">
        <v>7628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7629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7630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7631</v>
      </c>
      <c r="F177" s="218" t="s">
        <v>7632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7633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7634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7635</v>
      </c>
      <c r="F179" s="288" t="s">
        <v>7636</v>
      </c>
      <c r="G179" s="289" t="s">
        <v>4656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7637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7638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7639</v>
      </c>
      <c r="F181" s="218" t="s">
        <v>7640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7641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7642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7643</v>
      </c>
      <c r="F183" s="218" t="s">
        <v>7644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7645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7646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7647</v>
      </c>
      <c r="F185" s="218" t="s">
        <v>7648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7649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7650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7651</v>
      </c>
      <c r="F187" s="218" t="s">
        <v>7652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7653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7654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7655</v>
      </c>
      <c r="F189" s="218" t="s">
        <v>7656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7657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7658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7659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7660</v>
      </c>
      <c r="F192" s="288" t="s">
        <v>7661</v>
      </c>
      <c r="G192" s="289" t="s">
        <v>4656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7662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7663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7664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7055</v>
      </c>
      <c r="F195" s="218" t="s">
        <v>7056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7665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7058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2831</v>
      </c>
      <c r="F197" s="288" t="s">
        <v>2832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7666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7667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7668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7669</v>
      </c>
      <c r="F200" s="218" t="s">
        <v>7670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7671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7672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7673</v>
      </c>
      <c r="F202" s="288" t="s">
        <v>7674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7675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7676</v>
      </c>
      <c r="F203" s="218" t="s">
        <v>7677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7678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7679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7680</v>
      </c>
      <c r="F205" s="288" t="s">
        <v>7681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7682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7683</v>
      </c>
      <c r="F206" s="218" t="s">
        <v>7684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7685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7686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7567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7687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7688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7689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7690</v>
      </c>
      <c r="F213" s="218" t="s">
        <v>7691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7692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7693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7694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7695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7696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7697</v>
      </c>
      <c r="F218" s="218" t="s">
        <v>7698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7699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7700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7701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7702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7703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7704</v>
      </c>
      <c r="F225" s="288" t="s">
        <v>7705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7706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7707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7708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7709</v>
      </c>
      <c r="F228" s="218" t="s">
        <v>7710</v>
      </c>
      <c r="G228" s="219" t="s">
        <v>7711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7712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7713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7714</v>
      </c>
      <c r="F230" s="218" t="s">
        <v>7715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7716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7717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7688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7718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7567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7719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7600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7720</v>
      </c>
      <c r="F238" s="218" t="s">
        <v>7721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7722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7723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7567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7724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7725</v>
      </c>
      <c r="F243" s="218" t="s">
        <v>7726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7727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7728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7729</v>
      </c>
      <c r="F245" s="218" t="s">
        <v>7730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7731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7732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7733</v>
      </c>
      <c r="F247" s="288" t="s">
        <v>7734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7735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7736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7737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7738</v>
      </c>
      <c r="F250" s="218" t="s">
        <v>7739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7740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7741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7742</v>
      </c>
      <c r="F252" s="218" t="s">
        <v>7743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7744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7745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7746</v>
      </c>
      <c r="F254" s="288" t="s">
        <v>7747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7748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7749</v>
      </c>
      <c r="F255" s="218" t="s">
        <v>7750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7751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7752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7753</v>
      </c>
      <c r="F257" s="288" t="s">
        <v>7754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7755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7756</v>
      </c>
      <c r="F258" s="218" t="s">
        <v>7757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7758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7759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7760</v>
      </c>
      <c r="F260" s="288" t="s">
        <v>7761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7762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7763</v>
      </c>
      <c r="F261" s="218" t="s">
        <v>7764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7765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7766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7767</v>
      </c>
      <c r="F263" s="288" t="s">
        <v>7768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7769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7770</v>
      </c>
      <c r="F264" s="218" t="s">
        <v>7771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7772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7773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7774</v>
      </c>
      <c r="F266" s="288" t="s">
        <v>7775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7776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7777</v>
      </c>
      <c r="F267" s="288" t="s">
        <v>7778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7779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7780</v>
      </c>
      <c r="F268" s="214" t="s">
        <v>7781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7782</v>
      </c>
      <c r="F269" s="218" t="s">
        <v>7783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7784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7785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7786</v>
      </c>
      <c r="F271" s="218" t="s">
        <v>7787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7788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7789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7790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4944</v>
      </c>
      <c r="D274" s="216" t="s">
        <v>227</v>
      </c>
      <c r="E274" s="217" t="s">
        <v>7791</v>
      </c>
      <c r="F274" s="218" t="s">
        <v>7792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7793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7794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2576</v>
      </c>
      <c r="F276" s="214" t="s">
        <v>2577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7795</v>
      </c>
      <c r="F277" s="218" t="s">
        <v>7796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7797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7798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5696</v>
      </c>
      <c r="F279" s="203" t="s">
        <v>5697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7799</v>
      </c>
      <c r="F280" s="218" t="s">
        <v>7800</v>
      </c>
      <c r="G280" s="219" t="s">
        <v>5700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3938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3938</v>
      </c>
      <c r="BM280" s="227" t="s">
        <v>7801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7802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7803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8/FL8t51KKbhOo1mV45yh0zQHi2y5JV7m8MfwGrcPSYbkWmAuwrhoM37IVmbD1qfeeDGXTt67mwPkmPXLkap5g==" hashValue="8MXumr5BGu4JBRB3ZU3knhRoLi6rLEpMGIZXGmA425Zlk8Hha91azbxCPr7R+fXnwVhru5MFgGev+c0Kev7cwg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7548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7550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7561</v>
      </c>
      <c r="F88" s="218" t="s">
        <v>7562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7805</v>
      </c>
    </row>
    <row r="89" s="2" customFormat="1">
      <c r="A89" s="41"/>
      <c r="B89" s="42"/>
      <c r="C89" s="43"/>
      <c r="D89" s="267" t="s">
        <v>314</v>
      </c>
      <c r="E89" s="43"/>
      <c r="F89" s="268" t="s">
        <v>7564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7806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7807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4872</v>
      </c>
      <c r="F93" s="218" t="s">
        <v>4873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7808</v>
      </c>
    </row>
    <row r="94" s="2" customFormat="1">
      <c r="A94" s="41"/>
      <c r="B94" s="42"/>
      <c r="C94" s="43"/>
      <c r="D94" s="267" t="s">
        <v>314</v>
      </c>
      <c r="E94" s="43"/>
      <c r="F94" s="268" t="s">
        <v>4874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7809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4881</v>
      </c>
      <c r="F97" s="218" t="s">
        <v>4882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7810</v>
      </c>
    </row>
    <row r="98" s="2" customFormat="1">
      <c r="A98" s="41"/>
      <c r="B98" s="42"/>
      <c r="C98" s="43"/>
      <c r="D98" s="267" t="s">
        <v>314</v>
      </c>
      <c r="E98" s="43"/>
      <c r="F98" s="268" t="s">
        <v>4883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4893</v>
      </c>
      <c r="F99" s="218" t="s">
        <v>4894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7811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4895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7812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7813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7814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7815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7816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7817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7818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7589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7812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7591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7596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7819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7598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7820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7821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7822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7823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7824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7825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7826</v>
      </c>
      <c r="F127" s="288" t="s">
        <v>7827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7828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7829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7830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7246</v>
      </c>
      <c r="F131" s="218" t="s">
        <v>7247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7831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7249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7832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7833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7834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7835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7836</v>
      </c>
      <c r="F139" s="288" t="s">
        <v>7837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7838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7839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7668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7840</v>
      </c>
      <c r="F142" s="218" t="s">
        <v>7841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7842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7843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7844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7845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7846</v>
      </c>
      <c r="F148" s="218" t="s">
        <v>7847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7848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7849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7850</v>
      </c>
      <c r="F150" s="288" t="s">
        <v>7851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7852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7853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7854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7855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7856</v>
      </c>
      <c r="F154" s="218" t="s">
        <v>7857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7858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7859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7860</v>
      </c>
      <c r="F156" s="288" t="s">
        <v>7861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7862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7863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7864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7865</v>
      </c>
      <c r="F159" s="218" t="s">
        <v>7866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7867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7868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7869</v>
      </c>
      <c r="F161" s="288" t="s">
        <v>7870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7871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7872</v>
      </c>
      <c r="F162" s="288" t="s">
        <v>7873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7874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7875</v>
      </c>
      <c r="F163" s="288" t="s">
        <v>7876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7877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7878</v>
      </c>
      <c r="F164" s="218" t="s">
        <v>7879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7880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7881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7882</v>
      </c>
      <c r="F166" s="288" t="s">
        <v>7883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7884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7885</v>
      </c>
      <c r="F167" s="288" t="s">
        <v>7886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7887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7888</v>
      </c>
      <c r="F168" s="288" t="s">
        <v>7889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7890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7891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1249</v>
      </c>
      <c r="F171" s="214" t="s">
        <v>7708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7892</v>
      </c>
      <c r="F172" s="218" t="s">
        <v>7893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7894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7895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7896</v>
      </c>
      <c r="F174" s="218" t="s">
        <v>7897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7898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7899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7900</v>
      </c>
      <c r="F176" s="218" t="s">
        <v>7901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7902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7903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7904</v>
      </c>
      <c r="F178" s="218" t="s">
        <v>7905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7906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7907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7908</v>
      </c>
      <c r="F180" s="218" t="s">
        <v>7909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7910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7911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7912</v>
      </c>
      <c r="F182" s="218" t="s">
        <v>7913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7914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7915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7916</v>
      </c>
      <c r="F184" s="218" t="s">
        <v>7917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7918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7919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7920</v>
      </c>
      <c r="F186" s="218" t="s">
        <v>7921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7922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7923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2576</v>
      </c>
      <c r="F188" s="214" t="s">
        <v>2577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7924</v>
      </c>
      <c r="F189" s="218" t="s">
        <v>7925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7926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7927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Sq0h08JJU9450QF7R6xq2f1OqEAUnwW2ScenGF6pyL+x0cxL9J7CNQpKHa0RmX8bJ0TDd3ZdotrAQPumEe4fgQ==" hashValue="6cfaLtFWEwngBFxsAtAKDQvTeZs9RoFnNDlk5GTmdPH9k5wtiQnWgWwKfr8Wud9W1eNzNN2NwAHuwgNf+2Le3w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ROUND((SUM(BE87:BE238)),  2)</f>
        <v>0</v>
      </c>
      <c r="G33" s="41"/>
      <c r="H33" s="41"/>
      <c r="I33" s="161">
        <v>0.20999999999999999</v>
      </c>
      <c r="J33" s="160">
        <f>ROUND(((SUM(BE87:BE238))*I33),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ROUND((SUM(BF87:BF238)),  2)</f>
        <v>0</v>
      </c>
      <c r="G34" s="41"/>
      <c r="H34" s="41"/>
      <c r="I34" s="161">
        <v>0.12</v>
      </c>
      <c r="J34" s="160">
        <f>ROUND(((SUM(BF87:BF238))*I34),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7545</v>
      </c>
      <c r="E62" s="186"/>
      <c r="F62" s="186"/>
      <c r="G62" s="186"/>
      <c r="H62" s="186"/>
      <c r="I62" s="186"/>
      <c r="J62" s="187">
        <f>J162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7548</v>
      </c>
      <c r="E63" s="186"/>
      <c r="F63" s="186"/>
      <c r="G63" s="186"/>
      <c r="H63" s="186"/>
      <c r="I63" s="186"/>
      <c r="J63" s="187">
        <f>J173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7549</v>
      </c>
      <c r="E64" s="186"/>
      <c r="F64" s="186"/>
      <c r="G64" s="186"/>
      <c r="H64" s="186"/>
      <c r="I64" s="186"/>
      <c r="J64" s="187">
        <f>J187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7550</v>
      </c>
      <c r="E65" s="186"/>
      <c r="F65" s="186"/>
      <c r="G65" s="186"/>
      <c r="H65" s="186"/>
      <c r="I65" s="186"/>
      <c r="J65" s="187">
        <f>J194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7551</v>
      </c>
      <c r="E66" s="186"/>
      <c r="F66" s="186"/>
      <c r="G66" s="186"/>
      <c r="H66" s="186"/>
      <c r="I66" s="186"/>
      <c r="J66" s="187">
        <f>J228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J236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2411.5155534199998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P89+P162+P173+P187+P194+P228+P236</f>
        <v>0</v>
      </c>
      <c r="Q88" s="208"/>
      <c r="R88" s="209">
        <f>R89+R162+R173+R187+R194+R228+R236</f>
        <v>2411.5155534199998</v>
      </c>
      <c r="S88" s="208"/>
      <c r="T88" s="210">
        <f>T89+T162+T173+T187+T194+T228+T236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BK89+BK162+BK173+BK187+BK194+BK228+BK236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SUM(P90:P161)</f>
        <v>0</v>
      </c>
      <c r="Q89" s="208"/>
      <c r="R89" s="209">
        <f>SUM(R90:R161)</f>
        <v>2313.99104622</v>
      </c>
      <c r="S89" s="208"/>
      <c r="T89" s="210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SUM(BK90:BK161)</f>
        <v>0</v>
      </c>
    </row>
    <row r="90" s="2" customFormat="1" ht="24.15" customHeight="1">
      <c r="A90" s="41"/>
      <c r="B90" s="42"/>
      <c r="C90" s="216" t="s">
        <v>871</v>
      </c>
      <c r="D90" s="216" t="s">
        <v>227</v>
      </c>
      <c r="E90" s="217" t="s">
        <v>7221</v>
      </c>
      <c r="F90" s="218" t="s">
        <v>7222</v>
      </c>
      <c r="G90" s="219" t="s">
        <v>5700</v>
      </c>
      <c r="H90" s="220">
        <v>1830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3.0000000000000001E-05</v>
      </c>
      <c r="R90" s="225">
        <f>Q90*H90</f>
        <v>0.054900000000000004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7929</v>
      </c>
    </row>
    <row r="91" s="2" customFormat="1">
      <c r="A91" s="41"/>
      <c r="B91" s="42"/>
      <c r="C91" s="43"/>
      <c r="D91" s="267" t="s">
        <v>314</v>
      </c>
      <c r="E91" s="43"/>
      <c r="F91" s="268" t="s">
        <v>7224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4" customFormat="1">
      <c r="A92" s="14"/>
      <c r="B92" s="246"/>
      <c r="C92" s="247"/>
      <c r="D92" s="231" t="s">
        <v>268</v>
      </c>
      <c r="E92" s="248" t="s">
        <v>19</v>
      </c>
      <c r="F92" s="249" t="s">
        <v>7930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268</v>
      </c>
      <c r="AU92" s="255" t="s">
        <v>93</v>
      </c>
      <c r="AV92" s="14" t="s">
        <v>82</v>
      </c>
      <c r="AW92" s="14" t="s">
        <v>34</v>
      </c>
      <c r="AX92" s="14" t="s">
        <v>74</v>
      </c>
      <c r="AY92" s="255" t="s">
        <v>224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7931</v>
      </c>
      <c r="G93" s="230"/>
      <c r="H93" s="234">
        <v>1830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82</v>
      </c>
      <c r="AY93" s="240" t="s">
        <v>224</v>
      </c>
    </row>
    <row r="94" s="2" customFormat="1" ht="37.8" customHeight="1">
      <c r="A94" s="41"/>
      <c r="B94" s="42"/>
      <c r="C94" s="216" t="s">
        <v>876</v>
      </c>
      <c r="D94" s="216" t="s">
        <v>227</v>
      </c>
      <c r="E94" s="217" t="s">
        <v>7227</v>
      </c>
      <c r="F94" s="218" t="s">
        <v>7228</v>
      </c>
      <c r="G94" s="219" t="s">
        <v>7229</v>
      </c>
      <c r="H94" s="220">
        <v>183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7932</v>
      </c>
    </row>
    <row r="95" s="2" customFormat="1">
      <c r="A95" s="41"/>
      <c r="B95" s="42"/>
      <c r="C95" s="43"/>
      <c r="D95" s="267" t="s">
        <v>314</v>
      </c>
      <c r="E95" s="43"/>
      <c r="F95" s="268" t="s">
        <v>7231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7933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7934</v>
      </c>
      <c r="G97" s="230"/>
      <c r="H97" s="234">
        <v>183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90" customHeight="1">
      <c r="A98" s="41"/>
      <c r="B98" s="42"/>
      <c r="C98" s="216" t="s">
        <v>82</v>
      </c>
      <c r="D98" s="216" t="s">
        <v>227</v>
      </c>
      <c r="E98" s="217" t="s">
        <v>7552</v>
      </c>
      <c r="F98" s="218" t="s">
        <v>7553</v>
      </c>
      <c r="G98" s="219" t="s">
        <v>471</v>
      </c>
      <c r="H98" s="220">
        <v>12.24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0.0086800000000000002</v>
      </c>
      <c r="R98" s="225">
        <f>Q98*H98</f>
        <v>0.10624320000000001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7935</v>
      </c>
    </row>
    <row r="99" s="2" customFormat="1">
      <c r="A99" s="41"/>
      <c r="B99" s="42"/>
      <c r="C99" s="43"/>
      <c r="D99" s="267" t="s">
        <v>314</v>
      </c>
      <c r="E99" s="43"/>
      <c r="F99" s="268" t="s">
        <v>7555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7936</v>
      </c>
      <c r="G100" s="230"/>
      <c r="H100" s="234">
        <v>12.24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82</v>
      </c>
      <c r="AY100" s="240" t="s">
        <v>224</v>
      </c>
    </row>
    <row r="101" s="2" customFormat="1" ht="90" customHeight="1">
      <c r="A101" s="41"/>
      <c r="B101" s="42"/>
      <c r="C101" s="216" t="s">
        <v>93</v>
      </c>
      <c r="D101" s="216" t="s">
        <v>227</v>
      </c>
      <c r="E101" s="217" t="s">
        <v>7937</v>
      </c>
      <c r="F101" s="218" t="s">
        <v>7938</v>
      </c>
      <c r="G101" s="219" t="s">
        <v>471</v>
      </c>
      <c r="H101" s="220">
        <v>3.0600000000000001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0.036900000000000002</v>
      </c>
      <c r="R101" s="225">
        <f>Q101*H101</f>
        <v>0.11291400000000001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7939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7940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7941</v>
      </c>
      <c r="G103" s="230"/>
      <c r="H103" s="234">
        <v>3.0600000000000001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3.0600000000000001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55.5" customHeight="1">
      <c r="A105" s="41"/>
      <c r="B105" s="42"/>
      <c r="C105" s="216" t="s">
        <v>108</v>
      </c>
      <c r="D105" s="216" t="s">
        <v>227</v>
      </c>
      <c r="E105" s="217" t="s">
        <v>7942</v>
      </c>
      <c r="F105" s="218" t="s">
        <v>7943</v>
      </c>
      <c r="G105" s="219" t="s">
        <v>324</v>
      </c>
      <c r="H105" s="220">
        <v>1305.768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7944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7945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7946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7947</v>
      </c>
      <c r="G108" s="230"/>
      <c r="H108" s="234">
        <v>1229.211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7948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7949</v>
      </c>
      <c r="G110" s="230"/>
      <c r="H110" s="234">
        <v>76.557000000000002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6" customFormat="1">
      <c r="A111" s="16"/>
      <c r="B111" s="272"/>
      <c r="C111" s="273"/>
      <c r="D111" s="231" t="s">
        <v>268</v>
      </c>
      <c r="E111" s="274" t="s">
        <v>19</v>
      </c>
      <c r="F111" s="275" t="s">
        <v>351</v>
      </c>
      <c r="G111" s="273"/>
      <c r="H111" s="276">
        <v>1305.768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82" t="s">
        <v>268</v>
      </c>
      <c r="AU111" s="282" t="s">
        <v>93</v>
      </c>
      <c r="AV111" s="16" t="s">
        <v>231</v>
      </c>
      <c r="AW111" s="16" t="s">
        <v>34</v>
      </c>
      <c r="AX111" s="16" t="s">
        <v>82</v>
      </c>
      <c r="AY111" s="282" t="s">
        <v>224</v>
      </c>
    </row>
    <row r="112" s="2" customFormat="1" ht="37.8" customHeight="1">
      <c r="A112" s="41"/>
      <c r="B112" s="42"/>
      <c r="C112" s="216" t="s">
        <v>231</v>
      </c>
      <c r="D112" s="216" t="s">
        <v>227</v>
      </c>
      <c r="E112" s="217" t="s">
        <v>7572</v>
      </c>
      <c r="F112" s="218" t="s">
        <v>7573</v>
      </c>
      <c r="G112" s="219" t="s">
        <v>324</v>
      </c>
      <c r="H112" s="220">
        <v>17.901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7950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7575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7951</v>
      </c>
      <c r="G114" s="230"/>
      <c r="H114" s="234">
        <v>17.901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17.901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37.8" customHeight="1">
      <c r="A116" s="41"/>
      <c r="B116" s="42"/>
      <c r="C116" s="216" t="s">
        <v>223</v>
      </c>
      <c r="D116" s="216" t="s">
        <v>227</v>
      </c>
      <c r="E116" s="217" t="s">
        <v>4878</v>
      </c>
      <c r="F116" s="218" t="s">
        <v>4879</v>
      </c>
      <c r="G116" s="219" t="s">
        <v>266</v>
      </c>
      <c r="H116" s="220">
        <v>1668.058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0.0011900000000000001</v>
      </c>
      <c r="R116" s="225">
        <f>Q116*H116</f>
        <v>1.9849890200000002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7952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4880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7946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7953</v>
      </c>
      <c r="G119" s="230"/>
      <c r="H119" s="234">
        <v>1606.8119999999999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7948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7954</v>
      </c>
      <c r="G121" s="230"/>
      <c r="H121" s="234">
        <v>61.246000000000002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6" customFormat="1">
      <c r="A122" s="16"/>
      <c r="B122" s="272"/>
      <c r="C122" s="273"/>
      <c r="D122" s="231" t="s">
        <v>268</v>
      </c>
      <c r="E122" s="274" t="s">
        <v>19</v>
      </c>
      <c r="F122" s="275" t="s">
        <v>351</v>
      </c>
      <c r="G122" s="273"/>
      <c r="H122" s="276">
        <v>1668.058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82" t="s">
        <v>268</v>
      </c>
      <c r="AU122" s="282" t="s">
        <v>93</v>
      </c>
      <c r="AV122" s="16" t="s">
        <v>231</v>
      </c>
      <c r="AW122" s="16" t="s">
        <v>34</v>
      </c>
      <c r="AX122" s="16" t="s">
        <v>82</v>
      </c>
      <c r="AY122" s="282" t="s">
        <v>224</v>
      </c>
    </row>
    <row r="123" s="2" customFormat="1" ht="44.25" customHeight="1">
      <c r="A123" s="41"/>
      <c r="B123" s="42"/>
      <c r="C123" s="216" t="s">
        <v>246</v>
      </c>
      <c r="D123" s="216" t="s">
        <v>227</v>
      </c>
      <c r="E123" s="217" t="s">
        <v>4887</v>
      </c>
      <c r="F123" s="218" t="s">
        <v>4888</v>
      </c>
      <c r="G123" s="219" t="s">
        <v>266</v>
      </c>
      <c r="H123" s="220">
        <v>1668.058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7955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4889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66.75" customHeight="1">
      <c r="A125" s="41"/>
      <c r="B125" s="42"/>
      <c r="C125" s="216" t="s">
        <v>250</v>
      </c>
      <c r="D125" s="216" t="s">
        <v>227</v>
      </c>
      <c r="E125" s="217" t="s">
        <v>4890</v>
      </c>
      <c r="F125" s="218" t="s">
        <v>4891</v>
      </c>
      <c r="G125" s="219" t="s">
        <v>324</v>
      </c>
      <c r="H125" s="220">
        <v>783.46199999999999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7956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4892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7957</v>
      </c>
      <c r="G127" s="230"/>
      <c r="H127" s="234">
        <v>783.46199999999999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783.46199999999999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4893</v>
      </c>
      <c r="F129" s="218" t="s">
        <v>4894</v>
      </c>
      <c r="G129" s="219" t="s">
        <v>324</v>
      </c>
      <c r="H129" s="220">
        <v>1305.768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7958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367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7959</v>
      </c>
      <c r="G132" s="230"/>
      <c r="H132" s="234">
        <v>1305.768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6" customFormat="1">
      <c r="A133" s="16"/>
      <c r="B133" s="272"/>
      <c r="C133" s="273"/>
      <c r="D133" s="231" t="s">
        <v>268</v>
      </c>
      <c r="E133" s="274" t="s">
        <v>19</v>
      </c>
      <c r="F133" s="275" t="s">
        <v>351</v>
      </c>
      <c r="G133" s="273"/>
      <c r="H133" s="276">
        <v>1305.768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268</v>
      </c>
      <c r="AU133" s="282" t="s">
        <v>93</v>
      </c>
      <c r="AV133" s="16" t="s">
        <v>231</v>
      </c>
      <c r="AW133" s="16" t="s">
        <v>34</v>
      </c>
      <c r="AX133" s="16" t="s">
        <v>82</v>
      </c>
      <c r="AY133" s="282" t="s">
        <v>224</v>
      </c>
    </row>
    <row r="134" s="2" customFormat="1" ht="44.25" customHeight="1">
      <c r="A134" s="41"/>
      <c r="B134" s="42"/>
      <c r="C134" s="216" t="s">
        <v>260</v>
      </c>
      <c r="D134" s="216" t="s">
        <v>227</v>
      </c>
      <c r="E134" s="217" t="s">
        <v>369</v>
      </c>
      <c r="F134" s="218" t="s">
        <v>370</v>
      </c>
      <c r="G134" s="219" t="s">
        <v>371</v>
      </c>
      <c r="H134" s="220">
        <v>2350.3820000000001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7960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373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7961</v>
      </c>
      <c r="G136" s="230"/>
      <c r="H136" s="234">
        <v>2350.3820000000001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82</v>
      </c>
      <c r="AY136" s="240" t="s">
        <v>224</v>
      </c>
    </row>
    <row r="137" s="2" customFormat="1" ht="44.25" customHeight="1">
      <c r="A137" s="41"/>
      <c r="B137" s="42"/>
      <c r="C137" s="216" t="s">
        <v>263</v>
      </c>
      <c r="D137" s="216" t="s">
        <v>227</v>
      </c>
      <c r="E137" s="217" t="s">
        <v>448</v>
      </c>
      <c r="F137" s="218" t="s">
        <v>449</v>
      </c>
      <c r="G137" s="219" t="s">
        <v>324</v>
      </c>
      <c r="H137" s="220">
        <v>1048.165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7962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7589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7963</v>
      </c>
      <c r="G140" s="230"/>
      <c r="H140" s="234">
        <v>1305.77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7591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7596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7964</v>
      </c>
      <c r="G143" s="230"/>
      <c r="H143" s="234">
        <v>-23.719999999999999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7598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7965</v>
      </c>
      <c r="G145" s="230"/>
      <c r="H145" s="234">
        <v>-29.43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3" customFormat="1">
      <c r="A146" s="13"/>
      <c r="B146" s="229"/>
      <c r="C146" s="230"/>
      <c r="D146" s="231" t="s">
        <v>268</v>
      </c>
      <c r="E146" s="232" t="s">
        <v>19</v>
      </c>
      <c r="F146" s="233" t="s">
        <v>7966</v>
      </c>
      <c r="G146" s="230"/>
      <c r="H146" s="234">
        <v>-166.34999999999999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268</v>
      </c>
      <c r="AU146" s="240" t="s">
        <v>93</v>
      </c>
      <c r="AV146" s="13" t="s">
        <v>93</v>
      </c>
      <c r="AW146" s="13" t="s">
        <v>34</v>
      </c>
      <c r="AX146" s="13" t="s">
        <v>74</v>
      </c>
      <c r="AY146" s="240" t="s">
        <v>224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7948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7967</v>
      </c>
      <c r="G148" s="230"/>
      <c r="H148" s="234">
        <v>-38.104999999999997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74</v>
      </c>
      <c r="AY148" s="240" t="s">
        <v>224</v>
      </c>
    </row>
    <row r="149" s="16" customFormat="1">
      <c r="A149" s="16"/>
      <c r="B149" s="272"/>
      <c r="C149" s="273"/>
      <c r="D149" s="231" t="s">
        <v>268</v>
      </c>
      <c r="E149" s="274" t="s">
        <v>19</v>
      </c>
      <c r="F149" s="275" t="s">
        <v>351</v>
      </c>
      <c r="G149" s="273"/>
      <c r="H149" s="276">
        <v>1048.165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268</v>
      </c>
      <c r="AU149" s="282" t="s">
        <v>93</v>
      </c>
      <c r="AV149" s="16" t="s">
        <v>231</v>
      </c>
      <c r="AW149" s="16" t="s">
        <v>34</v>
      </c>
      <c r="AX149" s="16" t="s">
        <v>82</v>
      </c>
      <c r="AY149" s="282" t="s">
        <v>224</v>
      </c>
    </row>
    <row r="150" s="2" customFormat="1" ht="16.5" customHeight="1">
      <c r="A150" s="41"/>
      <c r="B150" s="42"/>
      <c r="C150" s="286" t="s">
        <v>143</v>
      </c>
      <c r="D150" s="286" t="s">
        <v>572</v>
      </c>
      <c r="E150" s="287" t="s">
        <v>7826</v>
      </c>
      <c r="F150" s="288" t="s">
        <v>7827</v>
      </c>
      <c r="G150" s="289" t="s">
        <v>371</v>
      </c>
      <c r="H150" s="290">
        <v>2096.3299999999999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1</v>
      </c>
      <c r="R150" s="225">
        <f>Q150*H150</f>
        <v>2096.3299999999999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7968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7969</v>
      </c>
      <c r="G151" s="230"/>
      <c r="H151" s="234">
        <v>2096.3299999999999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2096.3299999999999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66.75" customHeight="1">
      <c r="A153" s="41"/>
      <c r="B153" s="42"/>
      <c r="C153" s="216" t="s">
        <v>8</v>
      </c>
      <c r="D153" s="216" t="s">
        <v>227</v>
      </c>
      <c r="E153" s="217" t="s">
        <v>7246</v>
      </c>
      <c r="F153" s="218" t="s">
        <v>7247</v>
      </c>
      <c r="G153" s="219" t="s">
        <v>324</v>
      </c>
      <c r="H153" s="220">
        <v>119.66800000000001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7970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7249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7971</v>
      </c>
      <c r="G155" s="230"/>
      <c r="H155" s="234">
        <v>166.34800000000001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5" customFormat="1">
      <c r="A156" s="15"/>
      <c r="B156" s="256"/>
      <c r="C156" s="257"/>
      <c r="D156" s="231" t="s">
        <v>268</v>
      </c>
      <c r="E156" s="258" t="s">
        <v>19</v>
      </c>
      <c r="F156" s="259" t="s">
        <v>300</v>
      </c>
      <c r="G156" s="257"/>
      <c r="H156" s="260">
        <v>166.34800000000001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268</v>
      </c>
      <c r="AU156" s="266" t="s">
        <v>93</v>
      </c>
      <c r="AV156" s="15" t="s">
        <v>108</v>
      </c>
      <c r="AW156" s="15" t="s">
        <v>34</v>
      </c>
      <c r="AX156" s="15" t="s">
        <v>74</v>
      </c>
      <c r="AY156" s="266" t="s">
        <v>224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7972</v>
      </c>
      <c r="G157" s="230"/>
      <c r="H157" s="234">
        <v>-22.960000000000001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74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7964</v>
      </c>
      <c r="G158" s="230"/>
      <c r="H158" s="234">
        <v>-23.719999999999999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6" customFormat="1">
      <c r="A159" s="16"/>
      <c r="B159" s="272"/>
      <c r="C159" s="273"/>
      <c r="D159" s="231" t="s">
        <v>268</v>
      </c>
      <c r="E159" s="274" t="s">
        <v>19</v>
      </c>
      <c r="F159" s="275" t="s">
        <v>351</v>
      </c>
      <c r="G159" s="273"/>
      <c r="H159" s="276">
        <v>119.66800000000001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2" t="s">
        <v>268</v>
      </c>
      <c r="AU159" s="282" t="s">
        <v>93</v>
      </c>
      <c r="AV159" s="16" t="s">
        <v>231</v>
      </c>
      <c r="AW159" s="16" t="s">
        <v>34</v>
      </c>
      <c r="AX159" s="16" t="s">
        <v>82</v>
      </c>
      <c r="AY159" s="282" t="s">
        <v>224</v>
      </c>
    </row>
    <row r="160" s="2" customFormat="1" ht="16.5" customHeight="1">
      <c r="A160" s="41"/>
      <c r="B160" s="42"/>
      <c r="C160" s="286" t="s">
        <v>148</v>
      </c>
      <c r="D160" s="286" t="s">
        <v>572</v>
      </c>
      <c r="E160" s="287" t="s">
        <v>7836</v>
      </c>
      <c r="F160" s="288" t="s">
        <v>7837</v>
      </c>
      <c r="G160" s="289" t="s">
        <v>371</v>
      </c>
      <c r="H160" s="290">
        <v>215.40199999999999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45</v>
      </c>
      <c r="O160" s="87"/>
      <c r="P160" s="225">
        <f>O160*H160</f>
        <v>0</v>
      </c>
      <c r="Q160" s="225">
        <v>1</v>
      </c>
      <c r="R160" s="225">
        <f>Q160*H160</f>
        <v>215.40199999999999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7973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7974</v>
      </c>
      <c r="G161" s="230"/>
      <c r="H161" s="234">
        <v>215.40199999999999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143</v>
      </c>
      <c r="F162" s="214" t="s">
        <v>7606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SUM(P163:P172)</f>
        <v>0</v>
      </c>
      <c r="Q162" s="208"/>
      <c r="R162" s="209">
        <f>SUM(R163:R172)</f>
        <v>0</v>
      </c>
      <c r="S162" s="208"/>
      <c r="T162" s="210">
        <f>SUM(T163:T172)</f>
        <v>48.292649999999995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224</v>
      </c>
      <c r="BK162" s="213">
        <f>SUM(BK163:BK172)</f>
        <v>0</v>
      </c>
    </row>
    <row r="163" s="2" customFormat="1" ht="33" customHeight="1">
      <c r="A163" s="41"/>
      <c r="B163" s="42"/>
      <c r="C163" s="216" t="s">
        <v>151</v>
      </c>
      <c r="D163" s="216" t="s">
        <v>227</v>
      </c>
      <c r="E163" s="217" t="s">
        <v>7975</v>
      </c>
      <c r="F163" s="218" t="s">
        <v>7976</v>
      </c>
      <c r="G163" s="219" t="s">
        <v>471</v>
      </c>
      <c r="H163" s="220">
        <v>182.5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0.043999999999999997</v>
      </c>
      <c r="T163" s="226">
        <f>S163*H163</f>
        <v>8.0299999999999994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7977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7978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37.8" customHeight="1">
      <c r="A165" s="41"/>
      <c r="B165" s="42"/>
      <c r="C165" s="216" t="s">
        <v>284</v>
      </c>
      <c r="D165" s="216" t="s">
        <v>227</v>
      </c>
      <c r="E165" s="217" t="s">
        <v>7979</v>
      </c>
      <c r="F165" s="218" t="s">
        <v>7980</v>
      </c>
      <c r="G165" s="219" t="s">
        <v>471</v>
      </c>
      <c r="H165" s="220">
        <v>182.5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0.17699999999999999</v>
      </c>
      <c r="T165" s="226">
        <f>S165*H165</f>
        <v>32.302499999999995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7981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7982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33" customHeight="1">
      <c r="A167" s="41"/>
      <c r="B167" s="42"/>
      <c r="C167" s="216" t="s">
        <v>544</v>
      </c>
      <c r="D167" s="216" t="s">
        <v>227</v>
      </c>
      <c r="E167" s="217" t="s">
        <v>7983</v>
      </c>
      <c r="F167" s="218" t="s">
        <v>7984</v>
      </c>
      <c r="G167" s="219" t="s">
        <v>324</v>
      </c>
      <c r="H167" s="220">
        <v>14.473000000000001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0.55000000000000004</v>
      </c>
      <c r="T167" s="226">
        <f>S167*H167</f>
        <v>7.9601500000000014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7985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7986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7948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7987</v>
      </c>
      <c r="G170" s="230"/>
      <c r="H170" s="234">
        <v>3.621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74</v>
      </c>
      <c r="AY170" s="240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7988</v>
      </c>
      <c r="G171" s="230"/>
      <c r="H171" s="234">
        <v>10.852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14.473000000000001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12" customFormat="1" ht="22.8" customHeight="1">
      <c r="A173" s="12"/>
      <c r="B173" s="200"/>
      <c r="C173" s="201"/>
      <c r="D173" s="202" t="s">
        <v>73</v>
      </c>
      <c r="E173" s="214" t="s">
        <v>195</v>
      </c>
      <c r="F173" s="214" t="s">
        <v>7668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SUM(P174:P186)</f>
        <v>0</v>
      </c>
      <c r="Q173" s="208"/>
      <c r="R173" s="209">
        <f>SUM(R174:R186)</f>
        <v>4.0509699999999995</v>
      </c>
      <c r="S173" s="208"/>
      <c r="T173" s="210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82</v>
      </c>
      <c r="AY173" s="211" t="s">
        <v>224</v>
      </c>
      <c r="BK173" s="213">
        <f>SUM(BK174:BK186)</f>
        <v>0</v>
      </c>
    </row>
    <row r="174" s="2" customFormat="1" ht="33" customHeight="1">
      <c r="A174" s="41"/>
      <c r="B174" s="42"/>
      <c r="C174" s="216" t="s">
        <v>549</v>
      </c>
      <c r="D174" s="216" t="s">
        <v>227</v>
      </c>
      <c r="E174" s="217" t="s">
        <v>7669</v>
      </c>
      <c r="F174" s="218" t="s">
        <v>7670</v>
      </c>
      <c r="G174" s="219" t="s">
        <v>595</v>
      </c>
      <c r="H174" s="220">
        <v>73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0.00165</v>
      </c>
      <c r="R174" s="225">
        <f>Q174*H174</f>
        <v>0.12045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7989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7672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16.5" customHeight="1">
      <c r="A176" s="41"/>
      <c r="B176" s="42"/>
      <c r="C176" s="286" t="s">
        <v>559</v>
      </c>
      <c r="D176" s="286" t="s">
        <v>572</v>
      </c>
      <c r="E176" s="287" t="s">
        <v>7673</v>
      </c>
      <c r="F176" s="288" t="s">
        <v>7674</v>
      </c>
      <c r="G176" s="289" t="s">
        <v>471</v>
      </c>
      <c r="H176" s="290">
        <v>73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45</v>
      </c>
      <c r="O176" s="87"/>
      <c r="P176" s="225">
        <f>O176*H176</f>
        <v>0</v>
      </c>
      <c r="Q176" s="225">
        <v>0.040000000000000001</v>
      </c>
      <c r="R176" s="225">
        <f>Q176*H176</f>
        <v>2.9199999999999999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7990</v>
      </c>
    </row>
    <row r="177" s="2" customFormat="1" ht="33" customHeight="1">
      <c r="A177" s="41"/>
      <c r="B177" s="42"/>
      <c r="C177" s="216" t="s">
        <v>565</v>
      </c>
      <c r="D177" s="216" t="s">
        <v>227</v>
      </c>
      <c r="E177" s="217" t="s">
        <v>7676</v>
      </c>
      <c r="F177" s="218" t="s">
        <v>7677</v>
      </c>
      <c r="G177" s="219" t="s">
        <v>595</v>
      </c>
      <c r="H177" s="220">
        <v>6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0.087419999999999998</v>
      </c>
      <c r="R177" s="225">
        <f>Q177*H177</f>
        <v>0.52451999999999999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7991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7679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24.15" customHeight="1">
      <c r="A179" s="41"/>
      <c r="B179" s="42"/>
      <c r="C179" s="286" t="s">
        <v>571</v>
      </c>
      <c r="D179" s="286" t="s">
        <v>572</v>
      </c>
      <c r="E179" s="287" t="s">
        <v>7680</v>
      </c>
      <c r="F179" s="288" t="s">
        <v>7681</v>
      </c>
      <c r="G179" s="289" t="s">
        <v>595</v>
      </c>
      <c r="H179" s="290">
        <v>6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45</v>
      </c>
      <c r="O179" s="87"/>
      <c r="P179" s="225">
        <f>O179*H179</f>
        <v>0</v>
      </c>
      <c r="Q179" s="225">
        <v>0.081000000000000003</v>
      </c>
      <c r="R179" s="225">
        <f>Q179*H179</f>
        <v>0.48599999999999999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7992</v>
      </c>
    </row>
    <row r="180" s="2" customFormat="1" ht="49.05" customHeight="1">
      <c r="A180" s="41"/>
      <c r="B180" s="42"/>
      <c r="C180" s="216" t="s">
        <v>7</v>
      </c>
      <c r="D180" s="216" t="s">
        <v>227</v>
      </c>
      <c r="E180" s="217" t="s">
        <v>7683</v>
      </c>
      <c r="F180" s="218" t="s">
        <v>7684</v>
      </c>
      <c r="G180" s="219" t="s">
        <v>324</v>
      </c>
      <c r="H180" s="220">
        <v>23.725000000000001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7993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7686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4" customFormat="1">
      <c r="A182" s="14"/>
      <c r="B182" s="246"/>
      <c r="C182" s="247"/>
      <c r="D182" s="231" t="s">
        <v>268</v>
      </c>
      <c r="E182" s="248" t="s">
        <v>19</v>
      </c>
      <c r="F182" s="249" t="s">
        <v>7567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268</v>
      </c>
      <c r="AU182" s="255" t="s">
        <v>93</v>
      </c>
      <c r="AV182" s="14" t="s">
        <v>82</v>
      </c>
      <c r="AW182" s="14" t="s">
        <v>34</v>
      </c>
      <c r="AX182" s="14" t="s">
        <v>74</v>
      </c>
      <c r="AY182" s="255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7994</v>
      </c>
      <c r="G183" s="230"/>
      <c r="H183" s="234">
        <v>1.3500000000000001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7688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7995</v>
      </c>
      <c r="G185" s="230"/>
      <c r="H185" s="234">
        <v>22.375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6" customFormat="1">
      <c r="A186" s="16"/>
      <c r="B186" s="272"/>
      <c r="C186" s="273"/>
      <c r="D186" s="231" t="s">
        <v>268</v>
      </c>
      <c r="E186" s="274" t="s">
        <v>19</v>
      </c>
      <c r="F186" s="275" t="s">
        <v>351</v>
      </c>
      <c r="G186" s="273"/>
      <c r="H186" s="276">
        <v>23.725000000000001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268</v>
      </c>
      <c r="AU186" s="282" t="s">
        <v>93</v>
      </c>
      <c r="AV186" s="16" t="s">
        <v>231</v>
      </c>
      <c r="AW186" s="16" t="s">
        <v>34</v>
      </c>
      <c r="AX186" s="16" t="s">
        <v>82</v>
      </c>
      <c r="AY186" s="282" t="s">
        <v>224</v>
      </c>
    </row>
    <row r="187" s="12" customFormat="1" ht="22.8" customHeight="1">
      <c r="A187" s="12"/>
      <c r="B187" s="200"/>
      <c r="C187" s="201"/>
      <c r="D187" s="202" t="s">
        <v>73</v>
      </c>
      <c r="E187" s="214" t="s">
        <v>1210</v>
      </c>
      <c r="F187" s="214" t="s">
        <v>7696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SUM(P188:P193)</f>
        <v>0</v>
      </c>
      <c r="Q187" s="208"/>
      <c r="R187" s="209">
        <f>SUM(R188:R193)</f>
        <v>56.508027199999994</v>
      </c>
      <c r="S187" s="208"/>
      <c r="T187" s="210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82</v>
      </c>
      <c r="AT187" s="212" t="s">
        <v>73</v>
      </c>
      <c r="AU187" s="212" t="s">
        <v>82</v>
      </c>
      <c r="AY187" s="211" t="s">
        <v>224</v>
      </c>
      <c r="BK187" s="213">
        <f>SUM(BK188:BK193)</f>
        <v>0</v>
      </c>
    </row>
    <row r="188" s="2" customFormat="1" ht="24.15" customHeight="1">
      <c r="A188" s="41"/>
      <c r="B188" s="42"/>
      <c r="C188" s="216" t="s">
        <v>156</v>
      </c>
      <c r="D188" s="216" t="s">
        <v>227</v>
      </c>
      <c r="E188" s="217" t="s">
        <v>7729</v>
      </c>
      <c r="F188" s="218" t="s">
        <v>7730</v>
      </c>
      <c r="G188" s="219" t="s">
        <v>595</v>
      </c>
      <c r="H188" s="220">
        <v>3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45</v>
      </c>
      <c r="O188" s="87"/>
      <c r="P188" s="225">
        <f>O188*H188</f>
        <v>0</v>
      </c>
      <c r="Q188" s="225">
        <v>0.29558000000000001</v>
      </c>
      <c r="R188" s="225">
        <f>Q188*H188</f>
        <v>0.88674000000000008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82</v>
      </c>
      <c r="BK188" s="228">
        <f>ROUND(I188*H188,2)</f>
        <v>0</v>
      </c>
      <c r="BL188" s="20" t="s">
        <v>231</v>
      </c>
      <c r="BM188" s="227" t="s">
        <v>7996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7732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2" customFormat="1" ht="37.8" customHeight="1">
      <c r="A190" s="41"/>
      <c r="B190" s="42"/>
      <c r="C190" s="216" t="s">
        <v>159</v>
      </c>
      <c r="D190" s="216" t="s">
        <v>227</v>
      </c>
      <c r="E190" s="217" t="s">
        <v>7997</v>
      </c>
      <c r="F190" s="218" t="s">
        <v>7998</v>
      </c>
      <c r="G190" s="219" t="s">
        <v>471</v>
      </c>
      <c r="H190" s="220">
        <v>182.80000000000001</v>
      </c>
      <c r="I190" s="221"/>
      <c r="J190" s="222">
        <f>ROUND(I190*H190,2)</f>
        <v>0</v>
      </c>
      <c r="K190" s="218" t="s">
        <v>312</v>
      </c>
      <c r="L190" s="47"/>
      <c r="M190" s="223" t="s">
        <v>19</v>
      </c>
      <c r="N190" s="224" t="s">
        <v>45</v>
      </c>
      <c r="O190" s="87"/>
      <c r="P190" s="225">
        <f>O190*H190</f>
        <v>0</v>
      </c>
      <c r="Q190" s="225">
        <v>0.00018000000000000001</v>
      </c>
      <c r="R190" s="225">
        <f>Q190*H190</f>
        <v>0.032904000000000003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82</v>
      </c>
      <c r="BK190" s="228">
        <f>ROUND(I190*H190,2)</f>
        <v>0</v>
      </c>
      <c r="BL190" s="20" t="s">
        <v>231</v>
      </c>
      <c r="BM190" s="227" t="s">
        <v>7999</v>
      </c>
    </row>
    <row r="191" s="2" customFormat="1">
      <c r="A191" s="41"/>
      <c r="B191" s="42"/>
      <c r="C191" s="43"/>
      <c r="D191" s="267" t="s">
        <v>314</v>
      </c>
      <c r="E191" s="43"/>
      <c r="F191" s="268" t="s">
        <v>8000</v>
      </c>
      <c r="G191" s="43"/>
      <c r="H191" s="43"/>
      <c r="I191" s="269"/>
      <c r="J191" s="43"/>
      <c r="K191" s="43"/>
      <c r="L191" s="47"/>
      <c r="M191" s="270"/>
      <c r="N191" s="271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314</v>
      </c>
      <c r="AU191" s="20" t="s">
        <v>93</v>
      </c>
    </row>
    <row r="192" s="2" customFormat="1" ht="16.5" customHeight="1">
      <c r="A192" s="41"/>
      <c r="B192" s="42"/>
      <c r="C192" s="286" t="s">
        <v>162</v>
      </c>
      <c r="D192" s="286" t="s">
        <v>572</v>
      </c>
      <c r="E192" s="287" t="s">
        <v>8001</v>
      </c>
      <c r="F192" s="288" t="s">
        <v>8002</v>
      </c>
      <c r="G192" s="289" t="s">
        <v>471</v>
      </c>
      <c r="H192" s="290">
        <v>185.542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45</v>
      </c>
      <c r="O192" s="87"/>
      <c r="P192" s="225">
        <f>O192*H192</f>
        <v>0</v>
      </c>
      <c r="Q192" s="225">
        <v>0.29959999999999998</v>
      </c>
      <c r="R192" s="225">
        <f>Q192*H192</f>
        <v>55.588383199999996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82</v>
      </c>
      <c r="BK192" s="228">
        <f>ROUND(I192*H192,2)</f>
        <v>0</v>
      </c>
      <c r="BL192" s="20" t="s">
        <v>231</v>
      </c>
      <c r="BM192" s="227" t="s">
        <v>8003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8004</v>
      </c>
      <c r="G193" s="230"/>
      <c r="H193" s="234">
        <v>185.542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1249</v>
      </c>
      <c r="F194" s="214" t="s">
        <v>7708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SUM(P195:P227)</f>
        <v>0</v>
      </c>
      <c r="Q194" s="208"/>
      <c r="R194" s="209">
        <f>SUM(R195:R227)</f>
        <v>36.965510000000002</v>
      </c>
      <c r="S194" s="208"/>
      <c r="T194" s="210">
        <f>SUM(T195:T227)</f>
        <v>1.2000000000000002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SUM(BK195:BK227)</f>
        <v>0</v>
      </c>
    </row>
    <row r="195" s="2" customFormat="1" ht="24.15" customHeight="1">
      <c r="A195" s="41"/>
      <c r="B195" s="42"/>
      <c r="C195" s="216" t="s">
        <v>165</v>
      </c>
      <c r="D195" s="216" t="s">
        <v>227</v>
      </c>
      <c r="E195" s="217" t="s">
        <v>8005</v>
      </c>
      <c r="F195" s="218" t="s">
        <v>8006</v>
      </c>
      <c r="G195" s="219" t="s">
        <v>7711</v>
      </c>
      <c r="H195" s="220">
        <v>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0.00025000000000000001</v>
      </c>
      <c r="R195" s="225">
        <f>Q195*H195</f>
        <v>0.0015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8007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8008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16" t="s">
        <v>168</v>
      </c>
      <c r="D197" s="216" t="s">
        <v>227</v>
      </c>
      <c r="E197" s="217" t="s">
        <v>7738</v>
      </c>
      <c r="F197" s="218" t="s">
        <v>7739</v>
      </c>
      <c r="G197" s="219" t="s">
        <v>471</v>
      </c>
      <c r="H197" s="220">
        <v>820.79999999999995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45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82</v>
      </c>
      <c r="BK197" s="228">
        <f>ROUND(I197*H197,2)</f>
        <v>0</v>
      </c>
      <c r="BL197" s="20" t="s">
        <v>231</v>
      </c>
      <c r="BM197" s="227" t="s">
        <v>8009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7741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24.15" customHeight="1">
      <c r="A199" s="41"/>
      <c r="B199" s="42"/>
      <c r="C199" s="216" t="s">
        <v>171</v>
      </c>
      <c r="D199" s="216" t="s">
        <v>227</v>
      </c>
      <c r="E199" s="217" t="s">
        <v>8010</v>
      </c>
      <c r="F199" s="218" t="s">
        <v>8011</v>
      </c>
      <c r="G199" s="219" t="s">
        <v>595</v>
      </c>
      <c r="H199" s="220">
        <v>6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0.20000000000000001</v>
      </c>
      <c r="T199" s="226">
        <f>S199*H199</f>
        <v>1.2000000000000002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8012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8013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174</v>
      </c>
      <c r="D201" s="216" t="s">
        <v>227</v>
      </c>
      <c r="E201" s="217" t="s">
        <v>7714</v>
      </c>
      <c r="F201" s="218" t="s">
        <v>7715</v>
      </c>
      <c r="G201" s="219" t="s">
        <v>324</v>
      </c>
      <c r="H201" s="220">
        <v>51.332999999999998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8014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7717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24.15" customHeight="1">
      <c r="A203" s="41"/>
      <c r="B203" s="42"/>
      <c r="C203" s="216" t="s">
        <v>623</v>
      </c>
      <c r="D203" s="216" t="s">
        <v>227</v>
      </c>
      <c r="E203" s="217" t="s">
        <v>7720</v>
      </c>
      <c r="F203" s="218" t="s">
        <v>7721</v>
      </c>
      <c r="G203" s="219" t="s">
        <v>266</v>
      </c>
      <c r="H203" s="220">
        <v>126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45</v>
      </c>
      <c r="O203" s="87"/>
      <c r="P203" s="225">
        <f>O203*H203</f>
        <v>0</v>
      </c>
      <c r="Q203" s="225">
        <v>0.0045999999999999999</v>
      </c>
      <c r="R203" s="225">
        <f>Q203*H203</f>
        <v>0.5796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82</v>
      </c>
      <c r="BK203" s="228">
        <f>ROUND(I203*H203,2)</f>
        <v>0</v>
      </c>
      <c r="BL203" s="20" t="s">
        <v>231</v>
      </c>
      <c r="BM203" s="227" t="s">
        <v>8015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7723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4" customFormat="1">
      <c r="A205" s="14"/>
      <c r="B205" s="246"/>
      <c r="C205" s="247"/>
      <c r="D205" s="231" t="s">
        <v>268</v>
      </c>
      <c r="E205" s="248" t="s">
        <v>19</v>
      </c>
      <c r="F205" s="249" t="s">
        <v>7567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268</v>
      </c>
      <c r="AU205" s="255" t="s">
        <v>93</v>
      </c>
      <c r="AV205" s="14" t="s">
        <v>82</v>
      </c>
      <c r="AW205" s="14" t="s">
        <v>34</v>
      </c>
      <c r="AX205" s="14" t="s">
        <v>74</v>
      </c>
      <c r="AY205" s="255" t="s">
        <v>224</v>
      </c>
    </row>
    <row r="206" s="13" customFormat="1">
      <c r="A206" s="13"/>
      <c r="B206" s="229"/>
      <c r="C206" s="230"/>
      <c r="D206" s="231" t="s">
        <v>268</v>
      </c>
      <c r="E206" s="232" t="s">
        <v>19</v>
      </c>
      <c r="F206" s="233" t="s">
        <v>8016</v>
      </c>
      <c r="G206" s="230"/>
      <c r="H206" s="234">
        <v>126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268</v>
      </c>
      <c r="AU206" s="240" t="s">
        <v>93</v>
      </c>
      <c r="AV206" s="13" t="s">
        <v>93</v>
      </c>
      <c r="AW206" s="13" t="s">
        <v>34</v>
      </c>
      <c r="AX206" s="13" t="s">
        <v>74</v>
      </c>
      <c r="AY206" s="240" t="s">
        <v>224</v>
      </c>
    </row>
    <row r="207" s="16" customFormat="1">
      <c r="A207" s="16"/>
      <c r="B207" s="272"/>
      <c r="C207" s="273"/>
      <c r="D207" s="231" t="s">
        <v>268</v>
      </c>
      <c r="E207" s="274" t="s">
        <v>19</v>
      </c>
      <c r="F207" s="275" t="s">
        <v>351</v>
      </c>
      <c r="G207" s="273"/>
      <c r="H207" s="276">
        <v>126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2" t="s">
        <v>268</v>
      </c>
      <c r="AU207" s="282" t="s">
        <v>93</v>
      </c>
      <c r="AV207" s="16" t="s">
        <v>231</v>
      </c>
      <c r="AW207" s="16" t="s">
        <v>34</v>
      </c>
      <c r="AX207" s="16" t="s">
        <v>82</v>
      </c>
      <c r="AY207" s="282" t="s">
        <v>224</v>
      </c>
    </row>
    <row r="208" s="2" customFormat="1" ht="24.15" customHeight="1">
      <c r="A208" s="41"/>
      <c r="B208" s="42"/>
      <c r="C208" s="216" t="s">
        <v>629</v>
      </c>
      <c r="D208" s="216" t="s">
        <v>227</v>
      </c>
      <c r="E208" s="217" t="s">
        <v>7725</v>
      </c>
      <c r="F208" s="218" t="s">
        <v>7726</v>
      </c>
      <c r="G208" s="219" t="s">
        <v>266</v>
      </c>
      <c r="H208" s="220">
        <v>126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45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82</v>
      </c>
      <c r="BK208" s="228">
        <f>ROUND(I208*H208,2)</f>
        <v>0</v>
      </c>
      <c r="BL208" s="20" t="s">
        <v>231</v>
      </c>
      <c r="BM208" s="227" t="s">
        <v>8017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7728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177</v>
      </c>
      <c r="D210" s="216" t="s">
        <v>227</v>
      </c>
      <c r="E210" s="217" t="s">
        <v>8018</v>
      </c>
      <c r="F210" s="218" t="s">
        <v>8019</v>
      </c>
      <c r="G210" s="219" t="s">
        <v>595</v>
      </c>
      <c r="H210" s="220">
        <v>3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0.35492000000000001</v>
      </c>
      <c r="R210" s="225">
        <f>Q210*H210</f>
        <v>1.0647600000000002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8020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8021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16" t="s">
        <v>643</v>
      </c>
      <c r="D212" s="216" t="s">
        <v>227</v>
      </c>
      <c r="E212" s="217" t="s">
        <v>7770</v>
      </c>
      <c r="F212" s="218" t="s">
        <v>7771</v>
      </c>
      <c r="G212" s="219" t="s">
        <v>595</v>
      </c>
      <c r="H212" s="220">
        <v>6</v>
      </c>
      <c r="I212" s="221"/>
      <c r="J212" s="222">
        <f>ROUND(I212*H212,2)</f>
        <v>0</v>
      </c>
      <c r="K212" s="218" t="s">
        <v>312</v>
      </c>
      <c r="L212" s="47"/>
      <c r="M212" s="223" t="s">
        <v>19</v>
      </c>
      <c r="N212" s="224" t="s">
        <v>45</v>
      </c>
      <c r="O212" s="87"/>
      <c r="P212" s="225">
        <f>O212*H212</f>
        <v>0</v>
      </c>
      <c r="Q212" s="225">
        <v>0.089999999999999997</v>
      </c>
      <c r="R212" s="225">
        <f>Q212*H212</f>
        <v>0.54000000000000004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8022</v>
      </c>
    </row>
    <row r="213" s="2" customFormat="1">
      <c r="A213" s="41"/>
      <c r="B213" s="42"/>
      <c r="C213" s="43"/>
      <c r="D213" s="267" t="s">
        <v>314</v>
      </c>
      <c r="E213" s="43"/>
      <c r="F213" s="268" t="s">
        <v>7773</v>
      </c>
      <c r="G213" s="43"/>
      <c r="H213" s="43"/>
      <c r="I213" s="269"/>
      <c r="J213" s="43"/>
      <c r="K213" s="43"/>
      <c r="L213" s="47"/>
      <c r="M213" s="270"/>
      <c r="N213" s="271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314</v>
      </c>
      <c r="AU213" s="20" t="s">
        <v>93</v>
      </c>
    </row>
    <row r="214" s="2" customFormat="1" ht="21.75" customHeight="1">
      <c r="A214" s="41"/>
      <c r="B214" s="42"/>
      <c r="C214" s="286" t="s">
        <v>650</v>
      </c>
      <c r="D214" s="286" t="s">
        <v>572</v>
      </c>
      <c r="E214" s="287" t="s">
        <v>7774</v>
      </c>
      <c r="F214" s="288" t="s">
        <v>7775</v>
      </c>
      <c r="G214" s="289" t="s">
        <v>595</v>
      </c>
      <c r="H214" s="290">
        <v>6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0.19600000000000001</v>
      </c>
      <c r="R214" s="225">
        <f>Q214*H214</f>
        <v>1.1760000000000002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8023</v>
      </c>
    </row>
    <row r="215" s="2" customFormat="1" ht="24.15" customHeight="1">
      <c r="A215" s="41"/>
      <c r="B215" s="42"/>
      <c r="C215" s="216" t="s">
        <v>656</v>
      </c>
      <c r="D215" s="216" t="s">
        <v>227</v>
      </c>
      <c r="E215" s="217" t="s">
        <v>7742</v>
      </c>
      <c r="F215" s="218" t="s">
        <v>7743</v>
      </c>
      <c r="G215" s="219" t="s">
        <v>595</v>
      </c>
      <c r="H215" s="220">
        <v>6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0.41948000000000002</v>
      </c>
      <c r="R215" s="225">
        <f>Q215*H215</f>
        <v>2.51688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8024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7745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21.75" customHeight="1">
      <c r="A217" s="41"/>
      <c r="B217" s="42"/>
      <c r="C217" s="286" t="s">
        <v>671</v>
      </c>
      <c r="D217" s="286" t="s">
        <v>572</v>
      </c>
      <c r="E217" s="287" t="s">
        <v>7746</v>
      </c>
      <c r="F217" s="288" t="s">
        <v>7747</v>
      </c>
      <c r="G217" s="289" t="s">
        <v>595</v>
      </c>
      <c r="H217" s="290">
        <v>6</v>
      </c>
      <c r="I217" s="291"/>
      <c r="J217" s="292">
        <f>ROUND(I217*H217,2)</f>
        <v>0</v>
      </c>
      <c r="K217" s="288" t="s">
        <v>312</v>
      </c>
      <c r="L217" s="293"/>
      <c r="M217" s="294" t="s">
        <v>19</v>
      </c>
      <c r="N217" s="295" t="s">
        <v>45</v>
      </c>
      <c r="O217" s="87"/>
      <c r="P217" s="225">
        <f>O217*H217</f>
        <v>0</v>
      </c>
      <c r="Q217" s="225">
        <v>2.1000000000000001</v>
      </c>
      <c r="R217" s="225">
        <f>Q217*H217</f>
        <v>12.600000000000001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254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82</v>
      </c>
      <c r="BK217" s="228">
        <f>ROUND(I217*H217,2)</f>
        <v>0</v>
      </c>
      <c r="BL217" s="20" t="s">
        <v>231</v>
      </c>
      <c r="BM217" s="227" t="s">
        <v>8025</v>
      </c>
    </row>
    <row r="218" s="2" customFormat="1" ht="24.15" customHeight="1">
      <c r="A218" s="41"/>
      <c r="B218" s="42"/>
      <c r="C218" s="216" t="s">
        <v>680</v>
      </c>
      <c r="D218" s="216" t="s">
        <v>227</v>
      </c>
      <c r="E218" s="217" t="s">
        <v>7749</v>
      </c>
      <c r="F218" s="218" t="s">
        <v>7750</v>
      </c>
      <c r="G218" s="219" t="s">
        <v>595</v>
      </c>
      <c r="H218" s="220">
        <v>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0.0098899999999999995</v>
      </c>
      <c r="R218" s="225">
        <f>Q218*H218</f>
        <v>0.049449999999999994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8026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7752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16.5" customHeight="1">
      <c r="A220" s="41"/>
      <c r="B220" s="42"/>
      <c r="C220" s="286" t="s">
        <v>688</v>
      </c>
      <c r="D220" s="286" t="s">
        <v>572</v>
      </c>
      <c r="E220" s="287" t="s">
        <v>7753</v>
      </c>
      <c r="F220" s="288" t="s">
        <v>7754</v>
      </c>
      <c r="G220" s="289" t="s">
        <v>595</v>
      </c>
      <c r="H220" s="290">
        <v>5</v>
      </c>
      <c r="I220" s="291"/>
      <c r="J220" s="292">
        <f>ROUND(I220*H220,2)</f>
        <v>0</v>
      </c>
      <c r="K220" s="288" t="s">
        <v>312</v>
      </c>
      <c r="L220" s="293"/>
      <c r="M220" s="294" t="s">
        <v>19</v>
      </c>
      <c r="N220" s="295" t="s">
        <v>45</v>
      </c>
      <c r="O220" s="87"/>
      <c r="P220" s="225">
        <f>O220*H220</f>
        <v>0</v>
      </c>
      <c r="Q220" s="225">
        <v>0.26200000000000001</v>
      </c>
      <c r="R220" s="225">
        <f>Q220*H220</f>
        <v>1.3100000000000001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254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82</v>
      </c>
      <c r="BK220" s="228">
        <f>ROUND(I220*H220,2)</f>
        <v>0</v>
      </c>
      <c r="BL220" s="20" t="s">
        <v>231</v>
      </c>
      <c r="BM220" s="227" t="s">
        <v>8027</v>
      </c>
    </row>
    <row r="221" s="2" customFormat="1" ht="24.15" customHeight="1">
      <c r="A221" s="41"/>
      <c r="B221" s="42"/>
      <c r="C221" s="216" t="s">
        <v>699</v>
      </c>
      <c r="D221" s="216" t="s">
        <v>227</v>
      </c>
      <c r="E221" s="217" t="s">
        <v>7756</v>
      </c>
      <c r="F221" s="218" t="s">
        <v>7757</v>
      </c>
      <c r="G221" s="219" t="s">
        <v>595</v>
      </c>
      <c r="H221" s="220">
        <v>26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0.0098899999999999995</v>
      </c>
      <c r="R221" s="225">
        <f>Q221*H221</f>
        <v>0.25713999999999998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8028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7759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16.5" customHeight="1">
      <c r="A223" s="41"/>
      <c r="B223" s="42"/>
      <c r="C223" s="286" t="s">
        <v>711</v>
      </c>
      <c r="D223" s="286" t="s">
        <v>572</v>
      </c>
      <c r="E223" s="287" t="s">
        <v>7760</v>
      </c>
      <c r="F223" s="288" t="s">
        <v>7761</v>
      </c>
      <c r="G223" s="289" t="s">
        <v>595</v>
      </c>
      <c r="H223" s="290">
        <v>26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45</v>
      </c>
      <c r="O223" s="87"/>
      <c r="P223" s="225">
        <f>O223*H223</f>
        <v>0</v>
      </c>
      <c r="Q223" s="225">
        <v>0.52600000000000002</v>
      </c>
      <c r="R223" s="225">
        <f>Q223*H223</f>
        <v>13.676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254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8029</v>
      </c>
    </row>
    <row r="224" s="2" customFormat="1" ht="24.15" customHeight="1">
      <c r="A224" s="41"/>
      <c r="B224" s="42"/>
      <c r="C224" s="216" t="s">
        <v>719</v>
      </c>
      <c r="D224" s="216" t="s">
        <v>227</v>
      </c>
      <c r="E224" s="217" t="s">
        <v>8030</v>
      </c>
      <c r="F224" s="218" t="s">
        <v>8031</v>
      </c>
      <c r="G224" s="219" t="s">
        <v>595</v>
      </c>
      <c r="H224" s="220">
        <v>6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45</v>
      </c>
      <c r="O224" s="87"/>
      <c r="P224" s="225">
        <f>O224*H224</f>
        <v>0</v>
      </c>
      <c r="Q224" s="225">
        <v>0.012030000000000001</v>
      </c>
      <c r="R224" s="225">
        <f>Q224*H224</f>
        <v>0.072180000000000008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82</v>
      </c>
      <c r="BK224" s="228">
        <f>ROUND(I224*H224,2)</f>
        <v>0</v>
      </c>
      <c r="BL224" s="20" t="s">
        <v>231</v>
      </c>
      <c r="BM224" s="227" t="s">
        <v>8032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8033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86" t="s">
        <v>180</v>
      </c>
      <c r="D226" s="286" t="s">
        <v>572</v>
      </c>
      <c r="E226" s="287" t="s">
        <v>8034</v>
      </c>
      <c r="F226" s="288" t="s">
        <v>8035</v>
      </c>
      <c r="G226" s="289" t="s">
        <v>595</v>
      </c>
      <c r="H226" s="290">
        <v>6</v>
      </c>
      <c r="I226" s="291"/>
      <c r="J226" s="292">
        <f>ROUND(I226*H226,2)</f>
        <v>0</v>
      </c>
      <c r="K226" s="288" t="s">
        <v>312</v>
      </c>
      <c r="L226" s="293"/>
      <c r="M226" s="294" t="s">
        <v>19</v>
      </c>
      <c r="N226" s="295" t="s">
        <v>45</v>
      </c>
      <c r="O226" s="87"/>
      <c r="P226" s="225">
        <f>O226*H226</f>
        <v>0</v>
      </c>
      <c r="Q226" s="225">
        <v>0.50800000000000001</v>
      </c>
      <c r="R226" s="225">
        <f>Q226*H226</f>
        <v>3.048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254</v>
      </c>
      <c r="AT226" s="227" t="s">
        <v>572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8036</v>
      </c>
    </row>
    <row r="227" s="2" customFormat="1" ht="24.15" customHeight="1">
      <c r="A227" s="41"/>
      <c r="B227" s="42"/>
      <c r="C227" s="286" t="s">
        <v>192</v>
      </c>
      <c r="D227" s="286" t="s">
        <v>572</v>
      </c>
      <c r="E227" s="287" t="s">
        <v>7777</v>
      </c>
      <c r="F227" s="288" t="s">
        <v>7778</v>
      </c>
      <c r="G227" s="289" t="s">
        <v>595</v>
      </c>
      <c r="H227" s="290">
        <v>37</v>
      </c>
      <c r="I227" s="291"/>
      <c r="J227" s="292">
        <f>ROUND(I227*H227,2)</f>
        <v>0</v>
      </c>
      <c r="K227" s="288" t="s">
        <v>312</v>
      </c>
      <c r="L227" s="293"/>
      <c r="M227" s="294" t="s">
        <v>19</v>
      </c>
      <c r="N227" s="295" t="s">
        <v>45</v>
      </c>
      <c r="O227" s="87"/>
      <c r="P227" s="225">
        <f>O227*H227</f>
        <v>0</v>
      </c>
      <c r="Q227" s="225">
        <v>0.002</v>
      </c>
      <c r="R227" s="225">
        <f>Q227*H227</f>
        <v>0.073999999999999996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254</v>
      </c>
      <c r="AT227" s="227" t="s">
        <v>572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82</v>
      </c>
      <c r="BK227" s="228">
        <f>ROUND(I227*H227,2)</f>
        <v>0</v>
      </c>
      <c r="BL227" s="20" t="s">
        <v>231</v>
      </c>
      <c r="BM227" s="227" t="s">
        <v>8037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7780</v>
      </c>
      <c r="F228" s="214" t="s">
        <v>7781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SUM(P229:P235)</f>
        <v>0</v>
      </c>
      <c r="Q228" s="208"/>
      <c r="R228" s="209">
        <f>SUM(R229:R235)</f>
        <v>0</v>
      </c>
      <c r="S228" s="208"/>
      <c r="T228" s="210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SUM(BK229:BK235)</f>
        <v>0</v>
      </c>
    </row>
    <row r="229" s="2" customFormat="1" ht="33" customHeight="1">
      <c r="A229" s="41"/>
      <c r="B229" s="42"/>
      <c r="C229" s="216" t="s">
        <v>822</v>
      </c>
      <c r="D229" s="216" t="s">
        <v>227</v>
      </c>
      <c r="E229" s="217" t="s">
        <v>7782</v>
      </c>
      <c r="F229" s="218" t="s">
        <v>7783</v>
      </c>
      <c r="G229" s="219" t="s">
        <v>371</v>
      </c>
      <c r="H229" s="220">
        <v>49.493000000000002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8038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7785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44.25" customHeight="1">
      <c r="A231" s="41"/>
      <c r="B231" s="42"/>
      <c r="C231" s="216" t="s">
        <v>827</v>
      </c>
      <c r="D231" s="216" t="s">
        <v>227</v>
      </c>
      <c r="E231" s="217" t="s">
        <v>7786</v>
      </c>
      <c r="F231" s="218" t="s">
        <v>7787</v>
      </c>
      <c r="G231" s="219" t="s">
        <v>371</v>
      </c>
      <c r="H231" s="220">
        <v>445.43700000000001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8039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7789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0"/>
      <c r="F233" s="233" t="s">
        <v>8040</v>
      </c>
      <c r="G233" s="230"/>
      <c r="H233" s="234">
        <v>445.43700000000001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4</v>
      </c>
      <c r="AX233" s="13" t="s">
        <v>82</v>
      </c>
      <c r="AY233" s="240" t="s">
        <v>224</v>
      </c>
    </row>
    <row r="234" s="2" customFormat="1" ht="49.05" customHeight="1">
      <c r="A234" s="41"/>
      <c r="B234" s="42"/>
      <c r="C234" s="216" t="s">
        <v>195</v>
      </c>
      <c r="D234" s="216" t="s">
        <v>227</v>
      </c>
      <c r="E234" s="217" t="s">
        <v>8041</v>
      </c>
      <c r="F234" s="218" t="s">
        <v>8042</v>
      </c>
      <c r="G234" s="219" t="s">
        <v>371</v>
      </c>
      <c r="H234" s="220">
        <v>49.493000000000002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45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82</v>
      </c>
      <c r="BK234" s="228">
        <f>ROUND(I234*H234,2)</f>
        <v>0</v>
      </c>
      <c r="BL234" s="20" t="s">
        <v>231</v>
      </c>
      <c r="BM234" s="227" t="s">
        <v>8043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8044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2" customFormat="1" ht="22.8" customHeight="1">
      <c r="A236" s="12"/>
      <c r="B236" s="200"/>
      <c r="C236" s="201"/>
      <c r="D236" s="202" t="s">
        <v>73</v>
      </c>
      <c r="E236" s="214" t="s">
        <v>2576</v>
      </c>
      <c r="F236" s="214" t="s">
        <v>2577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82</v>
      </c>
      <c r="AT236" s="212" t="s">
        <v>73</v>
      </c>
      <c r="AU236" s="212" t="s">
        <v>82</v>
      </c>
      <c r="AY236" s="211" t="s">
        <v>224</v>
      </c>
      <c r="BK236" s="213">
        <f>SUM(BK237:BK238)</f>
        <v>0</v>
      </c>
    </row>
    <row r="237" s="2" customFormat="1" ht="49.05" customHeight="1">
      <c r="A237" s="41"/>
      <c r="B237" s="42"/>
      <c r="C237" s="216" t="s">
        <v>864</v>
      </c>
      <c r="D237" s="216" t="s">
        <v>227</v>
      </c>
      <c r="E237" s="217" t="s">
        <v>7795</v>
      </c>
      <c r="F237" s="218" t="s">
        <v>7796</v>
      </c>
      <c r="G237" s="219" t="s">
        <v>371</v>
      </c>
      <c r="H237" s="220">
        <v>2411.5160000000001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45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82</v>
      </c>
      <c r="BK237" s="228">
        <f>ROUND(I237*H237,2)</f>
        <v>0</v>
      </c>
      <c r="BL237" s="20" t="s">
        <v>231</v>
      </c>
      <c r="BM237" s="227" t="s">
        <v>8045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7798</v>
      </c>
      <c r="G238" s="43"/>
      <c r="H238" s="43"/>
      <c r="I238" s="269"/>
      <c r="J238" s="43"/>
      <c r="K238" s="43"/>
      <c r="L238" s="47"/>
      <c r="M238" s="303"/>
      <c r="N238" s="304"/>
      <c r="O238" s="243"/>
      <c r="P238" s="243"/>
      <c r="Q238" s="243"/>
      <c r="R238" s="243"/>
      <c r="S238" s="243"/>
      <c r="T238" s="30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2" customFormat="1" ht="6.96" customHeight="1">
      <c r="A239" s="41"/>
      <c r="B239" s="62"/>
      <c r="C239" s="63"/>
      <c r="D239" s="63"/>
      <c r="E239" s="63"/>
      <c r="F239" s="63"/>
      <c r="G239" s="63"/>
      <c r="H239" s="63"/>
      <c r="I239" s="63"/>
      <c r="J239" s="63"/>
      <c r="K239" s="63"/>
      <c r="L239" s="47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OAEYN0jDVJDeHLRr+6IdMh/BsSZ4z0hjnm+dGRNwvR/UfEAhZPtVwjKZaK3NVe8BKLhEDo+opMZi3n4oklS3Lw==" hashValue="7Izh7fCuuC1kX44yGAttqc6lg/p1NK0dZ5NTj0iw1RxhPd73xMFKTV/hPMRgOw1e3Kj2PM0MHZiwHRizVpz9kA==" algorithmName="SHA-512" password="CC35"/>
  <autoFilter ref="C86:K2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101201"/>
    <hyperlink ref="F95" r:id="rId2" display="https://podminky.urs.cz/item/CS_URS_2024_01/115101301"/>
    <hyperlink ref="F99" r:id="rId3" display="https://podminky.urs.cz/item/CS_URS_2024_01/119001401"/>
    <hyperlink ref="F102" r:id="rId4" display="https://podminky.urs.cz/item/CS_URS_2024_01/119001421"/>
    <hyperlink ref="F106" r:id="rId5" display="https://podminky.urs.cz/item/CS_URS_2024_01/132251256"/>
    <hyperlink ref="F113" r:id="rId6" display="https://podminky.urs.cz/item/CS_URS_2024_01/139001101"/>
    <hyperlink ref="F117" r:id="rId7" display="https://podminky.urs.cz/item/CS_URS_2024_01/151101103"/>
    <hyperlink ref="F124" r:id="rId8" display="https://podminky.urs.cz/item/CS_URS_2024_01/151101113"/>
    <hyperlink ref="F126" r:id="rId9" display="https://podminky.urs.cz/item/CS_URS_2024_01/161151103"/>
    <hyperlink ref="F130" r:id="rId10" display="https://podminky.urs.cz/item/CS_URS_2024_01/162751117"/>
    <hyperlink ref="F135" r:id="rId11" display="https://podminky.urs.cz/item/CS_URS_2024_01/171201231"/>
    <hyperlink ref="F138" r:id="rId12" display="https://podminky.urs.cz/item/CS_URS_2024_01/174151101"/>
    <hyperlink ref="F154" r:id="rId13" display="https://podminky.urs.cz/item/CS_URS_2024_01/175151101"/>
    <hyperlink ref="F164" r:id="rId14" display="https://podminky.urs.cz/item/CS_URS_2024_01/850311811"/>
    <hyperlink ref="F166" r:id="rId15" display="https://podminky.urs.cz/item/CS_URS_2024_01/850391811"/>
    <hyperlink ref="F168" r:id="rId16" display="https://podminky.urs.cz/item/CS_URS_2024_01/890231811"/>
    <hyperlink ref="F175" r:id="rId17" display="https://podminky.urs.cz/item/CS_URS_2024_01/452111111"/>
    <hyperlink ref="F178" r:id="rId18" display="https://podminky.urs.cz/item/CS_URS_2024_01/452112122"/>
    <hyperlink ref="F181" r:id="rId19" display="https://podminky.urs.cz/item/CS_URS_2024_01/452311131"/>
    <hyperlink ref="F189" r:id="rId20" display="https://podminky.urs.cz/item/CS_URS_2024_01/817374111"/>
    <hyperlink ref="F191" r:id="rId21" display="https://podminky.urs.cz/item/CS_URS_2024_01/822392112"/>
    <hyperlink ref="F196" r:id="rId22" display="https://podminky.urs.cz/item/CS_URS_2024_01/892392121"/>
    <hyperlink ref="F198" r:id="rId23" display="https://podminky.urs.cz/item/CS_URS_2024_01/359901212"/>
    <hyperlink ref="F200" r:id="rId24" display="https://podminky.urs.cz/item/CS_URS_2024_01/899104211"/>
    <hyperlink ref="F202" r:id="rId25" display="https://podminky.urs.cz/item/CS_URS_2024_01/899623151"/>
    <hyperlink ref="F204" r:id="rId26" display="https://podminky.urs.cz/item/CS_URS_2024_01/899643121"/>
    <hyperlink ref="F209" r:id="rId27" display="https://podminky.urs.cz/item/CS_URS_2024_01/899643122"/>
    <hyperlink ref="F211" r:id="rId28" display="https://podminky.urs.cz/item/CS_URS_2024_01/817394111"/>
    <hyperlink ref="F213" r:id="rId29" display="https://podminky.urs.cz/item/CS_URS_2024_01/899104112"/>
    <hyperlink ref="F216" r:id="rId30" display="https://podminky.urs.cz/item/CS_URS_2024_01/894410103"/>
    <hyperlink ref="F219" r:id="rId31" display="https://podminky.urs.cz/item/CS_URS_2024_01/894410211"/>
    <hyperlink ref="F222" r:id="rId32" display="https://podminky.urs.cz/item/CS_URS_2024_01/894410212"/>
    <hyperlink ref="F225" r:id="rId33" display="https://podminky.urs.cz/item/CS_URS_2024_01/894410231"/>
    <hyperlink ref="F230" r:id="rId34" display="https://podminky.urs.cz/item/CS_URS_2024_01/997013501"/>
    <hyperlink ref="F232" r:id="rId35" display="https://podminky.urs.cz/item/CS_URS_2024_01/997013509"/>
    <hyperlink ref="F235" r:id="rId36" display="https://podminky.urs.cz/item/CS_URS_2024_01/997013871"/>
    <hyperlink ref="F238" r:id="rId37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8046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8047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7363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7551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8048</v>
      </c>
      <c r="F90" s="218" t="s">
        <v>8049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8050</v>
      </c>
    </row>
    <row r="91" s="2" customFormat="1">
      <c r="A91" s="41"/>
      <c r="B91" s="42"/>
      <c r="C91" s="43"/>
      <c r="D91" s="267" t="s">
        <v>314</v>
      </c>
      <c r="E91" s="43"/>
      <c r="F91" s="268" t="s">
        <v>8051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8052</v>
      </c>
      <c r="F92" s="218" t="s">
        <v>8053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8054</v>
      </c>
    </row>
    <row r="93" s="2" customFormat="1">
      <c r="A93" s="41"/>
      <c r="B93" s="42"/>
      <c r="C93" s="43"/>
      <c r="D93" s="267" t="s">
        <v>314</v>
      </c>
      <c r="E93" s="43"/>
      <c r="F93" s="268" t="s">
        <v>8055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8056</v>
      </c>
      <c r="F94" s="218" t="s">
        <v>8057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8058</v>
      </c>
    </row>
    <row r="95" s="2" customFormat="1">
      <c r="A95" s="41"/>
      <c r="B95" s="42"/>
      <c r="C95" s="43"/>
      <c r="D95" s="267" t="s">
        <v>314</v>
      </c>
      <c r="E95" s="43"/>
      <c r="F95" s="268" t="s">
        <v>8059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7937</v>
      </c>
      <c r="F96" s="218" t="s">
        <v>7938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8060</v>
      </c>
    </row>
    <row r="97" s="2" customFormat="1">
      <c r="A97" s="41"/>
      <c r="B97" s="42"/>
      <c r="C97" s="43"/>
      <c r="D97" s="267" t="s">
        <v>314</v>
      </c>
      <c r="E97" s="43"/>
      <c r="F97" s="268" t="s">
        <v>7940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8061</v>
      </c>
      <c r="F98" s="218" t="s">
        <v>8062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8063</v>
      </c>
    </row>
    <row r="99" s="2" customFormat="1">
      <c r="A99" s="41"/>
      <c r="B99" s="42"/>
      <c r="C99" s="43"/>
      <c r="D99" s="267" t="s">
        <v>314</v>
      </c>
      <c r="E99" s="43"/>
      <c r="F99" s="268" t="s">
        <v>8064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7572</v>
      </c>
      <c r="F100" s="218" t="s">
        <v>7573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8065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7575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8068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8069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6869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8070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8072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8073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8074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8075</v>
      </c>
      <c r="F120" s="218" t="s">
        <v>8076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8077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8078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8079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8080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8081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8082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8083</v>
      </c>
      <c r="F127" s="218" t="s">
        <v>8084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8085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8086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8087</v>
      </c>
      <c r="F129" s="218" t="s">
        <v>8088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8089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8090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8091</v>
      </c>
      <c r="F131" s="218" t="s">
        <v>8092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8093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8094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8095</v>
      </c>
      <c r="F133" s="218" t="s">
        <v>8096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8097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8098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8099</v>
      </c>
      <c r="F135" s="218" t="s">
        <v>8100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8101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8102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8103</v>
      </c>
      <c r="F138" s="218" t="s">
        <v>8104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8105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8106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8107</v>
      </c>
      <c r="F140" s="288" t="s">
        <v>8108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8109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8110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8111</v>
      </c>
      <c r="F142" s="218" t="s">
        <v>8112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8113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8114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7262</v>
      </c>
      <c r="F144" s="218" t="s">
        <v>7263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8115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7265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7904</v>
      </c>
      <c r="F146" s="218" t="s">
        <v>7905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8116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7907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4912</v>
      </c>
      <c r="F148" s="218" t="s">
        <v>4913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8117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4914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7267</v>
      </c>
      <c r="F150" s="218" t="s">
        <v>7268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8118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7270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4921</v>
      </c>
      <c r="F152" s="218" t="s">
        <v>4922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8119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7714</v>
      </c>
      <c r="F154" s="218" t="s">
        <v>7715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8120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7717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7367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8121</v>
      </c>
      <c r="F157" s="218" t="s">
        <v>8122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8123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8124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7780</v>
      </c>
      <c r="F159" s="214" t="s">
        <v>7781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8125</v>
      </c>
      <c r="F160" s="218" t="s">
        <v>8126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8127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8128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8129</v>
      </c>
      <c r="F162" s="218" t="s">
        <v>8130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8131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8132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8133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8134</v>
      </c>
      <c r="F165" s="218" t="s">
        <v>7792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8135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8136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8137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8138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8139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8140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8141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8142</v>
      </c>
      <c r="F171" s="218" t="s">
        <v>8143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8144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8145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8146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2576</v>
      </c>
      <c r="F174" s="214" t="s">
        <v>2577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7272</v>
      </c>
      <c r="F175" s="218" t="s">
        <v>7273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8147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7275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dUO3xZVwg2GVfB5dxtcFH+GrIZVH9SmdnITptIKYGcVJUeaAKmQl6Dz7/WpyBnrxpioLAcM5zDwroHXp1YZshw==" hashValue="eT+2LNcjm8fxca3dIOL+jB+yx+vLA0rMODrWKe+2sunKfqMUtIamjRIOqP6jSV/Rk03L07mz39WI+n08kWXbqg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8047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7363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7551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8048</v>
      </c>
      <c r="F90" s="218" t="s">
        <v>8049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8149</v>
      </c>
    </row>
    <row r="91" s="2" customFormat="1">
      <c r="A91" s="41"/>
      <c r="B91" s="42"/>
      <c r="C91" s="43"/>
      <c r="D91" s="267" t="s">
        <v>314</v>
      </c>
      <c r="E91" s="43"/>
      <c r="F91" s="268" t="s">
        <v>8051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8052</v>
      </c>
      <c r="F92" s="218" t="s">
        <v>8053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8150</v>
      </c>
    </row>
    <row r="93" s="2" customFormat="1">
      <c r="A93" s="41"/>
      <c r="B93" s="42"/>
      <c r="C93" s="43"/>
      <c r="D93" s="267" t="s">
        <v>314</v>
      </c>
      <c r="E93" s="43"/>
      <c r="F93" s="268" t="s">
        <v>8055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8056</v>
      </c>
      <c r="F94" s="218" t="s">
        <v>8057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8151</v>
      </c>
    </row>
    <row r="95" s="2" customFormat="1">
      <c r="A95" s="41"/>
      <c r="B95" s="42"/>
      <c r="C95" s="43"/>
      <c r="D95" s="267" t="s">
        <v>314</v>
      </c>
      <c r="E95" s="43"/>
      <c r="F95" s="268" t="s">
        <v>8059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7937</v>
      </c>
      <c r="F96" s="218" t="s">
        <v>7938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8152</v>
      </c>
    </row>
    <row r="97" s="2" customFormat="1">
      <c r="A97" s="41"/>
      <c r="B97" s="42"/>
      <c r="C97" s="43"/>
      <c r="D97" s="267" t="s">
        <v>314</v>
      </c>
      <c r="E97" s="43"/>
      <c r="F97" s="268" t="s">
        <v>7940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8153</v>
      </c>
      <c r="F98" s="218" t="s">
        <v>8154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8155</v>
      </c>
    </row>
    <row r="99" s="2" customFormat="1">
      <c r="A99" s="41"/>
      <c r="B99" s="42"/>
      <c r="C99" s="43"/>
      <c r="D99" s="267" t="s">
        <v>314</v>
      </c>
      <c r="E99" s="43"/>
      <c r="F99" s="268" t="s">
        <v>8156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7572</v>
      </c>
      <c r="F100" s="218" t="s">
        <v>7573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8157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7575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8158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8159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8160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8161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8162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8163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8164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8165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8166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8167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8075</v>
      </c>
      <c r="F120" s="218" t="s">
        <v>8076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8168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8078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8169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8170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8081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8171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8083</v>
      </c>
      <c r="F128" s="218" t="s">
        <v>8084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8172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8086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8087</v>
      </c>
      <c r="F130" s="218" t="s">
        <v>8088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8173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8090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8091</v>
      </c>
      <c r="F132" s="218" t="s">
        <v>8092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8174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8094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8095</v>
      </c>
      <c r="F134" s="218" t="s">
        <v>8096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8175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8098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8099</v>
      </c>
      <c r="F136" s="218" t="s">
        <v>8100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8176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8102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8103</v>
      </c>
      <c r="F139" s="218" t="s">
        <v>8104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8177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8106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8107</v>
      </c>
      <c r="F141" s="288" t="s">
        <v>8108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8178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8179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8111</v>
      </c>
      <c r="F143" s="218" t="s">
        <v>8112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8180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8114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7262</v>
      </c>
      <c r="F145" s="218" t="s">
        <v>7263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8181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7265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7904</v>
      </c>
      <c r="F147" s="218" t="s">
        <v>7905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8182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7907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4912</v>
      </c>
      <c r="F149" s="218" t="s">
        <v>4913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8183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4914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7267</v>
      </c>
      <c r="F151" s="218" t="s">
        <v>7268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8184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7270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4921</v>
      </c>
      <c r="F153" s="218" t="s">
        <v>4922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8185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7714</v>
      </c>
      <c r="F155" s="218" t="s">
        <v>7715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8186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7717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7367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8121</v>
      </c>
      <c r="F158" s="218" t="s">
        <v>8122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8187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8124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7780</v>
      </c>
      <c r="F160" s="214" t="s">
        <v>7781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8125</v>
      </c>
      <c r="F161" s="218" t="s">
        <v>8126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8188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8128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8129</v>
      </c>
      <c r="F163" s="218" t="s">
        <v>8130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8189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8132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8190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8134</v>
      </c>
      <c r="F166" s="218" t="s">
        <v>7792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8191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8136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8192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8138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8193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8140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8194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8142</v>
      </c>
      <c r="F172" s="218" t="s">
        <v>8143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8195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8145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8196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2576</v>
      </c>
      <c r="F175" s="214" t="s">
        <v>2577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7272</v>
      </c>
      <c r="F176" s="218" t="s">
        <v>7273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8197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7275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bgy34UQUZ5hU4DJyGI+7PnmR+xutXPzRgo7H8oPRpvn0v4u8BqGqC0KCaGGsHc5Nsp3397v6uVzBwXnZQIdDxg==" hashValue="obr71LWD+Aq5tP0gLiQ+9qHmRQth1NKZ5AqpgFADi4W2aQrfst9eoZhHc1aMvBcPkwmnzjIwLtRC5C63S8dXKw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8198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8047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7363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7551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8199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8200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8048</v>
      </c>
      <c r="F92" s="218" t="s">
        <v>8049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8201</v>
      </c>
    </row>
    <row r="93" s="2" customFormat="1">
      <c r="A93" s="41"/>
      <c r="B93" s="42"/>
      <c r="C93" s="43"/>
      <c r="D93" s="267" t="s">
        <v>314</v>
      </c>
      <c r="E93" s="43"/>
      <c r="F93" s="268" t="s">
        <v>8051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8052</v>
      </c>
      <c r="F94" s="218" t="s">
        <v>8053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8202</v>
      </c>
    </row>
    <row r="95" s="2" customFormat="1">
      <c r="A95" s="41"/>
      <c r="B95" s="42"/>
      <c r="C95" s="43"/>
      <c r="D95" s="267" t="s">
        <v>314</v>
      </c>
      <c r="E95" s="43"/>
      <c r="F95" s="268" t="s">
        <v>8055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8203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8204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8056</v>
      </c>
      <c r="F98" s="218" t="s">
        <v>8057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8205</v>
      </c>
    </row>
    <row r="99" s="2" customFormat="1">
      <c r="A99" s="41"/>
      <c r="B99" s="42"/>
      <c r="C99" s="43"/>
      <c r="D99" s="267" t="s">
        <v>314</v>
      </c>
      <c r="E99" s="43"/>
      <c r="F99" s="268" t="s">
        <v>8059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7552</v>
      </c>
      <c r="F100" s="218" t="s">
        <v>7553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8206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7556</v>
      </c>
      <c r="F102" s="218" t="s">
        <v>7557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8207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7559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7937</v>
      </c>
      <c r="F104" s="218" t="s">
        <v>7938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8208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7940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7572</v>
      </c>
      <c r="F106" s="218" t="s">
        <v>7573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8209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7575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6862</v>
      </c>
      <c r="F108" s="218" t="s">
        <v>6863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8210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6865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4872</v>
      </c>
      <c r="F110" s="218" t="s">
        <v>4873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8211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4881</v>
      </c>
      <c r="F112" s="218" t="s">
        <v>4882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8212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4883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4893</v>
      </c>
      <c r="F114" s="218" t="s">
        <v>4894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8213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4895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8214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8162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8215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8216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8217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8218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7246</v>
      </c>
      <c r="F126" s="218" t="s">
        <v>7247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8219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7249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7250</v>
      </c>
      <c r="F128" s="288" t="s">
        <v>7251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8220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8217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8081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8221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8083</v>
      </c>
      <c r="F133" s="218" t="s">
        <v>8084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8222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8086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8087</v>
      </c>
      <c r="F135" s="218" t="s">
        <v>8088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8223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8090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8091</v>
      </c>
      <c r="F137" s="218" t="s">
        <v>8092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8224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8094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8095</v>
      </c>
      <c r="F139" s="218" t="s">
        <v>8096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8225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8098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8099</v>
      </c>
      <c r="F141" s="218" t="s">
        <v>8100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8226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8102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4903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8227</v>
      </c>
      <c r="F144" s="218" t="s">
        <v>8228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8229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8230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8231</v>
      </c>
      <c r="F146" s="288" t="s">
        <v>8232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8233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8234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8235</v>
      </c>
      <c r="F148" s="218" t="s">
        <v>8236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8237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8238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8239</v>
      </c>
      <c r="F150" s="288" t="s">
        <v>8240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8241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8242</v>
      </c>
      <c r="F151" s="218" t="s">
        <v>8243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8244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8245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8246</v>
      </c>
      <c r="F153" s="218" t="s">
        <v>8247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8248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8249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8250</v>
      </c>
      <c r="F155" s="218" t="s">
        <v>8251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8252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8253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8254</v>
      </c>
      <c r="F157" s="288" t="s">
        <v>8255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8256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8257</v>
      </c>
      <c r="F158" s="218" t="s">
        <v>8258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7920</v>
      </c>
      <c r="F159" s="218" t="s">
        <v>7921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8259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7923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7367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8121</v>
      </c>
      <c r="F162" s="218" t="s">
        <v>8122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8260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8124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7780</v>
      </c>
      <c r="F164" s="214" t="s">
        <v>7781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8125</v>
      </c>
      <c r="F165" s="218" t="s">
        <v>8126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8261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8128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8129</v>
      </c>
      <c r="F167" s="218" t="s">
        <v>8130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8262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8132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8263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8134</v>
      </c>
      <c r="F170" s="218" t="s">
        <v>7792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8264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8136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8265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8138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8266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8140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8267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8142</v>
      </c>
      <c r="F176" s="218" t="s">
        <v>8143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8268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8145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8269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2576</v>
      </c>
      <c r="F179" s="214" t="s">
        <v>2577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7272</v>
      </c>
      <c r="F180" s="218" t="s">
        <v>7273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8270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7275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2583</v>
      </c>
      <c r="F182" s="203" t="s">
        <v>2584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5059</v>
      </c>
      <c r="F183" s="214" t="s">
        <v>8271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8272</v>
      </c>
      <c r="F184" s="218" t="s">
        <v>8273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8274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8275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8276</v>
      </c>
      <c r="F186" s="218" t="s">
        <v>8277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8278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8279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8280</v>
      </c>
      <c r="F188" s="218" t="s">
        <v>8281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8282</v>
      </c>
      <c r="F189" s="218" t="s">
        <v>8283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8284</v>
      </c>
      <c r="F190" s="214" t="s">
        <v>8285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8286</v>
      </c>
      <c r="F191" s="218" t="s">
        <v>8287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8288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8289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8290</v>
      </c>
      <c r="F193" s="288" t="s">
        <v>8291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8292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TZ//ArUt/sQmCTR4IIWEcnFvkuzsSFlInhoU4uOzqlpFOJNayRtZ4tzmd+AuAtHSb2SodWfhCkZbP0GsNCSz2Q==" hashValue="pxbiw0nTRiSRrwIcgCN/MUQvvj2oDRjHhXbFT3EBq0LPU5vMqCvvwtkzTw9yvLHhy+ZA2qWIb38aBR+7DGDzbg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8200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8294</v>
      </c>
      <c r="F86" s="218" t="s">
        <v>8295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8296</v>
      </c>
    </row>
    <row r="87" s="2" customFormat="1">
      <c r="A87" s="41"/>
      <c r="B87" s="42"/>
      <c r="C87" s="43"/>
      <c r="D87" s="267" t="s">
        <v>314</v>
      </c>
      <c r="E87" s="43"/>
      <c r="F87" s="268" t="s">
        <v>8297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8298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8299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8300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6869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8301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6665</v>
      </c>
      <c r="F96" s="218" t="s">
        <v>6666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8302</v>
      </c>
    </row>
    <row r="97" s="2" customFormat="1">
      <c r="A97" s="41"/>
      <c r="B97" s="42"/>
      <c r="C97" s="43"/>
      <c r="D97" s="267" t="s">
        <v>314</v>
      </c>
      <c r="E97" s="43"/>
      <c r="F97" s="268" t="s">
        <v>6668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8303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8304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8305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8306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8307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8284</v>
      </c>
      <c r="F106" s="214" t="s">
        <v>8285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8308</v>
      </c>
      <c r="F107" s="218" t="s">
        <v>8309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8310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8311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8312</v>
      </c>
      <c r="F109" s="218" t="s">
        <v>8313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8314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8315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8316</v>
      </c>
      <c r="F111" s="288" t="s">
        <v>8317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8318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8319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l3oEk82iNmAaO3i9hxI+zxcQyKK+CFgqFLmxah4DboQwhbRKH05cW3vZDYUqwYGkPHUsp6uSrY8JcpYhOUChzA==" hashValue="wlaGoM9wB2H8V/sUh3r3sFSqdODgkNAHpJjnBYwmYlsP+6mGAqXHKP8yCXYjk+QJQx4/+ACmhxZ9ITSRBeZ7v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8320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8200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8294</v>
      </c>
      <c r="F86" s="218" t="s">
        <v>8295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8321</v>
      </c>
    </row>
    <row r="87" s="2" customFormat="1">
      <c r="A87" s="41"/>
      <c r="B87" s="42"/>
      <c r="C87" s="43"/>
      <c r="D87" s="267" t="s">
        <v>314</v>
      </c>
      <c r="E87" s="43"/>
      <c r="F87" s="268" t="s">
        <v>8297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8322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8323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8324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6869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8325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8326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8327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8328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8329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8284</v>
      </c>
      <c r="F103" s="214" t="s">
        <v>8285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8308</v>
      </c>
      <c r="F104" s="218" t="s">
        <v>8309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8330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8311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8312</v>
      </c>
      <c r="F106" s="218" t="s">
        <v>8313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8331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8315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8316</v>
      </c>
      <c r="F108" s="288" t="s">
        <v>8317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8332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8333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5fTs0JvuanOmxcGzvNw6Q3aWfjvzhnGlRd4wsHJt8WVtfPwt4zHoYDl5xbygjPPhu+YSz02pZGbGh19Dr/+vRQ==" hashValue="JyADgh8hAZTg6kwKAb46hwH7cgV23UmeDvlwjR+2753SyfGiL3vRJVG2bxqZFnEipIwVxOeVbHcOGE715/aga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8200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8294</v>
      </c>
      <c r="F86" s="218" t="s">
        <v>8295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8321</v>
      </c>
    </row>
    <row r="87" s="2" customFormat="1">
      <c r="A87" s="41"/>
      <c r="B87" s="42"/>
      <c r="C87" s="43"/>
      <c r="D87" s="267" t="s">
        <v>314</v>
      </c>
      <c r="E87" s="43"/>
      <c r="F87" s="268" t="s">
        <v>8297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8335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8323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8336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6869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8337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6665</v>
      </c>
      <c r="F96" s="218" t="s">
        <v>6666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8338</v>
      </c>
    </row>
    <row r="97" s="2" customFormat="1">
      <c r="A97" s="41"/>
      <c r="B97" s="42"/>
      <c r="C97" s="43"/>
      <c r="D97" s="267" t="s">
        <v>314</v>
      </c>
      <c r="E97" s="43"/>
      <c r="F97" s="268" t="s">
        <v>6668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8339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8326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8340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8328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8341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8284</v>
      </c>
      <c r="F106" s="214" t="s">
        <v>8285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8308</v>
      </c>
      <c r="F107" s="218" t="s">
        <v>8309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8330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8311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8312</v>
      </c>
      <c r="F109" s="218" t="s">
        <v>8313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8342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8315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8316</v>
      </c>
      <c r="F111" s="288" t="s">
        <v>8317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8343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8344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Z/YQETDJhZws7oOjuoC6yaNtgrcbIuVdKkRVvm+5elDKpFF0FnwUNrJ4gAM8n0GjoGz/KLTw7DE8m3B/ReQn/w==" hashValue="EF6zoSWMs9/0lDFe7+SJa+3DjM3S31RyGnnyJve/DEqJWE8f+/9spFnDlbnHoNNsWDybBDfNytVxWVoIztmRI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8345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7277</v>
      </c>
      <c r="F87" s="218" t="s">
        <v>7278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8346</v>
      </c>
    </row>
    <row r="88" s="2" customFormat="1">
      <c r="A88" s="41"/>
      <c r="B88" s="42"/>
      <c r="C88" s="43"/>
      <c r="D88" s="267" t="s">
        <v>314</v>
      </c>
      <c r="E88" s="43"/>
      <c r="F88" s="268" t="s">
        <v>7280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8347</v>
      </c>
      <c r="F89" s="218" t="s">
        <v>8348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8349</v>
      </c>
    </row>
    <row r="90" s="2" customFormat="1">
      <c r="A90" s="41"/>
      <c r="B90" s="42"/>
      <c r="C90" s="43"/>
      <c r="D90" s="267" t="s">
        <v>314</v>
      </c>
      <c r="E90" s="43"/>
      <c r="F90" s="268" t="s">
        <v>8350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8351</v>
      </c>
      <c r="F91" s="218" t="s">
        <v>8352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8353</v>
      </c>
    </row>
    <row r="92" s="2" customFormat="1">
      <c r="A92" s="41"/>
      <c r="B92" s="42"/>
      <c r="C92" s="43"/>
      <c r="D92" s="267" t="s">
        <v>314</v>
      </c>
      <c r="E92" s="43"/>
      <c r="F92" s="268" t="s">
        <v>8354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8355</v>
      </c>
      <c r="F93" s="218" t="s">
        <v>8356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8357</v>
      </c>
    </row>
    <row r="94" s="2" customFormat="1">
      <c r="A94" s="41"/>
      <c r="B94" s="42"/>
      <c r="C94" s="43"/>
      <c r="D94" s="267" t="s">
        <v>314</v>
      </c>
      <c r="E94" s="43"/>
      <c r="F94" s="268" t="s">
        <v>8358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8359</v>
      </c>
      <c r="F95" s="218" t="s">
        <v>8360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8361</v>
      </c>
    </row>
    <row r="96" s="2" customFormat="1">
      <c r="A96" s="41"/>
      <c r="B96" s="42"/>
      <c r="C96" s="43"/>
      <c r="D96" s="267" t="s">
        <v>314</v>
      </c>
      <c r="E96" s="43"/>
      <c r="F96" s="268" t="s">
        <v>8362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8363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8364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8365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8366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8367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8368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8369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8370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8371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8372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8373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8374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8375</v>
      </c>
      <c r="F115" s="288" t="s">
        <v>8376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8377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8378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8379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8380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8381</v>
      </c>
      <c r="F120" s="288" t="s">
        <v>8382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8383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8384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8385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8386</v>
      </c>
      <c r="F124" s="218" t="s">
        <v>8387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8388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8389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8390</v>
      </c>
      <c r="F126" s="288" t="s">
        <v>8391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8392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8393</v>
      </c>
      <c r="F127" s="218" t="s">
        <v>8394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8395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8396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8397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8398</v>
      </c>
      <c r="F130" s="288" t="s">
        <v>8399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8400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8401</v>
      </c>
      <c r="F131" s="288" t="s">
        <v>8402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8403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8404</v>
      </c>
      <c r="F132" s="218" t="s">
        <v>8405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8406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8407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8408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8409</v>
      </c>
      <c r="F135" s="218" t="s">
        <v>8410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8411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8412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8413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8414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8415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8416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2831</v>
      </c>
      <c r="F142" s="288" t="s">
        <v>2832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8417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8418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8419</v>
      </c>
      <c r="F144" s="288" t="s">
        <v>8420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8421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8418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8422</v>
      </c>
      <c r="F148" s="218" t="s">
        <v>8423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8424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8425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8426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8427</v>
      </c>
      <c r="F151" s="218" t="s">
        <v>8428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8429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8430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8431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8432</v>
      </c>
      <c r="F154" s="288" t="s">
        <v>8433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8434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8418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6829</v>
      </c>
      <c r="F156" s="218" t="s">
        <v>6830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8435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6832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b61PyQFDecU2R5sSOjt13qw4hBgg46itTSc6VOaLnJ+Q3H7WaMmCY56ukNZVvJHKQBGH+Bs68r8hhG7y9WJD0A==" hashValue="eo87LkaEI8FL8ZuzWMcGS6ZnhV620N+d62pJmaVnn8QouO/g1/FMTQiW4WUWpR1or/9b+8SHQ9iBWVO1lfpbg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7277</v>
      </c>
      <c r="F87" s="218" t="s">
        <v>7278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8437</v>
      </c>
    </row>
    <row r="88" s="2" customFormat="1">
      <c r="A88" s="41"/>
      <c r="B88" s="42"/>
      <c r="C88" s="43"/>
      <c r="D88" s="267" t="s">
        <v>314</v>
      </c>
      <c r="E88" s="43"/>
      <c r="F88" s="268" t="s">
        <v>7280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8347</v>
      </c>
      <c r="F89" s="218" t="s">
        <v>8348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8438</v>
      </c>
    </row>
    <row r="90" s="2" customFormat="1">
      <c r="A90" s="41"/>
      <c r="B90" s="42"/>
      <c r="C90" s="43"/>
      <c r="D90" s="267" t="s">
        <v>314</v>
      </c>
      <c r="E90" s="43"/>
      <c r="F90" s="268" t="s">
        <v>8350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8351</v>
      </c>
      <c r="F91" s="218" t="s">
        <v>8352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8439</v>
      </c>
    </row>
    <row r="92" s="2" customFormat="1">
      <c r="A92" s="41"/>
      <c r="B92" s="42"/>
      <c r="C92" s="43"/>
      <c r="D92" s="267" t="s">
        <v>314</v>
      </c>
      <c r="E92" s="43"/>
      <c r="F92" s="268" t="s">
        <v>8354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8355</v>
      </c>
      <c r="F93" s="218" t="s">
        <v>8356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8440</v>
      </c>
    </row>
    <row r="94" s="2" customFormat="1">
      <c r="A94" s="41"/>
      <c r="B94" s="42"/>
      <c r="C94" s="43"/>
      <c r="D94" s="267" t="s">
        <v>314</v>
      </c>
      <c r="E94" s="43"/>
      <c r="F94" s="268" t="s">
        <v>8358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8359</v>
      </c>
      <c r="F95" s="218" t="s">
        <v>8360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8441</v>
      </c>
    </row>
    <row r="96" s="2" customFormat="1">
      <c r="A96" s="41"/>
      <c r="B96" s="42"/>
      <c r="C96" s="43"/>
      <c r="D96" s="267" t="s">
        <v>314</v>
      </c>
      <c r="E96" s="43"/>
      <c r="F96" s="268" t="s">
        <v>8362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8442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8443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8444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8445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8446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8368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8447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8370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8448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8449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8450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8451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8375</v>
      </c>
      <c r="F115" s="288" t="s">
        <v>8376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8452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8453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8454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8455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8381</v>
      </c>
      <c r="F120" s="288" t="s">
        <v>8382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8456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8384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8457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8409</v>
      </c>
      <c r="F124" s="218" t="s">
        <v>8410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8458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8412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8413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8459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8415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2831</v>
      </c>
      <c r="F131" s="288" t="s">
        <v>2832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8460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8461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8419</v>
      </c>
      <c r="F133" s="288" t="s">
        <v>8420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8462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8461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8386</v>
      </c>
      <c r="F135" s="218" t="s">
        <v>8387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8463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8389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8390</v>
      </c>
      <c r="F137" s="288" t="s">
        <v>8391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8464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8393</v>
      </c>
      <c r="F138" s="218" t="s">
        <v>8394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8465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8396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8466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8398</v>
      </c>
      <c r="F141" s="288" t="s">
        <v>8399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8467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8401</v>
      </c>
      <c r="F142" s="288" t="s">
        <v>8402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8468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8404</v>
      </c>
      <c r="F143" s="218" t="s">
        <v>8405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8469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8407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8470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8422</v>
      </c>
      <c r="F148" s="218" t="s">
        <v>8423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8471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8425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8472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8427</v>
      </c>
      <c r="F151" s="218" t="s">
        <v>8428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8473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8430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8474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8432</v>
      </c>
      <c r="F154" s="288" t="s">
        <v>8433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8475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8476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6829</v>
      </c>
      <c r="F156" s="218" t="s">
        <v>6830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8477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6832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qzAyN+ekh1cxFKDvPZmELB1k5PdMWMBHQ+WfMLgeeAZSwxUCWFyeC1uORVci/CIMghkHTRcU5JxIh6RQY4+A3Q==" hashValue="A7dnSlyqKoi4W22XwT/HDuoaURd+2w0h4nESXAYKaCJ0NTm3O4aGSh+SgAA2TjIwQeCrKy5rfFmB99e5zmoMnA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8478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4859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7551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8479</v>
      </c>
      <c r="F91" s="218" t="s">
        <v>8480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8481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8482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8483</v>
      </c>
      <c r="F95" s="218" t="s">
        <v>8484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8485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8486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8052</v>
      </c>
      <c r="F99" s="218" t="s">
        <v>8053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8055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8487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8488</v>
      </c>
      <c r="F103" s="218" t="s">
        <v>8489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8490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8491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8492</v>
      </c>
      <c r="F107" s="218" t="s">
        <v>8493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8494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8495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8496</v>
      </c>
      <c r="F113" s="218" t="s">
        <v>8497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8498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8499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8496</v>
      </c>
      <c r="F117" s="218" t="s">
        <v>8497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8498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8500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7326</v>
      </c>
      <c r="F121" s="218" t="s">
        <v>7327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7329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8501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8502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8503</v>
      </c>
      <c r="F129" s="218" t="s">
        <v>8504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8505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8506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8507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8508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8509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4893</v>
      </c>
      <c r="F136" s="218" t="s">
        <v>4894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4895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8510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8511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8512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8513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4893</v>
      </c>
      <c r="F143" s="218" t="s">
        <v>4894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4895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8514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6665</v>
      </c>
      <c r="F147" s="218" t="s">
        <v>6666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6668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8514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8515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8516</v>
      </c>
      <c r="F153" s="218" t="s">
        <v>8517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8518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8519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8520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8521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8522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8523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8513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8524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8525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8526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8519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8520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8527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8528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8529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8530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8531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8532</v>
      </c>
      <c r="F184" s="218" t="s">
        <v>8533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8534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8535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8536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8537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8538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8539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8540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8541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8542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8543</v>
      </c>
      <c r="F195" s="218" t="s">
        <v>8544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8545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8546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8547</v>
      </c>
      <c r="F199" s="218" t="s">
        <v>8548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8549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8550</v>
      </c>
      <c r="F201" s="288" t="s">
        <v>8551</v>
      </c>
      <c r="G201" s="289" t="s">
        <v>4656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8552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8553</v>
      </c>
      <c r="F205" s="218" t="s">
        <v>8554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8555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8556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8557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8558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8559</v>
      </c>
      <c r="F214" s="288" t="s">
        <v>8560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8561</v>
      </c>
      <c r="F215" s="218" t="s">
        <v>8562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4944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8563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8564</v>
      </c>
      <c r="F218" s="218" t="s">
        <v>8565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8566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8567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8568</v>
      </c>
      <c r="F223" s="218" t="s">
        <v>8569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8570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8571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8572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8573</v>
      </c>
      <c r="F228" s="288" t="s">
        <v>8574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8575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8576</v>
      </c>
      <c r="F231" s="218" t="s">
        <v>8577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8578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8542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8579</v>
      </c>
      <c r="F235" s="218" t="s">
        <v>8580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8581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8542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8582</v>
      </c>
      <c r="F239" s="218" t="s">
        <v>8583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8584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8585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8586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8587</v>
      </c>
      <c r="F244" s="218" t="s">
        <v>8588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8589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8535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8590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8537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8538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8539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8540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8541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8587</v>
      </c>
      <c r="F254" s="218" t="s">
        <v>8588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8589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8591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8592</v>
      </c>
      <c r="F258" s="218" t="s">
        <v>8593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8594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8595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8596</v>
      </c>
      <c r="F262" s="218" t="s">
        <v>8597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8598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8595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8599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8600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8091</v>
      </c>
      <c r="F268" s="218" t="s">
        <v>8092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8094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8595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8601</v>
      </c>
      <c r="F272" s="218" t="s">
        <v>8602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8603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8595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8604</v>
      </c>
      <c r="F276" s="218" t="s">
        <v>8605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8606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8607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8608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8609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8610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8611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8612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8613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8614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8615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8616</v>
      </c>
      <c r="F292" s="288" t="s">
        <v>8617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4973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8618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8619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8620</v>
      </c>
      <c r="F297" s="288" t="s">
        <v>8621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8622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8623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8624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8625</v>
      </c>
      <c r="F303" s="288" t="s">
        <v>8626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4982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8627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8628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8629</v>
      </c>
      <c r="F308" s="288" t="s">
        <v>8630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8631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8632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8633</v>
      </c>
      <c r="F313" s="288" t="s">
        <v>8634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8635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8636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8637</v>
      </c>
      <c r="F318" s="218" t="s">
        <v>8638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8640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8641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8642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8643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8644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8645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8646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8647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8649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8650</v>
      </c>
      <c r="F335" s="288" t="s">
        <v>8651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8652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8599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8653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8654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8600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8655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8656</v>
      </c>
      <c r="F347" s="288" t="s">
        <v>8657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8658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8659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8660</v>
      </c>
      <c r="F352" s="288" t="s">
        <v>8661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8662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8663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4903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8664</v>
      </c>
      <c r="F358" s="218" t="s">
        <v>8665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8666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8667</v>
      </c>
      <c r="F360" s="288" t="s">
        <v>8668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8669</v>
      </c>
      <c r="F361" s="218" t="s">
        <v>8670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8671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8672</v>
      </c>
      <c r="F363" s="288" t="s">
        <v>8673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5011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8674</v>
      </c>
      <c r="F364" s="218" t="s">
        <v>8675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5015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8676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4944</v>
      </c>
      <c r="D366" s="286" t="s">
        <v>572</v>
      </c>
      <c r="E366" s="287" t="s">
        <v>8677</v>
      </c>
      <c r="F366" s="288" t="s">
        <v>8678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8679</v>
      </c>
      <c r="F367" s="218" t="s">
        <v>8680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8681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8682</v>
      </c>
      <c r="F369" s="288" t="s">
        <v>8683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2093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8684</v>
      </c>
      <c r="F371" s="218" t="s">
        <v>8685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8686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8687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8688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8689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8690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8691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8692</v>
      </c>
      <c r="F379" s="288" t="s">
        <v>8693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8694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8695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8696</v>
      </c>
      <c r="F383" s="288" t="s">
        <v>8697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8698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8699</v>
      </c>
      <c r="F386" s="288" t="s">
        <v>8700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1528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8701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8702</v>
      </c>
      <c r="F389" s="288" t="s">
        <v>8703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1548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8704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8705</v>
      </c>
      <c r="F392" s="218" t="s">
        <v>8706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1556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8707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8708</v>
      </c>
      <c r="F394" s="288" t="s">
        <v>8709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1572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8710</v>
      </c>
      <c r="F395" s="218" t="s">
        <v>8711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1582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8712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8713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8714</v>
      </c>
      <c r="F399" s="218" t="s">
        <v>8715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1592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8716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8717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8718</v>
      </c>
      <c r="F403" s="218" t="s">
        <v>8719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1628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8720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8713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8721</v>
      </c>
      <c r="F407" s="218" t="s">
        <v>8722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1649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8723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8717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8724</v>
      </c>
      <c r="F411" s="218" t="s">
        <v>8725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1660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8726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8727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8728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8729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8730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8731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8732</v>
      </c>
      <c r="F419" s="288" t="s">
        <v>8733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1678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8734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8735</v>
      </c>
      <c r="F422" s="288" t="s">
        <v>8736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1689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8737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8738</v>
      </c>
      <c r="F425" s="288" t="s">
        <v>8739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5280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8740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8741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8742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8743</v>
      </c>
      <c r="F431" s="288" t="s">
        <v>8744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5289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8745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8746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8747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8748</v>
      </c>
      <c r="F437" s="218" t="s">
        <v>8749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5298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8750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8751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8752</v>
      </c>
      <c r="F441" s="288" t="s">
        <v>8753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1757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8754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8755</v>
      </c>
      <c r="F444" s="218" t="s">
        <v>8756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1772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8757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8758</v>
      </c>
      <c r="F446" s="218" t="s">
        <v>8759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1792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8760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8761</v>
      </c>
      <c r="F448" s="218" t="s">
        <v>8762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1802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8763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8764</v>
      </c>
      <c r="F450" s="218" t="s">
        <v>8765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1817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8766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8767</v>
      </c>
      <c r="F452" s="288" t="s">
        <v>8768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1828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8769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7780</v>
      </c>
      <c r="F455" s="214" t="s">
        <v>7781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8770</v>
      </c>
      <c r="F456" s="218" t="s">
        <v>8771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1874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8772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8773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8774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8775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5091</v>
      </c>
      <c r="D462" s="216" t="s">
        <v>227</v>
      </c>
      <c r="E462" s="217" t="s">
        <v>8776</v>
      </c>
      <c r="F462" s="218" t="s">
        <v>8777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1889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8778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8773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8774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8775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8779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4973</v>
      </c>
      <c r="D470" s="216" t="s">
        <v>227</v>
      </c>
      <c r="E470" s="217" t="s">
        <v>8780</v>
      </c>
      <c r="F470" s="218" t="s">
        <v>8781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1901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8782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8783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2503</v>
      </c>
      <c r="D474" s="216" t="s">
        <v>227</v>
      </c>
      <c r="E474" s="217" t="s">
        <v>8784</v>
      </c>
      <c r="F474" s="218" t="s">
        <v>8777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1916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8785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8783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8786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2164</v>
      </c>
      <c r="D480" s="216" t="s">
        <v>227</v>
      </c>
      <c r="E480" s="217" t="s">
        <v>8134</v>
      </c>
      <c r="F480" s="218" t="s">
        <v>7792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1937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8136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8787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8788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5103</v>
      </c>
      <c r="D485" s="216" t="s">
        <v>227</v>
      </c>
      <c r="E485" s="217" t="s">
        <v>8138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1944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8140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8789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4982</v>
      </c>
      <c r="D489" s="216" t="s">
        <v>227</v>
      </c>
      <c r="E489" s="217" t="s">
        <v>8142</v>
      </c>
      <c r="F489" s="218" t="s">
        <v>8143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1952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8145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8790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2576</v>
      </c>
      <c r="F493" s="214" t="s">
        <v>2577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6909</v>
      </c>
      <c r="F494" s="218" t="s">
        <v>6910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1964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6912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i2e/lQafQbxDW8iEgY5b7oefbO4FjGLpDlFB53sa5bGD0P9QHKxJ/Sk7n1szR02WUq3+4MppPWh0D/Bs39rFRQ==" hashValue="2nWXhmfWHPtZ5ksUm6+xvDhOsxH3o09DJlX38hjxHkEdnrSfTaBqSWAV0TWGCaO7L66TDCckGGYJqRNKeUNQsQ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8791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8792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8791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8793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8794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8795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8796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8791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8797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7046</v>
      </c>
      <c r="F93" s="218" t="s">
        <v>7047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7049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8798</v>
      </c>
      <c r="F95" s="218" t="s">
        <v>8799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8800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8801</v>
      </c>
      <c r="F97" s="218" t="s">
        <v>8802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8803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8804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8805</v>
      </c>
      <c r="F100" s="218" t="s">
        <v>8806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8807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8808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8809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8810</v>
      </c>
      <c r="F105" s="288" t="s">
        <v>8811</v>
      </c>
      <c r="G105" s="289" t="s">
        <v>8812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8543</v>
      </c>
      <c r="F106" s="218" t="s">
        <v>8544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8545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8813</v>
      </c>
      <c r="F108" s="288" t="s">
        <v>8814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8815</v>
      </c>
      <c r="F109" s="218" t="s">
        <v>8816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8817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7647</v>
      </c>
      <c r="F111" s="218" t="s">
        <v>7648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7650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8818</v>
      </c>
      <c r="F113" s="218" t="s">
        <v>8819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8820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8821</v>
      </c>
      <c r="F115" s="218" t="s">
        <v>8822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8823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8824</v>
      </c>
      <c r="F117" s="218" t="s">
        <v>8825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8826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8827</v>
      </c>
      <c r="F119" s="218" t="s">
        <v>8828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8829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8830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8831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8832</v>
      </c>
      <c r="F124" s="218" t="s">
        <v>8833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8834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8835</v>
      </c>
      <c r="F126" s="218" t="s">
        <v>8836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8837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8838</v>
      </c>
      <c r="F128" s="218" t="s">
        <v>8839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8840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8841</v>
      </c>
      <c r="F130" s="218" t="s">
        <v>8842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8843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8844</v>
      </c>
      <c r="F132" s="218" t="s">
        <v>8845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8846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8847</v>
      </c>
      <c r="F134" s="288" t="s">
        <v>8848</v>
      </c>
      <c r="G134" s="289" t="s">
        <v>4656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8844</v>
      </c>
      <c r="F135" s="218" t="s">
        <v>8845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8846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8849</v>
      </c>
      <c r="F137" s="288" t="s">
        <v>8850</v>
      </c>
      <c r="G137" s="289" t="s">
        <v>4656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8851</v>
      </c>
      <c r="F138" s="288" t="s">
        <v>8852</v>
      </c>
      <c r="G138" s="289" t="s">
        <v>5743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8853</v>
      </c>
      <c r="F139" s="288" t="s">
        <v>8854</v>
      </c>
      <c r="G139" s="289" t="s">
        <v>5743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8855</v>
      </c>
      <c r="F140" s="288" t="s">
        <v>8856</v>
      </c>
      <c r="G140" s="289" t="s">
        <v>5743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8857</v>
      </c>
      <c r="F141" s="288" t="s">
        <v>8858</v>
      </c>
      <c r="G141" s="289" t="s">
        <v>5743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8859</v>
      </c>
      <c r="F142" s="288" t="s">
        <v>8860</v>
      </c>
      <c r="G142" s="289" t="s">
        <v>5743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8861</v>
      </c>
      <c r="F143" s="288" t="s">
        <v>8862</v>
      </c>
      <c r="G143" s="289" t="s">
        <v>5743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8863</v>
      </c>
      <c r="F144" s="288" t="s">
        <v>8864</v>
      </c>
      <c r="G144" s="289" t="s">
        <v>5743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4944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8865</v>
      </c>
      <c r="F145" s="288" t="s">
        <v>8866</v>
      </c>
      <c r="G145" s="289" t="s">
        <v>5743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8867</v>
      </c>
      <c r="F146" s="288" t="s">
        <v>8868</v>
      </c>
      <c r="G146" s="289" t="s">
        <v>5743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8869</v>
      </c>
      <c r="F147" s="288" t="s">
        <v>8870</v>
      </c>
      <c r="G147" s="289" t="s">
        <v>5743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8871</v>
      </c>
      <c r="F148" s="288" t="s">
        <v>8872</v>
      </c>
      <c r="G148" s="289" t="s">
        <v>5743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8873</v>
      </c>
      <c r="F149" s="288" t="s">
        <v>8874</v>
      </c>
      <c r="G149" s="289" t="s">
        <v>5743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8875</v>
      </c>
      <c r="F150" s="288" t="s">
        <v>8876</v>
      </c>
      <c r="G150" s="289" t="s">
        <v>5743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8877</v>
      </c>
      <c r="F151" s="288" t="s">
        <v>8878</v>
      </c>
      <c r="G151" s="289" t="s">
        <v>5743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8879</v>
      </c>
      <c r="F152" s="288" t="s">
        <v>8880</v>
      </c>
      <c r="G152" s="289" t="s">
        <v>5743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8881</v>
      </c>
      <c r="F153" s="288" t="s">
        <v>8882</v>
      </c>
      <c r="G153" s="289" t="s">
        <v>5743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8883</v>
      </c>
      <c r="F154" s="288" t="s">
        <v>8884</v>
      </c>
      <c r="G154" s="289" t="s">
        <v>5743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8885</v>
      </c>
      <c r="F155" s="288" t="s">
        <v>8886</v>
      </c>
      <c r="G155" s="289" t="s">
        <v>5743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8887</v>
      </c>
      <c r="F156" s="288" t="s">
        <v>8888</v>
      </c>
      <c r="G156" s="289" t="s">
        <v>5743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8889</v>
      </c>
      <c r="F157" s="288" t="s">
        <v>8890</v>
      </c>
      <c r="G157" s="289" t="s">
        <v>5743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8891</v>
      </c>
      <c r="F158" s="288" t="s">
        <v>8892</v>
      </c>
      <c r="G158" s="289" t="s">
        <v>5743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4973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8893</v>
      </c>
      <c r="F159" s="288" t="s">
        <v>8894</v>
      </c>
      <c r="G159" s="289" t="s">
        <v>5743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2164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8895</v>
      </c>
      <c r="F160" s="288" t="s">
        <v>8896</v>
      </c>
      <c r="G160" s="289" t="s">
        <v>5743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4982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8897</v>
      </c>
      <c r="F161" s="288" t="s">
        <v>8898</v>
      </c>
      <c r="G161" s="289" t="s">
        <v>5743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8899</v>
      </c>
      <c r="F162" s="288" t="s">
        <v>8900</v>
      </c>
      <c r="G162" s="289" t="s">
        <v>5743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8901</v>
      </c>
      <c r="F163" s="288" t="s">
        <v>8902</v>
      </c>
      <c r="G163" s="289" t="s">
        <v>5743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8903</v>
      </c>
      <c r="F164" s="288" t="s">
        <v>8904</v>
      </c>
      <c r="G164" s="289" t="s">
        <v>5743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8905</v>
      </c>
      <c r="F165" s="288" t="s">
        <v>8906</v>
      </c>
      <c r="G165" s="289" t="s">
        <v>5743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8907</v>
      </c>
      <c r="F166" s="288" t="s">
        <v>8908</v>
      </c>
      <c r="G166" s="289" t="s">
        <v>5743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8909</v>
      </c>
      <c r="F167" s="288" t="s">
        <v>8910</v>
      </c>
      <c r="G167" s="289" t="s">
        <v>5743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8911</v>
      </c>
      <c r="F168" s="288" t="s">
        <v>8912</v>
      </c>
      <c r="G168" s="289" t="s">
        <v>5743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8913</v>
      </c>
      <c r="F169" s="288" t="s">
        <v>8914</v>
      </c>
      <c r="G169" s="289" t="s">
        <v>5743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8915</v>
      </c>
      <c r="F170" s="288" t="s">
        <v>8916</v>
      </c>
      <c r="G170" s="289" t="s">
        <v>5743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8917</v>
      </c>
      <c r="F171" s="288" t="s">
        <v>8918</v>
      </c>
      <c r="G171" s="289" t="s">
        <v>5743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5011</v>
      </c>
    </row>
    <row r="172" s="2" customFormat="1" ht="16.5" customHeight="1">
      <c r="A172" s="41"/>
      <c r="B172" s="42"/>
      <c r="C172" s="286" t="s">
        <v>4944</v>
      </c>
      <c r="D172" s="286" t="s">
        <v>572</v>
      </c>
      <c r="E172" s="287" t="s">
        <v>8919</v>
      </c>
      <c r="F172" s="288" t="s">
        <v>8920</v>
      </c>
      <c r="G172" s="289" t="s">
        <v>5743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5015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8921</v>
      </c>
      <c r="F173" s="288" t="s">
        <v>8922</v>
      </c>
      <c r="G173" s="289" t="s">
        <v>5743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8923</v>
      </c>
      <c r="F174" s="288" t="s">
        <v>8924</v>
      </c>
      <c r="G174" s="289" t="s">
        <v>5743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8925</v>
      </c>
      <c r="F175" s="288" t="s">
        <v>8926</v>
      </c>
      <c r="G175" s="289" t="s">
        <v>5743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8927</v>
      </c>
      <c r="F176" s="288" t="s">
        <v>8928</v>
      </c>
      <c r="G176" s="289" t="s">
        <v>5743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8929</v>
      </c>
      <c r="F177" s="288" t="s">
        <v>8930</v>
      </c>
      <c r="G177" s="289" t="s">
        <v>5743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8931</v>
      </c>
      <c r="F178" s="288" t="s">
        <v>8932</v>
      </c>
      <c r="G178" s="289" t="s">
        <v>5743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8933</v>
      </c>
      <c r="F179" s="288" t="s">
        <v>8934</v>
      </c>
      <c r="G179" s="289" t="s">
        <v>5743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1528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8935</v>
      </c>
      <c r="F180" s="288" t="s">
        <v>8936</v>
      </c>
      <c r="G180" s="289" t="s">
        <v>5743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1548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8937</v>
      </c>
      <c r="F181" s="288" t="s">
        <v>8938</v>
      </c>
      <c r="G181" s="289" t="s">
        <v>5743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1556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8939</v>
      </c>
      <c r="F182" s="288" t="s">
        <v>8940</v>
      </c>
      <c r="G182" s="289" t="s">
        <v>5743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1572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8941</v>
      </c>
      <c r="F183" s="218" t="s">
        <v>8942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8943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8944</v>
      </c>
      <c r="F185" s="288" t="s">
        <v>8945</v>
      </c>
      <c r="G185" s="289" t="s">
        <v>5743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1592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8946</v>
      </c>
      <c r="F186" s="288" t="s">
        <v>8947</v>
      </c>
      <c r="G186" s="289" t="s">
        <v>5743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1628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8948</v>
      </c>
      <c r="F187" s="288" t="s">
        <v>8949</v>
      </c>
      <c r="G187" s="289" t="s">
        <v>5743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1649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8950</v>
      </c>
      <c r="F188" s="218" t="s">
        <v>8951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1660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8952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8953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8954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8955</v>
      </c>
      <c r="F193" s="288" t="s">
        <v>8956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1678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8954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8957</v>
      </c>
      <c r="F196" s="218" t="s">
        <v>8958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1689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8959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8960</v>
      </c>
      <c r="F198" s="218" t="s">
        <v>8961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5280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8962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8963</v>
      </c>
      <c r="F200" s="218" t="s">
        <v>8964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5289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8965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8966</v>
      </c>
      <c r="F202" s="218" t="s">
        <v>8967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5298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8968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8969</v>
      </c>
      <c r="F204" s="288" t="s">
        <v>8970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1757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8971</v>
      </c>
      <c r="F205" s="218" t="s">
        <v>8972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8973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8974</v>
      </c>
      <c r="F207" s="288" t="s">
        <v>8975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1792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8976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8977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8978</v>
      </c>
      <c r="F211" s="218" t="s">
        <v>8979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1802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8980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8981</v>
      </c>
      <c r="F213" s="218" t="s">
        <v>8982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1817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8983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8984</v>
      </c>
      <c r="F215" s="288" t="s">
        <v>8985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1828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5905</v>
      </c>
      <c r="F216" s="214" t="s">
        <v>8986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5091</v>
      </c>
      <c r="D217" s="216" t="s">
        <v>227</v>
      </c>
      <c r="E217" s="217" t="s">
        <v>8547</v>
      </c>
      <c r="F217" s="218" t="s">
        <v>8548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1874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8549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4973</v>
      </c>
      <c r="D219" s="286" t="s">
        <v>572</v>
      </c>
      <c r="E219" s="287" t="s">
        <v>8987</v>
      </c>
      <c r="F219" s="288" t="s">
        <v>8988</v>
      </c>
      <c r="G219" s="289" t="s">
        <v>4656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1889</v>
      </c>
    </row>
    <row r="220" s="2" customFormat="1" ht="21.75" customHeight="1">
      <c r="A220" s="41"/>
      <c r="B220" s="42"/>
      <c r="C220" s="216" t="s">
        <v>2503</v>
      </c>
      <c r="D220" s="216" t="s">
        <v>227</v>
      </c>
      <c r="E220" s="217" t="s">
        <v>7651</v>
      </c>
      <c r="F220" s="218" t="s">
        <v>7652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1901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7654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8989</v>
      </c>
      <c r="F222" s="214" t="s">
        <v>8990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2164</v>
      </c>
      <c r="D223" s="216" t="s">
        <v>227</v>
      </c>
      <c r="E223" s="217" t="s">
        <v>8991</v>
      </c>
      <c r="F223" s="218" t="s">
        <v>8992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1916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8993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qAssbC6LEMVQX5irCDQUk8lhslfdi75GmMao/vW0o7jscMXB/eKKVpjWTEyHPs/tVu6d9jvuEXdMJ5+SDQRoKQ==" hashValue="5JRWCOeI5q6zLwG1Nug+JuseUnr5JeFpO+nXqEfxHdlYsvEJxh3Exa/obDv3ZHqIRZnYuM1IPhg4MmW2yHcbNg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8791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8791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8995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8996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8997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8791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1969</v>
      </c>
      <c r="F91" s="214" t="s">
        <v>8998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8978</v>
      </c>
      <c r="F92" s="218" t="s">
        <v>8979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8980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8981</v>
      </c>
      <c r="F94" s="218" t="s">
        <v>8982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8983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8984</v>
      </c>
      <c r="F96" s="288" t="s">
        <v>8985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8999</v>
      </c>
      <c r="F97" s="218" t="s">
        <v>9000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9001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9002</v>
      </c>
      <c r="F99" s="218" t="s">
        <v>9003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9004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9005</v>
      </c>
      <c r="F101" s="218" t="s">
        <v>9006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9007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9008</v>
      </c>
      <c r="F103" s="218" t="s">
        <v>9009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9010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1976</v>
      </c>
      <c r="F105" s="214" t="s">
        <v>9011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8978</v>
      </c>
      <c r="F106" s="218" t="s">
        <v>8979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8980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8981</v>
      </c>
      <c r="F108" s="218" t="s">
        <v>8982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8983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8984</v>
      </c>
      <c r="F110" s="288" t="s">
        <v>8985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9012</v>
      </c>
      <c r="F111" s="218" t="s">
        <v>9013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9014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9015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9016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9017</v>
      </c>
      <c r="F116" s="218" t="s">
        <v>9018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9019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9020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9021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9022</v>
      </c>
      <c r="F121" s="218" t="s">
        <v>9023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9024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9025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9026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9027</v>
      </c>
      <c r="F126" s="218" t="s">
        <v>9028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9029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9030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8809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1984</v>
      </c>
      <c r="F131" s="214" t="s">
        <v>9031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9032</v>
      </c>
      <c r="F132" s="218" t="s">
        <v>9033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9034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9035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9036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UIok8MW+XLKG428Yu7/yPEvYWNPlG0hnEwMJlVQPx+/ksLU37ZtK1xpTnTvywUpsQEmul0rLKSPdyKbUEEHBYQ==" hashValue="MD6lrsLzE36QsqOQuA7QsrgoxCFPPzggInGy0uSD2unWiDUEy01//f5KtzUjxAQErDW+Pa0Id5ZHVUPi1cCQaA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8791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9037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8791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9038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9039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8791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9040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9041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8841</v>
      </c>
      <c r="F91" s="218" t="s">
        <v>8842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8843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9042</v>
      </c>
      <c r="F93" s="288" t="s">
        <v>9043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9044</v>
      </c>
      <c r="F94" s="218" t="s">
        <v>9045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9046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8838</v>
      </c>
      <c r="F96" s="218" t="s">
        <v>8839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8840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9047</v>
      </c>
      <c r="F98" s="288" t="s">
        <v>9048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9049</v>
      </c>
      <c r="F99" s="218" t="s">
        <v>9050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9052</v>
      </c>
      <c r="F101" s="288" t="s">
        <v>9053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9054</v>
      </c>
      <c r="F102" s="288" t="s">
        <v>9055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9056</v>
      </c>
      <c r="F103" s="288" t="s">
        <v>9057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9058</v>
      </c>
      <c r="F104" s="218" t="s">
        <v>9059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9060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9061</v>
      </c>
      <c r="F106" s="218" t="s">
        <v>9062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9063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9064</v>
      </c>
      <c r="F108" s="288" t="s">
        <v>9065</v>
      </c>
      <c r="G108" s="289" t="s">
        <v>5208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9066</v>
      </c>
      <c r="F109" s="218" t="s">
        <v>9067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9068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9069</v>
      </c>
      <c r="F111" s="288" t="s">
        <v>9070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9071</v>
      </c>
      <c r="F115" s="288" t="s">
        <v>9072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9073</v>
      </c>
      <c r="F116" s="288" t="s">
        <v>9074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9075</v>
      </c>
      <c r="F117" s="288" t="s">
        <v>9076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Z6indxQ4B6av45YDFUrZCF5NdKCFYPfJQenvg1WvUpDGlXgVsQYPDyfPSTgySVziz0GyIcfMq4VES6mlqSPSCQ==" hashValue="mP3lu3HXWnRsYM+lGoi1VoDqF+cw+X1q2cPxeXVru0wIRPUeeJvMMzen59w/CEYOGfKTDFpTtRWZvIAOOdA4rw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9078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7040</v>
      </c>
      <c r="F87" s="218" t="s">
        <v>7041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9079</v>
      </c>
    </row>
    <row r="88" s="2" customFormat="1">
      <c r="A88" s="41"/>
      <c r="B88" s="42"/>
      <c r="C88" s="43"/>
      <c r="D88" s="267" t="s">
        <v>314</v>
      </c>
      <c r="E88" s="43"/>
      <c r="F88" s="268" t="s">
        <v>7043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9080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9081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9082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9083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9084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9085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9086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9087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7046</v>
      </c>
      <c r="F98" s="218" t="s">
        <v>7047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9088</v>
      </c>
    </row>
    <row r="99" s="2" customFormat="1">
      <c r="A99" s="41"/>
      <c r="B99" s="42"/>
      <c r="C99" s="43"/>
      <c r="D99" s="267" t="s">
        <v>314</v>
      </c>
      <c r="E99" s="43"/>
      <c r="F99" s="268" t="s">
        <v>7049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9089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6665</v>
      </c>
      <c r="F102" s="218" t="s">
        <v>6666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9090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6668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9091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9092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9093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7067</v>
      </c>
      <c r="F109" s="218" t="s">
        <v>7068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9094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7070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9080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9081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9082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9083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9084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9085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9086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9087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9095</v>
      </c>
      <c r="F120" s="214" t="s">
        <v>9096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9097</v>
      </c>
      <c r="F121" s="218" t="s">
        <v>9098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9099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9100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9101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9102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9103</v>
      </c>
      <c r="F128" s="288" t="s">
        <v>9104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9105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9106</v>
      </c>
      <c r="F129" s="288" t="s">
        <v>9107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9108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9109</v>
      </c>
      <c r="F130" s="218" t="s">
        <v>9110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9111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9112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9113</v>
      </c>
      <c r="F132" s="288" t="s">
        <v>9114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9115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9116</v>
      </c>
      <c r="F133" s="218" t="s">
        <v>9117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9118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9119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9120</v>
      </c>
      <c r="F135" s="288" t="s">
        <v>9121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9122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9123</v>
      </c>
      <c r="F137" s="218" t="s">
        <v>9124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9125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9126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agSGmgK62w7HgVVCk4RJqYc8hLPmSXmzV6Uxt0jBnT8Z6DQ3wi4v6YofzjayToPmeFiFt4m1Uxkh/kL/LYSsIg==" hashValue="GJr5fEmk9TlOR6M2IgnfmguigPh1xMfFQPS6xDGO5wD7l1UhmLMRSFrOCpPuNPyfYfoExh0COgG+0SVU0F33SQ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9127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9128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8294</v>
      </c>
      <c r="F86" s="218" t="s">
        <v>8295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9129</v>
      </c>
    </row>
    <row r="87" s="2" customFormat="1">
      <c r="A87" s="41"/>
      <c r="B87" s="42"/>
      <c r="C87" s="43"/>
      <c r="D87" s="267" t="s">
        <v>314</v>
      </c>
      <c r="E87" s="43"/>
      <c r="F87" s="268" t="s">
        <v>8297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9130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1595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9131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6869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9132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9133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9134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9135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8284</v>
      </c>
      <c r="F103" s="214" t="s">
        <v>9136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8308</v>
      </c>
      <c r="F104" s="218" t="s">
        <v>8309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9137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8311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9138</v>
      </c>
      <c r="F106" s="218" t="s">
        <v>9139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9140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9141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9142</v>
      </c>
      <c r="F108" s="288" t="s">
        <v>9143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9144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9145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tg14m6qmKdqNj88U0yIaA9mI2Ai4/b9GsKUtMdy7xRTbSPxGzyoLyZN6n4b23Wccnrxuj+JYGiMbXHBdJcrQ1g==" hashValue="0TJaEwFgYmB6kXoW4oVNsgjyzVVFQdf7hUFjYqQwV8CPzbg9WHB9nWfQ5hOnLUN7wupr3llKGXTU8R855ttodA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9146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9147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9148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9149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9150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9151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9152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9153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9154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9155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9156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9157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9158</v>
      </c>
      <c r="F19" s="317" t="s">
        <v>9159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9160</v>
      </c>
      <c r="F20" s="317" t="s">
        <v>9161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9162</v>
      </c>
      <c r="F21" s="317" t="s">
        <v>9163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6591</v>
      </c>
      <c r="F22" s="317" t="s">
        <v>6592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9164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9165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9166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9167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9168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9169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9170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9171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9172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9173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9174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9175</v>
      </c>
      <c r="F37" s="317"/>
      <c r="G37" s="317" t="s">
        <v>9176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9177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9178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9179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9180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9181</v>
      </c>
      <c r="F42" s="317"/>
      <c r="G42" s="317" t="s">
        <v>9182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9183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9184</v>
      </c>
      <c r="F44" s="317"/>
      <c r="G44" s="317" t="s">
        <v>9185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9186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9187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9188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9189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9190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9191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9192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9193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9194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9195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9196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9197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9198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9199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9200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9201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9202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9203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9204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9205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9206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9207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9208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9209</v>
      </c>
      <c r="D76" s="335"/>
      <c r="E76" s="335"/>
      <c r="F76" s="335" t="s">
        <v>9210</v>
      </c>
      <c r="G76" s="336"/>
      <c r="H76" s="335" t="s">
        <v>56</v>
      </c>
      <c r="I76" s="335" t="s">
        <v>59</v>
      </c>
      <c r="J76" s="335" t="s">
        <v>9211</v>
      </c>
      <c r="K76" s="334"/>
    </row>
    <row r="77" s="1" customFormat="1" ht="17.25" customHeight="1">
      <c r="B77" s="332"/>
      <c r="C77" s="337" t="s">
        <v>9212</v>
      </c>
      <c r="D77" s="337"/>
      <c r="E77" s="337"/>
      <c r="F77" s="338" t="s">
        <v>9213</v>
      </c>
      <c r="G77" s="339"/>
      <c r="H77" s="337"/>
      <c r="I77" s="337"/>
      <c r="J77" s="337" t="s">
        <v>9214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9215</v>
      </c>
      <c r="G79" s="344"/>
      <c r="H79" s="320" t="s">
        <v>9216</v>
      </c>
      <c r="I79" s="320" t="s">
        <v>9217</v>
      </c>
      <c r="J79" s="320">
        <v>20</v>
      </c>
      <c r="K79" s="334"/>
    </row>
    <row r="80" s="1" customFormat="1" ht="15" customHeight="1">
      <c r="B80" s="332"/>
      <c r="C80" s="320" t="s">
        <v>9218</v>
      </c>
      <c r="D80" s="320"/>
      <c r="E80" s="320"/>
      <c r="F80" s="343" t="s">
        <v>9215</v>
      </c>
      <c r="G80" s="344"/>
      <c r="H80" s="320" t="s">
        <v>9219</v>
      </c>
      <c r="I80" s="320" t="s">
        <v>9217</v>
      </c>
      <c r="J80" s="320">
        <v>120</v>
      </c>
      <c r="K80" s="334"/>
    </row>
    <row r="81" s="1" customFormat="1" ht="15" customHeight="1">
      <c r="B81" s="345"/>
      <c r="C81" s="320" t="s">
        <v>9220</v>
      </c>
      <c r="D81" s="320"/>
      <c r="E81" s="320"/>
      <c r="F81" s="343" t="s">
        <v>9221</v>
      </c>
      <c r="G81" s="344"/>
      <c r="H81" s="320" t="s">
        <v>9222</v>
      </c>
      <c r="I81" s="320" t="s">
        <v>9217</v>
      </c>
      <c r="J81" s="320">
        <v>50</v>
      </c>
      <c r="K81" s="334"/>
    </row>
    <row r="82" s="1" customFormat="1" ht="15" customHeight="1">
      <c r="B82" s="345"/>
      <c r="C82" s="320" t="s">
        <v>9223</v>
      </c>
      <c r="D82" s="320"/>
      <c r="E82" s="320"/>
      <c r="F82" s="343" t="s">
        <v>9215</v>
      </c>
      <c r="G82" s="344"/>
      <c r="H82" s="320" t="s">
        <v>9224</v>
      </c>
      <c r="I82" s="320" t="s">
        <v>9225</v>
      </c>
      <c r="J82" s="320"/>
      <c r="K82" s="334"/>
    </row>
    <row r="83" s="1" customFormat="1" ht="15" customHeight="1">
      <c r="B83" s="345"/>
      <c r="C83" s="346" t="s">
        <v>9226</v>
      </c>
      <c r="D83" s="346"/>
      <c r="E83" s="346"/>
      <c r="F83" s="347" t="s">
        <v>9221</v>
      </c>
      <c r="G83" s="346"/>
      <c r="H83" s="346" t="s">
        <v>9227</v>
      </c>
      <c r="I83" s="346" t="s">
        <v>9217</v>
      </c>
      <c r="J83" s="346">
        <v>15</v>
      </c>
      <c r="K83" s="334"/>
    </row>
    <row r="84" s="1" customFormat="1" ht="15" customHeight="1">
      <c r="B84" s="345"/>
      <c r="C84" s="346" t="s">
        <v>9228</v>
      </c>
      <c r="D84" s="346"/>
      <c r="E84" s="346"/>
      <c r="F84" s="347" t="s">
        <v>9221</v>
      </c>
      <c r="G84" s="346"/>
      <c r="H84" s="346" t="s">
        <v>9229</v>
      </c>
      <c r="I84" s="346" t="s">
        <v>9217</v>
      </c>
      <c r="J84" s="346">
        <v>15</v>
      </c>
      <c r="K84" s="334"/>
    </row>
    <row r="85" s="1" customFormat="1" ht="15" customHeight="1">
      <c r="B85" s="345"/>
      <c r="C85" s="346" t="s">
        <v>9230</v>
      </c>
      <c r="D85" s="346"/>
      <c r="E85" s="346"/>
      <c r="F85" s="347" t="s">
        <v>9221</v>
      </c>
      <c r="G85" s="346"/>
      <c r="H85" s="346" t="s">
        <v>9231</v>
      </c>
      <c r="I85" s="346" t="s">
        <v>9217</v>
      </c>
      <c r="J85" s="346">
        <v>20</v>
      </c>
      <c r="K85" s="334"/>
    </row>
    <row r="86" s="1" customFormat="1" ht="15" customHeight="1">
      <c r="B86" s="345"/>
      <c r="C86" s="346" t="s">
        <v>9232</v>
      </c>
      <c r="D86" s="346"/>
      <c r="E86" s="346"/>
      <c r="F86" s="347" t="s">
        <v>9221</v>
      </c>
      <c r="G86" s="346"/>
      <c r="H86" s="346" t="s">
        <v>9233</v>
      </c>
      <c r="I86" s="346" t="s">
        <v>9217</v>
      </c>
      <c r="J86" s="346">
        <v>20</v>
      </c>
      <c r="K86" s="334"/>
    </row>
    <row r="87" s="1" customFormat="1" ht="15" customHeight="1">
      <c r="B87" s="345"/>
      <c r="C87" s="320" t="s">
        <v>9234</v>
      </c>
      <c r="D87" s="320"/>
      <c r="E87" s="320"/>
      <c r="F87" s="343" t="s">
        <v>9221</v>
      </c>
      <c r="G87" s="344"/>
      <c r="H87" s="320" t="s">
        <v>9235</v>
      </c>
      <c r="I87" s="320" t="s">
        <v>9217</v>
      </c>
      <c r="J87" s="320">
        <v>50</v>
      </c>
      <c r="K87" s="334"/>
    </row>
    <row r="88" s="1" customFormat="1" ht="15" customHeight="1">
      <c r="B88" s="345"/>
      <c r="C88" s="320" t="s">
        <v>9236</v>
      </c>
      <c r="D88" s="320"/>
      <c r="E88" s="320"/>
      <c r="F88" s="343" t="s">
        <v>9221</v>
      </c>
      <c r="G88" s="344"/>
      <c r="H88" s="320" t="s">
        <v>9237</v>
      </c>
      <c r="I88" s="320" t="s">
        <v>9217</v>
      </c>
      <c r="J88" s="320">
        <v>20</v>
      </c>
      <c r="K88" s="334"/>
    </row>
    <row r="89" s="1" customFormat="1" ht="15" customHeight="1">
      <c r="B89" s="345"/>
      <c r="C89" s="320" t="s">
        <v>9238</v>
      </c>
      <c r="D89" s="320"/>
      <c r="E89" s="320"/>
      <c r="F89" s="343" t="s">
        <v>9221</v>
      </c>
      <c r="G89" s="344"/>
      <c r="H89" s="320" t="s">
        <v>9239</v>
      </c>
      <c r="I89" s="320" t="s">
        <v>9217</v>
      </c>
      <c r="J89" s="320">
        <v>20</v>
      </c>
      <c r="K89" s="334"/>
    </row>
    <row r="90" s="1" customFormat="1" ht="15" customHeight="1">
      <c r="B90" s="345"/>
      <c r="C90" s="320" t="s">
        <v>9240</v>
      </c>
      <c r="D90" s="320"/>
      <c r="E90" s="320"/>
      <c r="F90" s="343" t="s">
        <v>9221</v>
      </c>
      <c r="G90" s="344"/>
      <c r="H90" s="320" t="s">
        <v>9241</v>
      </c>
      <c r="I90" s="320" t="s">
        <v>9217</v>
      </c>
      <c r="J90" s="320">
        <v>50</v>
      </c>
      <c r="K90" s="334"/>
    </row>
    <row r="91" s="1" customFormat="1" ht="15" customHeight="1">
      <c r="B91" s="345"/>
      <c r="C91" s="320" t="s">
        <v>9242</v>
      </c>
      <c r="D91" s="320"/>
      <c r="E91" s="320"/>
      <c r="F91" s="343" t="s">
        <v>9221</v>
      </c>
      <c r="G91" s="344"/>
      <c r="H91" s="320" t="s">
        <v>9242</v>
      </c>
      <c r="I91" s="320" t="s">
        <v>9217</v>
      </c>
      <c r="J91" s="320">
        <v>50</v>
      </c>
      <c r="K91" s="334"/>
    </row>
    <row r="92" s="1" customFormat="1" ht="15" customHeight="1">
      <c r="B92" s="345"/>
      <c r="C92" s="320" t="s">
        <v>9243</v>
      </c>
      <c r="D92" s="320"/>
      <c r="E92" s="320"/>
      <c r="F92" s="343" t="s">
        <v>9221</v>
      </c>
      <c r="G92" s="344"/>
      <c r="H92" s="320" t="s">
        <v>9244</v>
      </c>
      <c r="I92" s="320" t="s">
        <v>9217</v>
      </c>
      <c r="J92" s="320">
        <v>255</v>
      </c>
      <c r="K92" s="334"/>
    </row>
    <row r="93" s="1" customFormat="1" ht="15" customHeight="1">
      <c r="B93" s="345"/>
      <c r="C93" s="320" t="s">
        <v>9245</v>
      </c>
      <c r="D93" s="320"/>
      <c r="E93" s="320"/>
      <c r="F93" s="343" t="s">
        <v>9215</v>
      </c>
      <c r="G93" s="344"/>
      <c r="H93" s="320" t="s">
        <v>9246</v>
      </c>
      <c r="I93" s="320" t="s">
        <v>9247</v>
      </c>
      <c r="J93" s="320"/>
      <c r="K93" s="334"/>
    </row>
    <row r="94" s="1" customFormat="1" ht="15" customHeight="1">
      <c r="B94" s="345"/>
      <c r="C94" s="320" t="s">
        <v>9248</v>
      </c>
      <c r="D94" s="320"/>
      <c r="E94" s="320"/>
      <c r="F94" s="343" t="s">
        <v>9215</v>
      </c>
      <c r="G94" s="344"/>
      <c r="H94" s="320" t="s">
        <v>9249</v>
      </c>
      <c r="I94" s="320" t="s">
        <v>9250</v>
      </c>
      <c r="J94" s="320"/>
      <c r="K94" s="334"/>
    </row>
    <row r="95" s="1" customFormat="1" ht="15" customHeight="1">
      <c r="B95" s="345"/>
      <c r="C95" s="320" t="s">
        <v>9251</v>
      </c>
      <c r="D95" s="320"/>
      <c r="E95" s="320"/>
      <c r="F95" s="343" t="s">
        <v>9215</v>
      </c>
      <c r="G95" s="344"/>
      <c r="H95" s="320" t="s">
        <v>9251</v>
      </c>
      <c r="I95" s="320" t="s">
        <v>9250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9215</v>
      </c>
      <c r="G96" s="344"/>
      <c r="H96" s="320" t="s">
        <v>9252</v>
      </c>
      <c r="I96" s="320" t="s">
        <v>9250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9215</v>
      </c>
      <c r="G97" s="344"/>
      <c r="H97" s="320" t="s">
        <v>9253</v>
      </c>
      <c r="I97" s="320" t="s">
        <v>9250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9254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9209</v>
      </c>
      <c r="D103" s="335"/>
      <c r="E103" s="335"/>
      <c r="F103" s="335" t="s">
        <v>9210</v>
      </c>
      <c r="G103" s="336"/>
      <c r="H103" s="335" t="s">
        <v>56</v>
      </c>
      <c r="I103" s="335" t="s">
        <v>59</v>
      </c>
      <c r="J103" s="335" t="s">
        <v>9211</v>
      </c>
      <c r="K103" s="334"/>
    </row>
    <row r="104" s="1" customFormat="1" ht="17.25" customHeight="1">
      <c r="B104" s="332"/>
      <c r="C104" s="337" t="s">
        <v>9212</v>
      </c>
      <c r="D104" s="337"/>
      <c r="E104" s="337"/>
      <c r="F104" s="338" t="s">
        <v>9213</v>
      </c>
      <c r="G104" s="339"/>
      <c r="H104" s="337"/>
      <c r="I104" s="337"/>
      <c r="J104" s="337" t="s">
        <v>9214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9215</v>
      </c>
      <c r="G106" s="320"/>
      <c r="H106" s="320" t="s">
        <v>9255</v>
      </c>
      <c r="I106" s="320" t="s">
        <v>9217</v>
      </c>
      <c r="J106" s="320">
        <v>20</v>
      </c>
      <c r="K106" s="334"/>
    </row>
    <row r="107" s="1" customFormat="1" ht="15" customHeight="1">
      <c r="B107" s="332"/>
      <c r="C107" s="320" t="s">
        <v>9218</v>
      </c>
      <c r="D107" s="320"/>
      <c r="E107" s="320"/>
      <c r="F107" s="343" t="s">
        <v>9215</v>
      </c>
      <c r="G107" s="320"/>
      <c r="H107" s="320" t="s">
        <v>9255</v>
      </c>
      <c r="I107" s="320" t="s">
        <v>9217</v>
      </c>
      <c r="J107" s="320">
        <v>120</v>
      </c>
      <c r="K107" s="334"/>
    </row>
    <row r="108" s="1" customFormat="1" ht="15" customHeight="1">
      <c r="B108" s="345"/>
      <c r="C108" s="320" t="s">
        <v>9220</v>
      </c>
      <c r="D108" s="320"/>
      <c r="E108" s="320"/>
      <c r="F108" s="343" t="s">
        <v>9221</v>
      </c>
      <c r="G108" s="320"/>
      <c r="H108" s="320" t="s">
        <v>9255</v>
      </c>
      <c r="I108" s="320" t="s">
        <v>9217</v>
      </c>
      <c r="J108" s="320">
        <v>50</v>
      </c>
      <c r="K108" s="334"/>
    </row>
    <row r="109" s="1" customFormat="1" ht="15" customHeight="1">
      <c r="B109" s="345"/>
      <c r="C109" s="320" t="s">
        <v>9223</v>
      </c>
      <c r="D109" s="320"/>
      <c r="E109" s="320"/>
      <c r="F109" s="343" t="s">
        <v>9215</v>
      </c>
      <c r="G109" s="320"/>
      <c r="H109" s="320" t="s">
        <v>9255</v>
      </c>
      <c r="I109" s="320" t="s">
        <v>9225</v>
      </c>
      <c r="J109" s="320"/>
      <c r="K109" s="334"/>
    </row>
    <row r="110" s="1" customFormat="1" ht="15" customHeight="1">
      <c r="B110" s="345"/>
      <c r="C110" s="320" t="s">
        <v>9234</v>
      </c>
      <c r="D110" s="320"/>
      <c r="E110" s="320"/>
      <c r="F110" s="343" t="s">
        <v>9221</v>
      </c>
      <c r="G110" s="320"/>
      <c r="H110" s="320" t="s">
        <v>9255</v>
      </c>
      <c r="I110" s="320" t="s">
        <v>9217</v>
      </c>
      <c r="J110" s="320">
        <v>50</v>
      </c>
      <c r="K110" s="334"/>
    </row>
    <row r="111" s="1" customFormat="1" ht="15" customHeight="1">
      <c r="B111" s="345"/>
      <c r="C111" s="320" t="s">
        <v>9242</v>
      </c>
      <c r="D111" s="320"/>
      <c r="E111" s="320"/>
      <c r="F111" s="343" t="s">
        <v>9221</v>
      </c>
      <c r="G111" s="320"/>
      <c r="H111" s="320" t="s">
        <v>9255</v>
      </c>
      <c r="I111" s="320" t="s">
        <v>9217</v>
      </c>
      <c r="J111" s="320">
        <v>50</v>
      </c>
      <c r="K111" s="334"/>
    </row>
    <row r="112" s="1" customFormat="1" ht="15" customHeight="1">
      <c r="B112" s="345"/>
      <c r="C112" s="320" t="s">
        <v>9240</v>
      </c>
      <c r="D112" s="320"/>
      <c r="E112" s="320"/>
      <c r="F112" s="343" t="s">
        <v>9221</v>
      </c>
      <c r="G112" s="320"/>
      <c r="H112" s="320" t="s">
        <v>9255</v>
      </c>
      <c r="I112" s="320" t="s">
        <v>9217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9215</v>
      </c>
      <c r="G113" s="320"/>
      <c r="H113" s="320" t="s">
        <v>9256</v>
      </c>
      <c r="I113" s="320" t="s">
        <v>9217</v>
      </c>
      <c r="J113" s="320">
        <v>20</v>
      </c>
      <c r="K113" s="334"/>
    </row>
    <row r="114" s="1" customFormat="1" ht="15" customHeight="1">
      <c r="B114" s="345"/>
      <c r="C114" s="320" t="s">
        <v>9257</v>
      </c>
      <c r="D114" s="320"/>
      <c r="E114" s="320"/>
      <c r="F114" s="343" t="s">
        <v>9215</v>
      </c>
      <c r="G114" s="320"/>
      <c r="H114" s="320" t="s">
        <v>9258</v>
      </c>
      <c r="I114" s="320" t="s">
        <v>9217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9215</v>
      </c>
      <c r="G115" s="320"/>
      <c r="H115" s="320" t="s">
        <v>9259</v>
      </c>
      <c r="I115" s="320" t="s">
        <v>9250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9215</v>
      </c>
      <c r="G116" s="320"/>
      <c r="H116" s="320" t="s">
        <v>9260</v>
      </c>
      <c r="I116" s="320" t="s">
        <v>9250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9215</v>
      </c>
      <c r="G117" s="320"/>
      <c r="H117" s="320" t="s">
        <v>9261</v>
      </c>
      <c r="I117" s="320" t="s">
        <v>9262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9263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9209</v>
      </c>
      <c r="D123" s="335"/>
      <c r="E123" s="335"/>
      <c r="F123" s="335" t="s">
        <v>9210</v>
      </c>
      <c r="G123" s="336"/>
      <c r="H123" s="335" t="s">
        <v>56</v>
      </c>
      <c r="I123" s="335" t="s">
        <v>59</v>
      </c>
      <c r="J123" s="335" t="s">
        <v>9211</v>
      </c>
      <c r="K123" s="364"/>
    </row>
    <row r="124" s="1" customFormat="1" ht="17.25" customHeight="1">
      <c r="B124" s="363"/>
      <c r="C124" s="337" t="s">
        <v>9212</v>
      </c>
      <c r="D124" s="337"/>
      <c r="E124" s="337"/>
      <c r="F124" s="338" t="s">
        <v>9213</v>
      </c>
      <c r="G124" s="339"/>
      <c r="H124" s="337"/>
      <c r="I124" s="337"/>
      <c r="J124" s="337" t="s">
        <v>9214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9218</v>
      </c>
      <c r="D126" s="342"/>
      <c r="E126" s="342"/>
      <c r="F126" s="343" t="s">
        <v>9215</v>
      </c>
      <c r="G126" s="320"/>
      <c r="H126" s="320" t="s">
        <v>9255</v>
      </c>
      <c r="I126" s="320" t="s">
        <v>9217</v>
      </c>
      <c r="J126" s="320">
        <v>120</v>
      </c>
      <c r="K126" s="368"/>
    </row>
    <row r="127" s="1" customFormat="1" ht="15" customHeight="1">
      <c r="B127" s="365"/>
      <c r="C127" s="320" t="s">
        <v>9264</v>
      </c>
      <c r="D127" s="320"/>
      <c r="E127" s="320"/>
      <c r="F127" s="343" t="s">
        <v>9215</v>
      </c>
      <c r="G127" s="320"/>
      <c r="H127" s="320" t="s">
        <v>9265</v>
      </c>
      <c r="I127" s="320" t="s">
        <v>9217</v>
      </c>
      <c r="J127" s="320" t="s">
        <v>9266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9215</v>
      </c>
      <c r="G128" s="320"/>
      <c r="H128" s="320" t="s">
        <v>9267</v>
      </c>
      <c r="I128" s="320" t="s">
        <v>9217</v>
      </c>
      <c r="J128" s="320" t="s">
        <v>9266</v>
      </c>
      <c r="K128" s="368"/>
    </row>
    <row r="129" s="1" customFormat="1" ht="15" customHeight="1">
      <c r="B129" s="365"/>
      <c r="C129" s="320" t="s">
        <v>9226</v>
      </c>
      <c r="D129" s="320"/>
      <c r="E129" s="320"/>
      <c r="F129" s="343" t="s">
        <v>9221</v>
      </c>
      <c r="G129" s="320"/>
      <c r="H129" s="320" t="s">
        <v>9227</v>
      </c>
      <c r="I129" s="320" t="s">
        <v>9217</v>
      </c>
      <c r="J129" s="320">
        <v>15</v>
      </c>
      <c r="K129" s="368"/>
    </row>
    <row r="130" s="1" customFormat="1" ht="15" customHeight="1">
      <c r="B130" s="365"/>
      <c r="C130" s="346" t="s">
        <v>9228</v>
      </c>
      <c r="D130" s="346"/>
      <c r="E130" s="346"/>
      <c r="F130" s="347" t="s">
        <v>9221</v>
      </c>
      <c r="G130" s="346"/>
      <c r="H130" s="346" t="s">
        <v>9229</v>
      </c>
      <c r="I130" s="346" t="s">
        <v>9217</v>
      </c>
      <c r="J130" s="346">
        <v>15</v>
      </c>
      <c r="K130" s="368"/>
    </row>
    <row r="131" s="1" customFormat="1" ht="15" customHeight="1">
      <c r="B131" s="365"/>
      <c r="C131" s="346" t="s">
        <v>9230</v>
      </c>
      <c r="D131" s="346"/>
      <c r="E131" s="346"/>
      <c r="F131" s="347" t="s">
        <v>9221</v>
      </c>
      <c r="G131" s="346"/>
      <c r="H131" s="346" t="s">
        <v>9231</v>
      </c>
      <c r="I131" s="346" t="s">
        <v>9217</v>
      </c>
      <c r="J131" s="346">
        <v>20</v>
      </c>
      <c r="K131" s="368"/>
    </row>
    <row r="132" s="1" customFormat="1" ht="15" customHeight="1">
      <c r="B132" s="365"/>
      <c r="C132" s="346" t="s">
        <v>9232</v>
      </c>
      <c r="D132" s="346"/>
      <c r="E132" s="346"/>
      <c r="F132" s="347" t="s">
        <v>9221</v>
      </c>
      <c r="G132" s="346"/>
      <c r="H132" s="346" t="s">
        <v>9233</v>
      </c>
      <c r="I132" s="346" t="s">
        <v>9217</v>
      </c>
      <c r="J132" s="346">
        <v>20</v>
      </c>
      <c r="K132" s="368"/>
    </row>
    <row r="133" s="1" customFormat="1" ht="15" customHeight="1">
      <c r="B133" s="365"/>
      <c r="C133" s="320" t="s">
        <v>9220</v>
      </c>
      <c r="D133" s="320"/>
      <c r="E133" s="320"/>
      <c r="F133" s="343" t="s">
        <v>9221</v>
      </c>
      <c r="G133" s="320"/>
      <c r="H133" s="320" t="s">
        <v>9255</v>
      </c>
      <c r="I133" s="320" t="s">
        <v>9217</v>
      </c>
      <c r="J133" s="320">
        <v>50</v>
      </c>
      <c r="K133" s="368"/>
    </row>
    <row r="134" s="1" customFormat="1" ht="15" customHeight="1">
      <c r="B134" s="365"/>
      <c r="C134" s="320" t="s">
        <v>9234</v>
      </c>
      <c r="D134" s="320"/>
      <c r="E134" s="320"/>
      <c r="F134" s="343" t="s">
        <v>9221</v>
      </c>
      <c r="G134" s="320"/>
      <c r="H134" s="320" t="s">
        <v>9255</v>
      </c>
      <c r="I134" s="320" t="s">
        <v>9217</v>
      </c>
      <c r="J134" s="320">
        <v>50</v>
      </c>
      <c r="K134" s="368"/>
    </row>
    <row r="135" s="1" customFormat="1" ht="15" customHeight="1">
      <c r="B135" s="365"/>
      <c r="C135" s="320" t="s">
        <v>9240</v>
      </c>
      <c r="D135" s="320"/>
      <c r="E135" s="320"/>
      <c r="F135" s="343" t="s">
        <v>9221</v>
      </c>
      <c r="G135" s="320"/>
      <c r="H135" s="320" t="s">
        <v>9255</v>
      </c>
      <c r="I135" s="320" t="s">
        <v>9217</v>
      </c>
      <c r="J135" s="320">
        <v>50</v>
      </c>
      <c r="K135" s="368"/>
    </row>
    <row r="136" s="1" customFormat="1" ht="15" customHeight="1">
      <c r="B136" s="365"/>
      <c r="C136" s="320" t="s">
        <v>9242</v>
      </c>
      <c r="D136" s="320"/>
      <c r="E136" s="320"/>
      <c r="F136" s="343" t="s">
        <v>9221</v>
      </c>
      <c r="G136" s="320"/>
      <c r="H136" s="320" t="s">
        <v>9255</v>
      </c>
      <c r="I136" s="320" t="s">
        <v>9217</v>
      </c>
      <c r="J136" s="320">
        <v>50</v>
      </c>
      <c r="K136" s="368"/>
    </row>
    <row r="137" s="1" customFormat="1" ht="15" customHeight="1">
      <c r="B137" s="365"/>
      <c r="C137" s="320" t="s">
        <v>9243</v>
      </c>
      <c r="D137" s="320"/>
      <c r="E137" s="320"/>
      <c r="F137" s="343" t="s">
        <v>9221</v>
      </c>
      <c r="G137" s="320"/>
      <c r="H137" s="320" t="s">
        <v>9268</v>
      </c>
      <c r="I137" s="320" t="s">
        <v>9217</v>
      </c>
      <c r="J137" s="320">
        <v>255</v>
      </c>
      <c r="K137" s="368"/>
    </row>
    <row r="138" s="1" customFormat="1" ht="15" customHeight="1">
      <c r="B138" s="365"/>
      <c r="C138" s="320" t="s">
        <v>9245</v>
      </c>
      <c r="D138" s="320"/>
      <c r="E138" s="320"/>
      <c r="F138" s="343" t="s">
        <v>9215</v>
      </c>
      <c r="G138" s="320"/>
      <c r="H138" s="320" t="s">
        <v>9269</v>
      </c>
      <c r="I138" s="320" t="s">
        <v>9247</v>
      </c>
      <c r="J138" s="320"/>
      <c r="K138" s="368"/>
    </row>
    <row r="139" s="1" customFormat="1" ht="15" customHeight="1">
      <c r="B139" s="365"/>
      <c r="C139" s="320" t="s">
        <v>9248</v>
      </c>
      <c r="D139" s="320"/>
      <c r="E139" s="320"/>
      <c r="F139" s="343" t="s">
        <v>9215</v>
      </c>
      <c r="G139" s="320"/>
      <c r="H139" s="320" t="s">
        <v>9270</v>
      </c>
      <c r="I139" s="320" t="s">
        <v>9250</v>
      </c>
      <c r="J139" s="320"/>
      <c r="K139" s="368"/>
    </row>
    <row r="140" s="1" customFormat="1" ht="15" customHeight="1">
      <c r="B140" s="365"/>
      <c r="C140" s="320" t="s">
        <v>9251</v>
      </c>
      <c r="D140" s="320"/>
      <c r="E140" s="320"/>
      <c r="F140" s="343" t="s">
        <v>9215</v>
      </c>
      <c r="G140" s="320"/>
      <c r="H140" s="320" t="s">
        <v>9251</v>
      </c>
      <c r="I140" s="320" t="s">
        <v>9250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9215</v>
      </c>
      <c r="G141" s="320"/>
      <c r="H141" s="320" t="s">
        <v>9271</v>
      </c>
      <c r="I141" s="320" t="s">
        <v>9250</v>
      </c>
      <c r="J141" s="320"/>
      <c r="K141" s="368"/>
    </row>
    <row r="142" s="1" customFormat="1" ht="15" customHeight="1">
      <c r="B142" s="365"/>
      <c r="C142" s="320" t="s">
        <v>9272</v>
      </c>
      <c r="D142" s="320"/>
      <c r="E142" s="320"/>
      <c r="F142" s="343" t="s">
        <v>9215</v>
      </c>
      <c r="G142" s="320"/>
      <c r="H142" s="320" t="s">
        <v>9273</v>
      </c>
      <c r="I142" s="320" t="s">
        <v>9250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9274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9209</v>
      </c>
      <c r="D148" s="335"/>
      <c r="E148" s="335"/>
      <c r="F148" s="335" t="s">
        <v>9210</v>
      </c>
      <c r="G148" s="336"/>
      <c r="H148" s="335" t="s">
        <v>56</v>
      </c>
      <c r="I148" s="335" t="s">
        <v>59</v>
      </c>
      <c r="J148" s="335" t="s">
        <v>9211</v>
      </c>
      <c r="K148" s="334"/>
    </row>
    <row r="149" s="1" customFormat="1" ht="17.25" customHeight="1">
      <c r="B149" s="332"/>
      <c r="C149" s="337" t="s">
        <v>9212</v>
      </c>
      <c r="D149" s="337"/>
      <c r="E149" s="337"/>
      <c r="F149" s="338" t="s">
        <v>9213</v>
      </c>
      <c r="G149" s="339"/>
      <c r="H149" s="337"/>
      <c r="I149" s="337"/>
      <c r="J149" s="337" t="s">
        <v>9214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9218</v>
      </c>
      <c r="D151" s="320"/>
      <c r="E151" s="320"/>
      <c r="F151" s="373" t="s">
        <v>9215</v>
      </c>
      <c r="G151" s="320"/>
      <c r="H151" s="372" t="s">
        <v>9255</v>
      </c>
      <c r="I151" s="372" t="s">
        <v>9217</v>
      </c>
      <c r="J151" s="372">
        <v>120</v>
      </c>
      <c r="K151" s="368"/>
    </row>
    <row r="152" s="1" customFormat="1" ht="15" customHeight="1">
      <c r="B152" s="345"/>
      <c r="C152" s="372" t="s">
        <v>9264</v>
      </c>
      <c r="D152" s="320"/>
      <c r="E152" s="320"/>
      <c r="F152" s="373" t="s">
        <v>9215</v>
      </c>
      <c r="G152" s="320"/>
      <c r="H152" s="372" t="s">
        <v>9275</v>
      </c>
      <c r="I152" s="372" t="s">
        <v>9217</v>
      </c>
      <c r="J152" s="372" t="s">
        <v>9266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9215</v>
      </c>
      <c r="G153" s="320"/>
      <c r="H153" s="372" t="s">
        <v>9276</v>
      </c>
      <c r="I153" s="372" t="s">
        <v>9217</v>
      </c>
      <c r="J153" s="372" t="s">
        <v>9266</v>
      </c>
      <c r="K153" s="368"/>
    </row>
    <row r="154" s="1" customFormat="1" ht="15" customHeight="1">
      <c r="B154" s="345"/>
      <c r="C154" s="372" t="s">
        <v>9220</v>
      </c>
      <c r="D154" s="320"/>
      <c r="E154" s="320"/>
      <c r="F154" s="373" t="s">
        <v>9221</v>
      </c>
      <c r="G154" s="320"/>
      <c r="H154" s="372" t="s">
        <v>9255</v>
      </c>
      <c r="I154" s="372" t="s">
        <v>9217</v>
      </c>
      <c r="J154" s="372">
        <v>50</v>
      </c>
      <c r="K154" s="368"/>
    </row>
    <row r="155" s="1" customFormat="1" ht="15" customHeight="1">
      <c r="B155" s="345"/>
      <c r="C155" s="372" t="s">
        <v>9223</v>
      </c>
      <c r="D155" s="320"/>
      <c r="E155" s="320"/>
      <c r="F155" s="373" t="s">
        <v>9215</v>
      </c>
      <c r="G155" s="320"/>
      <c r="H155" s="372" t="s">
        <v>9255</v>
      </c>
      <c r="I155" s="372" t="s">
        <v>9225</v>
      </c>
      <c r="J155" s="372"/>
      <c r="K155" s="368"/>
    </row>
    <row r="156" s="1" customFormat="1" ht="15" customHeight="1">
      <c r="B156" s="345"/>
      <c r="C156" s="372" t="s">
        <v>9234</v>
      </c>
      <c r="D156" s="320"/>
      <c r="E156" s="320"/>
      <c r="F156" s="373" t="s">
        <v>9221</v>
      </c>
      <c r="G156" s="320"/>
      <c r="H156" s="372" t="s">
        <v>9255</v>
      </c>
      <c r="I156" s="372" t="s">
        <v>9217</v>
      </c>
      <c r="J156" s="372">
        <v>50</v>
      </c>
      <c r="K156" s="368"/>
    </row>
    <row r="157" s="1" customFormat="1" ht="15" customHeight="1">
      <c r="B157" s="345"/>
      <c r="C157" s="372" t="s">
        <v>9242</v>
      </c>
      <c r="D157" s="320"/>
      <c r="E157" s="320"/>
      <c r="F157" s="373" t="s">
        <v>9221</v>
      </c>
      <c r="G157" s="320"/>
      <c r="H157" s="372" t="s">
        <v>9255</v>
      </c>
      <c r="I157" s="372" t="s">
        <v>9217</v>
      </c>
      <c r="J157" s="372">
        <v>50</v>
      </c>
      <c r="K157" s="368"/>
    </row>
    <row r="158" s="1" customFormat="1" ht="15" customHeight="1">
      <c r="B158" s="345"/>
      <c r="C158" s="372" t="s">
        <v>9240</v>
      </c>
      <c r="D158" s="320"/>
      <c r="E158" s="320"/>
      <c r="F158" s="373" t="s">
        <v>9221</v>
      </c>
      <c r="G158" s="320"/>
      <c r="H158" s="372" t="s">
        <v>9255</v>
      </c>
      <c r="I158" s="372" t="s">
        <v>9217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9215</v>
      </c>
      <c r="G159" s="320"/>
      <c r="H159" s="372" t="s">
        <v>9277</v>
      </c>
      <c r="I159" s="372" t="s">
        <v>9217</v>
      </c>
      <c r="J159" s="372" t="s">
        <v>9278</v>
      </c>
      <c r="K159" s="368"/>
    </row>
    <row r="160" s="1" customFormat="1" ht="15" customHeight="1">
      <c r="B160" s="345"/>
      <c r="C160" s="372" t="s">
        <v>9279</v>
      </c>
      <c r="D160" s="320"/>
      <c r="E160" s="320"/>
      <c r="F160" s="373" t="s">
        <v>9215</v>
      </c>
      <c r="G160" s="320"/>
      <c r="H160" s="372" t="s">
        <v>9280</v>
      </c>
      <c r="I160" s="372" t="s">
        <v>9250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9281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9209</v>
      </c>
      <c r="D166" s="335"/>
      <c r="E166" s="335"/>
      <c r="F166" s="335" t="s">
        <v>9210</v>
      </c>
      <c r="G166" s="377"/>
      <c r="H166" s="378" t="s">
        <v>56</v>
      </c>
      <c r="I166" s="378" t="s">
        <v>59</v>
      </c>
      <c r="J166" s="335" t="s">
        <v>9211</v>
      </c>
      <c r="K166" s="312"/>
    </row>
    <row r="167" s="1" customFormat="1" ht="17.25" customHeight="1">
      <c r="B167" s="313"/>
      <c r="C167" s="337" t="s">
        <v>9212</v>
      </c>
      <c r="D167" s="337"/>
      <c r="E167" s="337"/>
      <c r="F167" s="338" t="s">
        <v>9213</v>
      </c>
      <c r="G167" s="379"/>
      <c r="H167" s="380"/>
      <c r="I167" s="380"/>
      <c r="J167" s="337" t="s">
        <v>9214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9218</v>
      </c>
      <c r="D169" s="320"/>
      <c r="E169" s="320"/>
      <c r="F169" s="343" t="s">
        <v>9215</v>
      </c>
      <c r="G169" s="320"/>
      <c r="H169" s="320" t="s">
        <v>9255</v>
      </c>
      <c r="I169" s="320" t="s">
        <v>9217</v>
      </c>
      <c r="J169" s="320">
        <v>120</v>
      </c>
      <c r="K169" s="368"/>
    </row>
    <row r="170" s="1" customFormat="1" ht="15" customHeight="1">
      <c r="B170" s="345"/>
      <c r="C170" s="320" t="s">
        <v>9264</v>
      </c>
      <c r="D170" s="320"/>
      <c r="E170" s="320"/>
      <c r="F170" s="343" t="s">
        <v>9215</v>
      </c>
      <c r="G170" s="320"/>
      <c r="H170" s="320" t="s">
        <v>9265</v>
      </c>
      <c r="I170" s="320" t="s">
        <v>9217</v>
      </c>
      <c r="J170" s="320" t="s">
        <v>9266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9215</v>
      </c>
      <c r="G171" s="320"/>
      <c r="H171" s="320" t="s">
        <v>9282</v>
      </c>
      <c r="I171" s="320" t="s">
        <v>9217</v>
      </c>
      <c r="J171" s="320" t="s">
        <v>9266</v>
      </c>
      <c r="K171" s="368"/>
    </row>
    <row r="172" s="1" customFormat="1" ht="15" customHeight="1">
      <c r="B172" s="345"/>
      <c r="C172" s="320" t="s">
        <v>9220</v>
      </c>
      <c r="D172" s="320"/>
      <c r="E172" s="320"/>
      <c r="F172" s="343" t="s">
        <v>9221</v>
      </c>
      <c r="G172" s="320"/>
      <c r="H172" s="320" t="s">
        <v>9282</v>
      </c>
      <c r="I172" s="320" t="s">
        <v>9217</v>
      </c>
      <c r="J172" s="320">
        <v>50</v>
      </c>
      <c r="K172" s="368"/>
    </row>
    <row r="173" s="1" customFormat="1" ht="15" customHeight="1">
      <c r="B173" s="345"/>
      <c r="C173" s="320" t="s">
        <v>9223</v>
      </c>
      <c r="D173" s="320"/>
      <c r="E173" s="320"/>
      <c r="F173" s="343" t="s">
        <v>9215</v>
      </c>
      <c r="G173" s="320"/>
      <c r="H173" s="320" t="s">
        <v>9282</v>
      </c>
      <c r="I173" s="320" t="s">
        <v>9225</v>
      </c>
      <c r="J173" s="320"/>
      <c r="K173" s="368"/>
    </row>
    <row r="174" s="1" customFormat="1" ht="15" customHeight="1">
      <c r="B174" s="345"/>
      <c r="C174" s="320" t="s">
        <v>9234</v>
      </c>
      <c r="D174" s="320"/>
      <c r="E174" s="320"/>
      <c r="F174" s="343" t="s">
        <v>9221</v>
      </c>
      <c r="G174" s="320"/>
      <c r="H174" s="320" t="s">
        <v>9282</v>
      </c>
      <c r="I174" s="320" t="s">
        <v>9217</v>
      </c>
      <c r="J174" s="320">
        <v>50</v>
      </c>
      <c r="K174" s="368"/>
    </row>
    <row r="175" s="1" customFormat="1" ht="15" customHeight="1">
      <c r="B175" s="345"/>
      <c r="C175" s="320" t="s">
        <v>9242</v>
      </c>
      <c r="D175" s="320"/>
      <c r="E175" s="320"/>
      <c r="F175" s="343" t="s">
        <v>9221</v>
      </c>
      <c r="G175" s="320"/>
      <c r="H175" s="320" t="s">
        <v>9282</v>
      </c>
      <c r="I175" s="320" t="s">
        <v>9217</v>
      </c>
      <c r="J175" s="320">
        <v>50</v>
      </c>
      <c r="K175" s="368"/>
    </row>
    <row r="176" s="1" customFormat="1" ht="15" customHeight="1">
      <c r="B176" s="345"/>
      <c r="C176" s="320" t="s">
        <v>9240</v>
      </c>
      <c r="D176" s="320"/>
      <c r="E176" s="320"/>
      <c r="F176" s="343" t="s">
        <v>9221</v>
      </c>
      <c r="G176" s="320"/>
      <c r="H176" s="320" t="s">
        <v>9282</v>
      </c>
      <c r="I176" s="320" t="s">
        <v>9217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9215</v>
      </c>
      <c r="G177" s="320"/>
      <c r="H177" s="320" t="s">
        <v>9283</v>
      </c>
      <c r="I177" s="320" t="s">
        <v>9284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9215</v>
      </c>
      <c r="G178" s="320"/>
      <c r="H178" s="320" t="s">
        <v>9285</v>
      </c>
      <c r="I178" s="320" t="s">
        <v>9286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9215</v>
      </c>
      <c r="G179" s="320"/>
      <c r="H179" s="320" t="s">
        <v>9287</v>
      </c>
      <c r="I179" s="320" t="s">
        <v>9217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9215</v>
      </c>
      <c r="G180" s="320"/>
      <c r="H180" s="320" t="s">
        <v>9288</v>
      </c>
      <c r="I180" s="320" t="s">
        <v>9217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9215</v>
      </c>
      <c r="G181" s="320"/>
      <c r="H181" s="320" t="s">
        <v>9179</v>
      </c>
      <c r="I181" s="320" t="s">
        <v>9217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9215</v>
      </c>
      <c r="G182" s="320"/>
      <c r="H182" s="320" t="s">
        <v>9289</v>
      </c>
      <c r="I182" s="320" t="s">
        <v>9250</v>
      </c>
      <c r="J182" s="320"/>
      <c r="K182" s="368"/>
    </row>
    <row r="183" s="1" customFormat="1" ht="15" customHeight="1">
      <c r="B183" s="345"/>
      <c r="C183" s="320" t="s">
        <v>9290</v>
      </c>
      <c r="D183" s="320"/>
      <c r="E183" s="320"/>
      <c r="F183" s="343" t="s">
        <v>9215</v>
      </c>
      <c r="G183" s="320"/>
      <c r="H183" s="320" t="s">
        <v>9291</v>
      </c>
      <c r="I183" s="320" t="s">
        <v>9250</v>
      </c>
      <c r="J183" s="320"/>
      <c r="K183" s="368"/>
    </row>
    <row r="184" s="1" customFormat="1" ht="15" customHeight="1">
      <c r="B184" s="345"/>
      <c r="C184" s="320" t="s">
        <v>9279</v>
      </c>
      <c r="D184" s="320"/>
      <c r="E184" s="320"/>
      <c r="F184" s="343" t="s">
        <v>9215</v>
      </c>
      <c r="G184" s="320"/>
      <c r="H184" s="320" t="s">
        <v>9292</v>
      </c>
      <c r="I184" s="320" t="s">
        <v>9250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9221</v>
      </c>
      <c r="G185" s="320"/>
      <c r="H185" s="320" t="s">
        <v>9293</v>
      </c>
      <c r="I185" s="320" t="s">
        <v>9217</v>
      </c>
      <c r="J185" s="320">
        <v>50</v>
      </c>
      <c r="K185" s="368"/>
    </row>
    <row r="186" s="1" customFormat="1" ht="15" customHeight="1">
      <c r="B186" s="345"/>
      <c r="C186" s="320" t="s">
        <v>9294</v>
      </c>
      <c r="D186" s="320"/>
      <c r="E186" s="320"/>
      <c r="F186" s="343" t="s">
        <v>9221</v>
      </c>
      <c r="G186" s="320"/>
      <c r="H186" s="320" t="s">
        <v>9295</v>
      </c>
      <c r="I186" s="320" t="s">
        <v>9296</v>
      </c>
      <c r="J186" s="320"/>
      <c r="K186" s="368"/>
    </row>
    <row r="187" s="1" customFormat="1" ht="15" customHeight="1">
      <c r="B187" s="345"/>
      <c r="C187" s="320" t="s">
        <v>9297</v>
      </c>
      <c r="D187" s="320"/>
      <c r="E187" s="320"/>
      <c r="F187" s="343" t="s">
        <v>9221</v>
      </c>
      <c r="G187" s="320"/>
      <c r="H187" s="320" t="s">
        <v>9298</v>
      </c>
      <c r="I187" s="320" t="s">
        <v>9296</v>
      </c>
      <c r="J187" s="320"/>
      <c r="K187" s="368"/>
    </row>
    <row r="188" s="1" customFormat="1" ht="15" customHeight="1">
      <c r="B188" s="345"/>
      <c r="C188" s="320" t="s">
        <v>9299</v>
      </c>
      <c r="D188" s="320"/>
      <c r="E188" s="320"/>
      <c r="F188" s="343" t="s">
        <v>9221</v>
      </c>
      <c r="G188" s="320"/>
      <c r="H188" s="320" t="s">
        <v>9300</v>
      </c>
      <c r="I188" s="320" t="s">
        <v>9296</v>
      </c>
      <c r="J188" s="320"/>
      <c r="K188" s="368"/>
    </row>
    <row r="189" s="1" customFormat="1" ht="15" customHeight="1">
      <c r="B189" s="345"/>
      <c r="C189" s="381" t="s">
        <v>9301</v>
      </c>
      <c r="D189" s="320"/>
      <c r="E189" s="320"/>
      <c r="F189" s="343" t="s">
        <v>9221</v>
      </c>
      <c r="G189" s="320"/>
      <c r="H189" s="320" t="s">
        <v>9302</v>
      </c>
      <c r="I189" s="320" t="s">
        <v>9303</v>
      </c>
      <c r="J189" s="382" t="s">
        <v>9304</v>
      </c>
      <c r="K189" s="368"/>
    </row>
    <row r="190" s="18" customFormat="1" ht="15" customHeight="1">
      <c r="B190" s="383"/>
      <c r="C190" s="384" t="s">
        <v>9305</v>
      </c>
      <c r="D190" s="385"/>
      <c r="E190" s="385"/>
      <c r="F190" s="386" t="s">
        <v>9221</v>
      </c>
      <c r="G190" s="385"/>
      <c r="H190" s="385" t="s">
        <v>9306</v>
      </c>
      <c r="I190" s="385" t="s">
        <v>9303</v>
      </c>
      <c r="J190" s="387" t="s">
        <v>9304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9215</v>
      </c>
      <c r="G191" s="320"/>
      <c r="H191" s="317" t="s">
        <v>9307</v>
      </c>
      <c r="I191" s="320" t="s">
        <v>9308</v>
      </c>
      <c r="J191" s="320"/>
      <c r="K191" s="368"/>
    </row>
    <row r="192" s="1" customFormat="1" ht="15" customHeight="1">
      <c r="B192" s="345"/>
      <c r="C192" s="381" t="s">
        <v>9309</v>
      </c>
      <c r="D192" s="320"/>
      <c r="E192" s="320"/>
      <c r="F192" s="343" t="s">
        <v>9215</v>
      </c>
      <c r="G192" s="320"/>
      <c r="H192" s="320" t="s">
        <v>9310</v>
      </c>
      <c r="I192" s="320" t="s">
        <v>9250</v>
      </c>
      <c r="J192" s="320"/>
      <c r="K192" s="368"/>
    </row>
    <row r="193" s="1" customFormat="1" ht="15" customHeight="1">
      <c r="B193" s="345"/>
      <c r="C193" s="381" t="s">
        <v>9311</v>
      </c>
      <c r="D193" s="320"/>
      <c r="E193" s="320"/>
      <c r="F193" s="343" t="s">
        <v>9215</v>
      </c>
      <c r="G193" s="320"/>
      <c r="H193" s="320" t="s">
        <v>9312</v>
      </c>
      <c r="I193" s="320" t="s">
        <v>9250</v>
      </c>
      <c r="J193" s="320"/>
      <c r="K193" s="368"/>
    </row>
    <row r="194" s="1" customFormat="1" ht="15" customHeight="1">
      <c r="B194" s="345"/>
      <c r="C194" s="381" t="s">
        <v>9313</v>
      </c>
      <c r="D194" s="320"/>
      <c r="E194" s="320"/>
      <c r="F194" s="343" t="s">
        <v>9221</v>
      </c>
      <c r="G194" s="320"/>
      <c r="H194" s="320" t="s">
        <v>9314</v>
      </c>
      <c r="I194" s="320" t="s">
        <v>9250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9315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9316</v>
      </c>
      <c r="D201" s="390"/>
      <c r="E201" s="390"/>
      <c r="F201" s="390" t="s">
        <v>9317</v>
      </c>
      <c r="G201" s="391"/>
      <c r="H201" s="390" t="s">
        <v>9318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9308</v>
      </c>
      <c r="D203" s="320"/>
      <c r="E203" s="320"/>
      <c r="F203" s="343" t="s">
        <v>45</v>
      </c>
      <c r="G203" s="320"/>
      <c r="H203" s="320" t="s">
        <v>9319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9320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9321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9322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9323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9262</v>
      </c>
      <c r="D209" s="320"/>
      <c r="E209" s="320"/>
      <c r="F209" s="343" t="s">
        <v>81</v>
      </c>
      <c r="G209" s="320"/>
      <c r="H209" s="320" t="s">
        <v>9324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9160</v>
      </c>
      <c r="G210" s="320"/>
      <c r="H210" s="320" t="s">
        <v>9161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9158</v>
      </c>
      <c r="G211" s="320"/>
      <c r="H211" s="320" t="s">
        <v>9325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9162</v>
      </c>
      <c r="G212" s="381"/>
      <c r="H212" s="372" t="s">
        <v>9163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6591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9286</v>
      </c>
      <c r="D215" s="320"/>
      <c r="E215" s="320"/>
      <c r="F215" s="343">
        <v>1</v>
      </c>
      <c r="G215" s="381"/>
      <c r="H215" s="372" t="s">
        <v>9326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9327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9328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9329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2024-08-27T12:41:30Z</dcterms:created>
  <dcterms:modified xsi:type="dcterms:W3CDTF">2024-08-27T12:42:26Z</dcterms:modified>
</cp:coreProperties>
</file>