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stav...'!$C$132:$K$4682</definedName>
    <definedName name="_xlnm.Print_Area" localSheetId="3">'02.01 - SO02 - DPS - stav...'!$C$4:$J$41,'02.01 - SO02 - DPS - stav...'!$C$47:$J$112,'02.01 - SO02 - DPS - stav...'!$C$118:$K$4682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EPS'!$C$87:$K$125</definedName>
    <definedName name="_xlnm.Print_Area" localSheetId="9">'02.06 - EPS'!$C$4:$J$41,'02.06 - EPS'!$C$47:$J$67,'02.06 - EPS'!$C$73:$K$125</definedName>
    <definedName name="_xlnm.Print_Titles" localSheetId="9">'02.06 - EPS'!$87:$87</definedName>
    <definedName name="_xlnm._FilterDatabase" localSheetId="10" hidden="1">'02.07 - Silnoproud'!$C$109:$K$376</definedName>
    <definedName name="_xlnm.Print_Area" localSheetId="10">'02.07 - Silnoproud'!$C$4:$J$41,'02.07 - Silnoproud'!$C$47:$J$89,'02.07 - Silnoproud'!$C$95:$K$376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kan...'!$C$82:$K$132</definedName>
    <definedName name="_xlnm.Print_Area" localSheetId="16">'06 - SO06 - Splašková kan...'!$C$4:$J$39,'06 - SO06 - Splašková kan...'!$C$45:$J$64,'06 - SO06 - Splašková kan...'!$C$70:$K$132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vodo...'!$C$84:$K$192</definedName>
    <definedName name="_xlnm.Print_Area" localSheetId="21">'13 - SO13 - Přeložka vodo...'!$C$4:$J$39,'13 - SO13 - Přeložka vodo...'!$C$45:$J$66,'13 - SO13 - Přeložka vodo...'!$C$72:$K$192</definedName>
    <definedName name="_xlnm.Print_Titles" localSheetId="21">'13 - SO13 - Přeložka vodo...'!$84:$84</definedName>
    <definedName name="_xlnm._FilterDatabase" localSheetId="22" hidden="1">'14 - SO14 - Posílení dešť...'!$C$86:$K$238</definedName>
    <definedName name="_xlnm.Print_Area" localSheetId="22">'14 - SO14 - Posílení dešť...'!$C$4:$J$39,'14 - SO14 - Posílení dešť...'!$C$45:$J$68,'14 - SO14 - Posílení dešť...'!$C$74:$K$238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83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5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86"/>
  <c r="J17"/>
  <c r="J15"/>
  <c r="E15"/>
  <c r="F85"/>
  <c r="J14"/>
  <c r="J12"/>
  <c r="J52"/>
  <c r="E7"/>
  <c r="E48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81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3" r="J37"/>
  <c r="J36"/>
  <c i="1" r="AY78"/>
  <c i="23" r="J35"/>
  <c i="1" r="AX78"/>
  <c i="2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52"/>
  <c r="E7"/>
  <c r="E77"/>
  <c i="22" r="J37"/>
  <c r="J36"/>
  <c i="1" r="AY77"/>
  <c i="22" r="J35"/>
  <c i="1" r="AX77"/>
  <c i="22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52"/>
  <c r="E7"/>
  <c r="E48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55"/>
  <c r="J23"/>
  <c r="J21"/>
  <c r="E21"/>
  <c r="J54"/>
  <c r="J20"/>
  <c r="J18"/>
  <c r="E18"/>
  <c r="F55"/>
  <c r="J17"/>
  <c r="J15"/>
  <c r="E15"/>
  <c r="F81"/>
  <c r="J14"/>
  <c r="J12"/>
  <c r="J79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17" r="J37"/>
  <c r="J36"/>
  <c i="1" r="AY72"/>
  <c i="17" r="J35"/>
  <c i="1" r="AX72"/>
  <c i="17"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5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56"/>
  <c r="E7"/>
  <c r="E50"/>
  <c i="11" r="J39"/>
  <c r="J38"/>
  <c i="1" r="AY66"/>
  <c i="11" r="J37"/>
  <c i="1" r="AX66"/>
  <c i="11"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107"/>
  <c r="J25"/>
  <c r="J23"/>
  <c r="E23"/>
  <c r="J106"/>
  <c r="J22"/>
  <c r="J20"/>
  <c r="E20"/>
  <c r="F59"/>
  <c r="J19"/>
  <c r="J17"/>
  <c r="E17"/>
  <c r="F106"/>
  <c r="J16"/>
  <c r="J14"/>
  <c r="J56"/>
  <c r="E7"/>
  <c r="E50"/>
  <c i="10" r="J39"/>
  <c r="J38"/>
  <c i="1" r="AY65"/>
  <c i="10" r="J37"/>
  <c i="1" r="AX65"/>
  <c i="10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50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62"/>
  <c r="J18"/>
  <c r="J16"/>
  <c r="J90"/>
  <c r="E7"/>
  <c r="E5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98"/>
  <c r="J24"/>
  <c r="J22"/>
  <c r="E22"/>
  <c r="F63"/>
  <c r="J21"/>
  <c r="J19"/>
  <c r="E19"/>
  <c r="F98"/>
  <c r="J18"/>
  <c r="J16"/>
  <c r="J96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59"/>
  <c r="J25"/>
  <c r="J23"/>
  <c r="E23"/>
  <c r="J98"/>
  <c r="J22"/>
  <c r="J20"/>
  <c r="E20"/>
  <c r="F99"/>
  <c r="J19"/>
  <c r="J17"/>
  <c r="E17"/>
  <c r="F98"/>
  <c r="J16"/>
  <c r="J14"/>
  <c r="J96"/>
  <c r="E7"/>
  <c r="E5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4" r="T4488"/>
  <c r="R4488"/>
  <c r="P4488"/>
  <c r="BK4488"/>
  <c r="J4488"/>
  <c r="J110"/>
  <c r="J1142"/>
  <c r="J39"/>
  <c r="J38"/>
  <c i="1" r="AY58"/>
  <c i="4" r="J37"/>
  <c i="1" r="AX58"/>
  <c i="4" r="BI4680"/>
  <c r="BH4680"/>
  <c r="BG4680"/>
  <c r="BE4680"/>
  <c r="T4680"/>
  <c r="R4680"/>
  <c r="P4680"/>
  <c r="BI4678"/>
  <c r="BH4678"/>
  <c r="BG4678"/>
  <c r="BE4678"/>
  <c r="T4678"/>
  <c r="R4678"/>
  <c r="P4678"/>
  <c r="BI4675"/>
  <c r="BH4675"/>
  <c r="BG4675"/>
  <c r="BE4675"/>
  <c r="T4675"/>
  <c r="R4675"/>
  <c r="P4675"/>
  <c r="BI4672"/>
  <c r="BH4672"/>
  <c r="BG4672"/>
  <c r="BE4672"/>
  <c r="T4672"/>
  <c r="R4672"/>
  <c r="P4672"/>
  <c r="BI4670"/>
  <c r="BH4670"/>
  <c r="BG4670"/>
  <c r="BE4670"/>
  <c r="T4670"/>
  <c r="R4670"/>
  <c r="P4670"/>
  <c r="BI4668"/>
  <c r="BH4668"/>
  <c r="BG4668"/>
  <c r="BE4668"/>
  <c r="T4668"/>
  <c r="R4668"/>
  <c r="P4668"/>
  <c r="BI4659"/>
  <c r="BH4659"/>
  <c r="BG4659"/>
  <c r="BE4659"/>
  <c r="T4659"/>
  <c r="R4659"/>
  <c r="P4659"/>
  <c r="BI4643"/>
  <c r="BH4643"/>
  <c r="BG4643"/>
  <c r="BE4643"/>
  <c r="T4643"/>
  <c r="R4643"/>
  <c r="P4643"/>
  <c r="BI4637"/>
  <c r="BH4637"/>
  <c r="BG4637"/>
  <c r="BE4637"/>
  <c r="T4637"/>
  <c r="R4637"/>
  <c r="P4637"/>
  <c r="BI4634"/>
  <c r="BH4634"/>
  <c r="BG4634"/>
  <c r="BE4634"/>
  <c r="T4634"/>
  <c r="R4634"/>
  <c r="P4634"/>
  <c r="BI4622"/>
  <c r="BH4622"/>
  <c r="BG4622"/>
  <c r="BE4622"/>
  <c r="T4622"/>
  <c r="R4622"/>
  <c r="P4622"/>
  <c r="BI4619"/>
  <c r="BH4619"/>
  <c r="BG4619"/>
  <c r="BE4619"/>
  <c r="T4619"/>
  <c r="R4619"/>
  <c r="P4619"/>
  <c r="BI4609"/>
  <c r="BH4609"/>
  <c r="BG4609"/>
  <c r="BE4609"/>
  <c r="T4609"/>
  <c r="R4609"/>
  <c r="P4609"/>
  <c r="BI4577"/>
  <c r="BH4577"/>
  <c r="BG4577"/>
  <c r="BE4577"/>
  <c r="T4577"/>
  <c r="R4577"/>
  <c r="P4577"/>
  <c r="BI4574"/>
  <c r="BH4574"/>
  <c r="BG4574"/>
  <c r="BE4574"/>
  <c r="T4574"/>
  <c r="R4574"/>
  <c r="P4574"/>
  <c r="BI4564"/>
  <c r="BH4564"/>
  <c r="BG4564"/>
  <c r="BE4564"/>
  <c r="T4564"/>
  <c r="R4564"/>
  <c r="P4564"/>
  <c r="BI4561"/>
  <c r="BH4561"/>
  <c r="BG4561"/>
  <c r="BE4561"/>
  <c r="T4561"/>
  <c r="R4561"/>
  <c r="P4561"/>
  <c r="BI4558"/>
  <c r="BH4558"/>
  <c r="BG4558"/>
  <c r="BE4558"/>
  <c r="T4558"/>
  <c r="R4558"/>
  <c r="P4558"/>
  <c r="BI4548"/>
  <c r="BH4548"/>
  <c r="BG4548"/>
  <c r="BE4548"/>
  <c r="T4548"/>
  <c r="R4548"/>
  <c r="P4548"/>
  <c r="BI4545"/>
  <c r="BH4545"/>
  <c r="BG4545"/>
  <c r="BE4545"/>
  <c r="T4545"/>
  <c r="R4545"/>
  <c r="P4545"/>
  <c r="BI4542"/>
  <c r="BH4542"/>
  <c r="BG4542"/>
  <c r="BE4542"/>
  <c r="T4542"/>
  <c r="R4542"/>
  <c r="P4542"/>
  <c r="BI4521"/>
  <c r="BH4521"/>
  <c r="BG4521"/>
  <c r="BE4521"/>
  <c r="T4521"/>
  <c r="R4521"/>
  <c r="P4521"/>
  <c r="BI4518"/>
  <c r="BH4518"/>
  <c r="BG4518"/>
  <c r="BE4518"/>
  <c r="T4518"/>
  <c r="R4518"/>
  <c r="P4518"/>
  <c r="BI4515"/>
  <c r="BH4515"/>
  <c r="BG4515"/>
  <c r="BE4515"/>
  <c r="T4515"/>
  <c r="R4515"/>
  <c r="P4515"/>
  <c r="BI4512"/>
  <c r="BH4512"/>
  <c r="BG4512"/>
  <c r="BE4512"/>
  <c r="T4512"/>
  <c r="R4512"/>
  <c r="P4512"/>
  <c r="BI4509"/>
  <c r="BH4509"/>
  <c r="BG4509"/>
  <c r="BE4509"/>
  <c r="T4509"/>
  <c r="R4509"/>
  <c r="P4509"/>
  <c r="BI4489"/>
  <c r="BH4489"/>
  <c r="BG4489"/>
  <c r="BE4489"/>
  <c r="T4489"/>
  <c r="R4489"/>
  <c r="P4489"/>
  <c r="BI4487"/>
  <c r="BH4487"/>
  <c r="BG4487"/>
  <c r="BE4487"/>
  <c r="T4487"/>
  <c r="R4487"/>
  <c r="P4487"/>
  <c r="BI4486"/>
  <c r="BH4486"/>
  <c r="BG4486"/>
  <c r="BE4486"/>
  <c r="T4486"/>
  <c r="R4486"/>
  <c r="P4486"/>
  <c r="BI4485"/>
  <c r="BH4485"/>
  <c r="BG4485"/>
  <c r="BE4485"/>
  <c r="T4485"/>
  <c r="R4485"/>
  <c r="P4485"/>
  <c r="BI4481"/>
  <c r="BH4481"/>
  <c r="BG4481"/>
  <c r="BE4481"/>
  <c r="T4481"/>
  <c r="R4481"/>
  <c r="P4481"/>
  <c r="BI4470"/>
  <c r="BH4470"/>
  <c r="BG4470"/>
  <c r="BE4470"/>
  <c r="T4470"/>
  <c r="R4470"/>
  <c r="P4470"/>
  <c r="BI4461"/>
  <c r="BH4461"/>
  <c r="BG4461"/>
  <c r="BE4461"/>
  <c r="T4461"/>
  <c r="T4460"/>
  <c r="R4461"/>
  <c r="R4460"/>
  <c r="P4461"/>
  <c r="P4460"/>
  <c r="BI4458"/>
  <c r="BH4458"/>
  <c r="BG4458"/>
  <c r="BE4458"/>
  <c r="T4458"/>
  <c r="R4458"/>
  <c r="P4458"/>
  <c r="BI4456"/>
  <c r="BH4456"/>
  <c r="BG4456"/>
  <c r="BE4456"/>
  <c r="T4456"/>
  <c r="R4456"/>
  <c r="P4456"/>
  <c r="BI4452"/>
  <c r="BH4452"/>
  <c r="BG4452"/>
  <c r="BE4452"/>
  <c r="T4452"/>
  <c r="R4452"/>
  <c r="P4452"/>
  <c r="BI4365"/>
  <c r="BH4365"/>
  <c r="BG4365"/>
  <c r="BE4365"/>
  <c r="T4365"/>
  <c r="R4365"/>
  <c r="P4365"/>
  <c r="BI4363"/>
  <c r="BH4363"/>
  <c r="BG4363"/>
  <c r="BE4363"/>
  <c r="T4363"/>
  <c r="R4363"/>
  <c r="P4363"/>
  <c r="BI4276"/>
  <c r="BH4276"/>
  <c r="BG4276"/>
  <c r="BE4276"/>
  <c r="T4276"/>
  <c r="R4276"/>
  <c r="P4276"/>
  <c r="BI4274"/>
  <c r="BH4274"/>
  <c r="BG4274"/>
  <c r="BE4274"/>
  <c r="T4274"/>
  <c r="R4274"/>
  <c r="P4274"/>
  <c r="BI4187"/>
  <c r="BH4187"/>
  <c r="BG4187"/>
  <c r="BE4187"/>
  <c r="T4187"/>
  <c r="R4187"/>
  <c r="P4187"/>
  <c r="BI4100"/>
  <c r="BH4100"/>
  <c r="BG4100"/>
  <c r="BE4100"/>
  <c r="T4100"/>
  <c r="R4100"/>
  <c r="P4100"/>
  <c r="BI4097"/>
  <c r="BH4097"/>
  <c r="BG4097"/>
  <c r="BE4097"/>
  <c r="T4097"/>
  <c r="R4097"/>
  <c r="P4097"/>
  <c r="BI4086"/>
  <c r="BH4086"/>
  <c r="BG4086"/>
  <c r="BE4086"/>
  <c r="T4086"/>
  <c r="R4086"/>
  <c r="P4086"/>
  <c r="BI4082"/>
  <c r="BH4082"/>
  <c r="BG4082"/>
  <c r="BE4082"/>
  <c r="T4082"/>
  <c r="R4082"/>
  <c r="P4082"/>
  <c r="BI4078"/>
  <c r="BH4078"/>
  <c r="BG4078"/>
  <c r="BE4078"/>
  <c r="T4078"/>
  <c r="R4078"/>
  <c r="P4078"/>
  <c r="BI4065"/>
  <c r="BH4065"/>
  <c r="BG4065"/>
  <c r="BE4065"/>
  <c r="T4065"/>
  <c r="R4065"/>
  <c r="P4065"/>
  <c r="BI4050"/>
  <c r="BH4050"/>
  <c r="BG4050"/>
  <c r="BE4050"/>
  <c r="T4050"/>
  <c r="R4050"/>
  <c r="P4050"/>
  <c r="BI4047"/>
  <c r="BH4047"/>
  <c r="BG4047"/>
  <c r="BE4047"/>
  <c r="T4047"/>
  <c r="R4047"/>
  <c r="P4047"/>
  <c r="BI4045"/>
  <c r="BH4045"/>
  <c r="BG4045"/>
  <c r="BE4045"/>
  <c r="T4045"/>
  <c r="R4045"/>
  <c r="P404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4"/>
  <c r="BH4014"/>
  <c r="BG4014"/>
  <c r="BE4014"/>
  <c r="T4014"/>
  <c r="R4014"/>
  <c r="P4014"/>
  <c r="BI4004"/>
  <c r="BH4004"/>
  <c r="BG4004"/>
  <c r="BE4004"/>
  <c r="T4004"/>
  <c r="R4004"/>
  <c r="P4004"/>
  <c r="BI3994"/>
  <c r="BH3994"/>
  <c r="BG3994"/>
  <c r="BE3994"/>
  <c r="T3994"/>
  <c r="R3994"/>
  <c r="P3994"/>
  <c r="BI3974"/>
  <c r="BH3974"/>
  <c r="BG3974"/>
  <c r="BE3974"/>
  <c r="T3974"/>
  <c r="R3974"/>
  <c r="P3974"/>
  <c r="BI3971"/>
  <c r="BH3971"/>
  <c r="BG3971"/>
  <c r="BE3971"/>
  <c r="T3971"/>
  <c r="R3971"/>
  <c r="P3971"/>
  <c r="BI3967"/>
  <c r="BH3967"/>
  <c r="BG3967"/>
  <c r="BE3967"/>
  <c r="T3967"/>
  <c r="R3967"/>
  <c r="P3967"/>
  <c r="BI3952"/>
  <c r="BH3952"/>
  <c r="BG3952"/>
  <c r="BE3952"/>
  <c r="T3952"/>
  <c r="R3952"/>
  <c r="P3952"/>
  <c r="BI3948"/>
  <c r="BH3948"/>
  <c r="BG3948"/>
  <c r="BE3948"/>
  <c r="T3948"/>
  <c r="R3948"/>
  <c r="P3948"/>
  <c r="BI3929"/>
  <c r="BH3929"/>
  <c r="BG3929"/>
  <c r="BE3929"/>
  <c r="T3929"/>
  <c r="R3929"/>
  <c r="P3929"/>
  <c r="BI3927"/>
  <c r="BH3927"/>
  <c r="BG3927"/>
  <c r="BE3927"/>
  <c r="T3927"/>
  <c r="R3927"/>
  <c r="P3927"/>
  <c r="BI3925"/>
  <c r="BH3925"/>
  <c r="BG3925"/>
  <c r="BE3925"/>
  <c r="T3925"/>
  <c r="R3925"/>
  <c r="P3925"/>
  <c r="BI3922"/>
  <c r="BH3922"/>
  <c r="BG3922"/>
  <c r="BE3922"/>
  <c r="T3922"/>
  <c r="R3922"/>
  <c r="P3922"/>
  <c r="BI3918"/>
  <c r="BH3918"/>
  <c r="BG3918"/>
  <c r="BE3918"/>
  <c r="T3918"/>
  <c r="R3918"/>
  <c r="P3918"/>
  <c r="BI3911"/>
  <c r="BH3911"/>
  <c r="BG3911"/>
  <c r="BE3911"/>
  <c r="T3911"/>
  <c r="R3911"/>
  <c r="P3911"/>
  <c r="BI3904"/>
  <c r="BH3904"/>
  <c r="BG3904"/>
  <c r="BE3904"/>
  <c r="T3904"/>
  <c r="R3904"/>
  <c r="P3904"/>
  <c r="BI3895"/>
  <c r="BH3895"/>
  <c r="BG3895"/>
  <c r="BE3895"/>
  <c r="T3895"/>
  <c r="R3895"/>
  <c r="P3895"/>
  <c r="BI3892"/>
  <c r="BH3892"/>
  <c r="BG3892"/>
  <c r="BE3892"/>
  <c r="T3892"/>
  <c r="R3892"/>
  <c r="P3892"/>
  <c r="BI3879"/>
  <c r="BH3879"/>
  <c r="BG3879"/>
  <c r="BE3879"/>
  <c r="T3879"/>
  <c r="R3879"/>
  <c r="P3879"/>
  <c r="BI3870"/>
  <c r="BH3870"/>
  <c r="BG3870"/>
  <c r="BE3870"/>
  <c r="T3870"/>
  <c r="R3870"/>
  <c r="P3870"/>
  <c r="BI3868"/>
  <c r="BH3868"/>
  <c r="BG3868"/>
  <c r="BE3868"/>
  <c r="T3868"/>
  <c r="R3868"/>
  <c r="P3868"/>
  <c r="BI3866"/>
  <c r="BH3866"/>
  <c r="BG3866"/>
  <c r="BE3866"/>
  <c r="T3866"/>
  <c r="T3865"/>
  <c r="R3866"/>
  <c r="R3865"/>
  <c r="P3866"/>
  <c r="P3865"/>
  <c r="BI3864"/>
  <c r="BH3864"/>
  <c r="BG3864"/>
  <c r="BE3864"/>
  <c r="T3864"/>
  <c r="R3864"/>
  <c r="P3864"/>
  <c r="BI3863"/>
  <c r="BH3863"/>
  <c r="BG3863"/>
  <c r="BE3863"/>
  <c r="T3863"/>
  <c r="R3863"/>
  <c r="P3863"/>
  <c r="BI3862"/>
  <c r="BH3862"/>
  <c r="BG3862"/>
  <c r="BE3862"/>
  <c r="T3862"/>
  <c r="R3862"/>
  <c r="P3862"/>
  <c r="BI3861"/>
  <c r="BH3861"/>
  <c r="BG3861"/>
  <c r="BE3861"/>
  <c r="T3861"/>
  <c r="R3861"/>
  <c r="P3861"/>
  <c r="BI3860"/>
  <c r="BH3860"/>
  <c r="BG3860"/>
  <c r="BE3860"/>
  <c r="T3860"/>
  <c r="R3860"/>
  <c r="P3860"/>
  <c r="BI3859"/>
  <c r="BH3859"/>
  <c r="BG3859"/>
  <c r="BE3859"/>
  <c r="T3859"/>
  <c r="R3859"/>
  <c r="P3859"/>
  <c r="BI3858"/>
  <c r="BH3858"/>
  <c r="BG3858"/>
  <c r="BE3858"/>
  <c r="T3858"/>
  <c r="R3858"/>
  <c r="P3858"/>
  <c r="BI3857"/>
  <c r="BH3857"/>
  <c r="BG3857"/>
  <c r="BE3857"/>
  <c r="T3857"/>
  <c r="R3857"/>
  <c r="P3857"/>
  <c r="BI3856"/>
  <c r="BH3856"/>
  <c r="BG3856"/>
  <c r="BE3856"/>
  <c r="T3856"/>
  <c r="R3856"/>
  <c r="P3856"/>
  <c r="BI3855"/>
  <c r="BH3855"/>
  <c r="BG3855"/>
  <c r="BE3855"/>
  <c r="T3855"/>
  <c r="R3855"/>
  <c r="P3855"/>
  <c r="BI3854"/>
  <c r="BH3854"/>
  <c r="BG3854"/>
  <c r="BE3854"/>
  <c r="T3854"/>
  <c r="R3854"/>
  <c r="P3854"/>
  <c r="BI3853"/>
  <c r="BH3853"/>
  <c r="BG3853"/>
  <c r="BE3853"/>
  <c r="T3853"/>
  <c r="R3853"/>
  <c r="P3853"/>
  <c r="BI3852"/>
  <c r="BH3852"/>
  <c r="BG3852"/>
  <c r="BE3852"/>
  <c r="T3852"/>
  <c r="R3852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3"/>
  <c r="BH3823"/>
  <c r="BG3823"/>
  <c r="BE3823"/>
  <c r="T3823"/>
  <c r="R3823"/>
  <c r="P3823"/>
  <c r="BI3818"/>
  <c r="BH3818"/>
  <c r="BG3818"/>
  <c r="BE3818"/>
  <c r="T3818"/>
  <c r="R3818"/>
  <c r="P3818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7"/>
  <c r="BH3797"/>
  <c r="BG3797"/>
  <c r="BE3797"/>
  <c r="T3797"/>
  <c r="R3797"/>
  <c r="P3797"/>
  <c r="BI3795"/>
  <c r="BH3795"/>
  <c r="BG3795"/>
  <c r="BE3795"/>
  <c r="T3795"/>
  <c r="R3795"/>
  <c r="P3795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5"/>
  <c r="BH3785"/>
  <c r="BG3785"/>
  <c r="BE3785"/>
  <c r="T3785"/>
  <c r="R3785"/>
  <c r="P3785"/>
  <c r="BI3783"/>
  <c r="BH3783"/>
  <c r="BG3783"/>
  <c r="BE3783"/>
  <c r="T3783"/>
  <c r="R3783"/>
  <c r="P3783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1"/>
  <c r="BH3771"/>
  <c r="BG3771"/>
  <c r="BE3771"/>
  <c r="T3771"/>
  <c r="R3771"/>
  <c r="P3771"/>
  <c r="BI3770"/>
  <c r="BH3770"/>
  <c r="BG3770"/>
  <c r="BE3770"/>
  <c r="T3770"/>
  <c r="R3770"/>
  <c r="P3770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34"/>
  <c r="BH3734"/>
  <c r="BG3734"/>
  <c r="BE3734"/>
  <c r="T3734"/>
  <c r="R3734"/>
  <c r="P3734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3"/>
  <c r="BH3663"/>
  <c r="BG3663"/>
  <c r="BE3663"/>
  <c r="T3663"/>
  <c r="R3663"/>
  <c r="P3663"/>
  <c r="BI3623"/>
  <c r="BH3623"/>
  <c r="BG3623"/>
  <c r="BE3623"/>
  <c r="T3623"/>
  <c r="R3623"/>
  <c r="P3623"/>
  <c r="BI3622"/>
  <c r="BH3622"/>
  <c r="BG3622"/>
  <c r="BE3622"/>
  <c r="T3622"/>
  <c r="R3622"/>
  <c r="P3622"/>
  <c r="BI3618"/>
  <c r="BH3618"/>
  <c r="BG3618"/>
  <c r="BE3618"/>
  <c r="T3618"/>
  <c r="R3618"/>
  <c r="P3618"/>
  <c r="BI3611"/>
  <c r="BH3611"/>
  <c r="BG3611"/>
  <c r="BE3611"/>
  <c r="T3611"/>
  <c r="R3611"/>
  <c r="P3611"/>
  <c r="BI3609"/>
  <c r="BH3609"/>
  <c r="BG3609"/>
  <c r="BE3609"/>
  <c r="T3609"/>
  <c r="R3609"/>
  <c r="P3609"/>
  <c r="BI3604"/>
  <c r="BH3604"/>
  <c r="BG3604"/>
  <c r="BE3604"/>
  <c r="T3604"/>
  <c r="R3604"/>
  <c r="P3604"/>
  <c r="BI3601"/>
  <c r="BH3601"/>
  <c r="BG3601"/>
  <c r="BE3601"/>
  <c r="T3601"/>
  <c r="R3601"/>
  <c r="P3601"/>
  <c r="BI3597"/>
  <c r="BH3597"/>
  <c r="BG3597"/>
  <c r="BE3597"/>
  <c r="T3597"/>
  <c r="R3597"/>
  <c r="P3597"/>
  <c r="BI3590"/>
  <c r="BH3590"/>
  <c r="BG3590"/>
  <c r="BE3590"/>
  <c r="T3590"/>
  <c r="R3590"/>
  <c r="P3590"/>
  <c r="BI3587"/>
  <c r="BH3587"/>
  <c r="BG3587"/>
  <c r="BE3587"/>
  <c r="T3587"/>
  <c r="R3587"/>
  <c r="P3587"/>
  <c r="BI3576"/>
  <c r="BH3576"/>
  <c r="BG3576"/>
  <c r="BE3576"/>
  <c r="T3576"/>
  <c r="R3576"/>
  <c r="P3576"/>
  <c r="BI3573"/>
  <c r="BH3573"/>
  <c r="BG3573"/>
  <c r="BE3573"/>
  <c r="T3573"/>
  <c r="R3573"/>
  <c r="P3573"/>
  <c r="BI3562"/>
  <c r="BH3562"/>
  <c r="BG3562"/>
  <c r="BE3562"/>
  <c r="T3562"/>
  <c r="R3562"/>
  <c r="P3562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7"/>
  <c r="BH3537"/>
  <c r="BG3537"/>
  <c r="BE3537"/>
  <c r="T3537"/>
  <c r="R3537"/>
  <c r="P3537"/>
  <c r="BI3535"/>
  <c r="BH3535"/>
  <c r="BG3535"/>
  <c r="BE3535"/>
  <c r="T3535"/>
  <c r="R3535"/>
  <c r="P3535"/>
  <c r="BI3532"/>
  <c r="BH3532"/>
  <c r="BG3532"/>
  <c r="BE3532"/>
  <c r="T3532"/>
  <c r="R3532"/>
  <c r="P3532"/>
  <c r="BI3529"/>
  <c r="BH3529"/>
  <c r="BG3529"/>
  <c r="BE3529"/>
  <c r="T3529"/>
  <c r="R3529"/>
  <c r="P3529"/>
  <c r="BI3528"/>
  <c r="BH3528"/>
  <c r="BG3528"/>
  <c r="BE3528"/>
  <c r="T3528"/>
  <c r="R3528"/>
  <c r="P3528"/>
  <c r="BI3525"/>
  <c r="BH3525"/>
  <c r="BG3525"/>
  <c r="BE3525"/>
  <c r="T3525"/>
  <c r="R3525"/>
  <c r="P3525"/>
  <c r="BI3518"/>
  <c r="BH3518"/>
  <c r="BG3518"/>
  <c r="BE3518"/>
  <c r="T3518"/>
  <c r="R3518"/>
  <c r="P3518"/>
  <c r="BI3515"/>
  <c r="BH3515"/>
  <c r="BG3515"/>
  <c r="BE3515"/>
  <c r="T3515"/>
  <c r="R3515"/>
  <c r="P3515"/>
  <c r="BI3498"/>
  <c r="BH3498"/>
  <c r="BG3498"/>
  <c r="BE3498"/>
  <c r="T3498"/>
  <c r="R3498"/>
  <c r="P3498"/>
  <c r="BI3479"/>
  <c r="BH3479"/>
  <c r="BG3479"/>
  <c r="BE3479"/>
  <c r="T3479"/>
  <c r="R3479"/>
  <c r="P3479"/>
  <c r="BI3475"/>
  <c r="BH3475"/>
  <c r="BG3475"/>
  <c r="BE3475"/>
  <c r="T3475"/>
  <c r="R3475"/>
  <c r="P3475"/>
  <c r="BI3470"/>
  <c r="BH3470"/>
  <c r="BG3470"/>
  <c r="BE3470"/>
  <c r="T3470"/>
  <c r="R3470"/>
  <c r="P3470"/>
  <c r="BI3466"/>
  <c r="BH3466"/>
  <c r="BG3466"/>
  <c r="BE3466"/>
  <c r="T3466"/>
  <c r="R3466"/>
  <c r="P3466"/>
  <c r="BI3462"/>
  <c r="BH3462"/>
  <c r="BG3462"/>
  <c r="BE3462"/>
  <c r="T3462"/>
  <c r="R3462"/>
  <c r="P3462"/>
  <c r="BI3458"/>
  <c r="BH3458"/>
  <c r="BG3458"/>
  <c r="BE3458"/>
  <c r="T3458"/>
  <c r="R3458"/>
  <c r="P3458"/>
  <c r="BI3454"/>
  <c r="BH3454"/>
  <c r="BG3454"/>
  <c r="BE3454"/>
  <c r="T3454"/>
  <c r="R3454"/>
  <c r="P3454"/>
  <c r="BI3453"/>
  <c r="BH3453"/>
  <c r="BG3453"/>
  <c r="BE3453"/>
  <c r="T3453"/>
  <c r="R3453"/>
  <c r="P3453"/>
  <c r="BI3452"/>
  <c r="BH3452"/>
  <c r="BG3452"/>
  <c r="BE3452"/>
  <c r="T3452"/>
  <c r="R3452"/>
  <c r="P3452"/>
  <c r="BI3451"/>
  <c r="BH3451"/>
  <c r="BG3451"/>
  <c r="BE3451"/>
  <c r="T3451"/>
  <c r="R3451"/>
  <c r="P3451"/>
  <c r="BI3450"/>
  <c r="BH3450"/>
  <c r="BG3450"/>
  <c r="BE3450"/>
  <c r="T3450"/>
  <c r="R3450"/>
  <c r="P3450"/>
  <c r="BI3449"/>
  <c r="BH3449"/>
  <c r="BG3449"/>
  <c r="BE3449"/>
  <c r="T3449"/>
  <c r="R3449"/>
  <c r="P3449"/>
  <c r="BI3448"/>
  <c r="BH3448"/>
  <c r="BG3448"/>
  <c r="BE3448"/>
  <c r="T3448"/>
  <c r="R3448"/>
  <c r="P3448"/>
  <c r="BI3445"/>
  <c r="BH3445"/>
  <c r="BG3445"/>
  <c r="BE3445"/>
  <c r="T3445"/>
  <c r="R3445"/>
  <c r="P3445"/>
  <c r="BI3441"/>
  <c r="BH3441"/>
  <c r="BG3441"/>
  <c r="BE3441"/>
  <c r="T3441"/>
  <c r="R3441"/>
  <c r="P3441"/>
  <c r="BI3437"/>
  <c r="BH3437"/>
  <c r="BG3437"/>
  <c r="BE3437"/>
  <c r="T3437"/>
  <c r="R3437"/>
  <c r="P3437"/>
  <c r="BI3433"/>
  <c r="BH3433"/>
  <c r="BG3433"/>
  <c r="BE3433"/>
  <c r="T3433"/>
  <c r="R3433"/>
  <c r="P3433"/>
  <c r="BI3393"/>
  <c r="BH3393"/>
  <c r="BG3393"/>
  <c r="BE3393"/>
  <c r="T3393"/>
  <c r="R3393"/>
  <c r="P3393"/>
  <c r="BI3374"/>
  <c r="BH3374"/>
  <c r="BG3374"/>
  <c r="BE3374"/>
  <c r="T3374"/>
  <c r="R3374"/>
  <c r="P3374"/>
  <c r="BI3358"/>
  <c r="BH3358"/>
  <c r="BG3358"/>
  <c r="BE3358"/>
  <c r="T3358"/>
  <c r="R3358"/>
  <c r="P3358"/>
  <c r="BI3323"/>
  <c r="BH3323"/>
  <c r="BG3323"/>
  <c r="BE3323"/>
  <c r="T3323"/>
  <c r="R3323"/>
  <c r="P3323"/>
  <c r="BI3285"/>
  <c r="BH3285"/>
  <c r="BG3285"/>
  <c r="BE3285"/>
  <c r="T3285"/>
  <c r="R3285"/>
  <c r="P3285"/>
  <c r="BI3270"/>
  <c r="BH3270"/>
  <c r="BG3270"/>
  <c r="BE3270"/>
  <c r="T3270"/>
  <c r="R3270"/>
  <c r="P3270"/>
  <c r="BI3266"/>
  <c r="BH3266"/>
  <c r="BG3266"/>
  <c r="BE3266"/>
  <c r="T3266"/>
  <c r="R3266"/>
  <c r="P3266"/>
  <c r="BI3262"/>
  <c r="BH3262"/>
  <c r="BG3262"/>
  <c r="BE3262"/>
  <c r="T3262"/>
  <c r="R3262"/>
  <c r="P3262"/>
  <c r="BI3258"/>
  <c r="BH3258"/>
  <c r="BG3258"/>
  <c r="BE3258"/>
  <c r="T3258"/>
  <c r="R3258"/>
  <c r="P3258"/>
  <c r="BI3244"/>
  <c r="BH3244"/>
  <c r="BG3244"/>
  <c r="BE3244"/>
  <c r="T3244"/>
  <c r="R3244"/>
  <c r="P3244"/>
  <c r="BI3241"/>
  <c r="BH3241"/>
  <c r="BG3241"/>
  <c r="BE3241"/>
  <c r="T3241"/>
  <c r="R3241"/>
  <c r="P3241"/>
  <c r="BI3238"/>
  <c r="BH3238"/>
  <c r="BG3238"/>
  <c r="BE3238"/>
  <c r="T3238"/>
  <c r="R3238"/>
  <c r="P3238"/>
  <c r="BI3226"/>
  <c r="BH3226"/>
  <c r="BG3226"/>
  <c r="BE3226"/>
  <c r="T3226"/>
  <c r="R3226"/>
  <c r="P3226"/>
  <c r="BI3224"/>
  <c r="BH3224"/>
  <c r="BG3224"/>
  <c r="BE3224"/>
  <c r="T3224"/>
  <c r="R3224"/>
  <c r="P3224"/>
  <c r="BI3219"/>
  <c r="BH3219"/>
  <c r="BG3219"/>
  <c r="BE3219"/>
  <c r="T3219"/>
  <c r="R3219"/>
  <c r="P3219"/>
  <c r="BI3217"/>
  <c r="BH3217"/>
  <c r="BG3217"/>
  <c r="BE3217"/>
  <c r="T3217"/>
  <c r="R3217"/>
  <c r="P3217"/>
  <c r="BI3213"/>
  <c r="BH3213"/>
  <c r="BG3213"/>
  <c r="BE3213"/>
  <c r="T3213"/>
  <c r="R3213"/>
  <c r="P3213"/>
  <c r="BI3210"/>
  <c r="BH3210"/>
  <c r="BG3210"/>
  <c r="BE3210"/>
  <c r="T3210"/>
  <c r="R3210"/>
  <c r="P3210"/>
  <c r="BI3208"/>
  <c r="BH3208"/>
  <c r="BG3208"/>
  <c r="BE3208"/>
  <c r="T3208"/>
  <c r="R3208"/>
  <c r="P3208"/>
  <c r="BI3204"/>
  <c r="BH3204"/>
  <c r="BG3204"/>
  <c r="BE3204"/>
  <c r="T3204"/>
  <c r="R3204"/>
  <c r="P3204"/>
  <c r="BI3201"/>
  <c r="BH3201"/>
  <c r="BG3201"/>
  <c r="BE3201"/>
  <c r="T3201"/>
  <c r="R3201"/>
  <c r="P3201"/>
  <c r="BI3199"/>
  <c r="BH3199"/>
  <c r="BG3199"/>
  <c r="BE3199"/>
  <c r="T3199"/>
  <c r="R3199"/>
  <c r="P3199"/>
  <c r="BI3170"/>
  <c r="BH3170"/>
  <c r="BG3170"/>
  <c r="BE3170"/>
  <c r="T3170"/>
  <c r="R3170"/>
  <c r="P3170"/>
  <c r="BI3162"/>
  <c r="BH3162"/>
  <c r="BG3162"/>
  <c r="BE3162"/>
  <c r="T3162"/>
  <c r="R3162"/>
  <c r="P3162"/>
  <c r="BI3156"/>
  <c r="BH3156"/>
  <c r="BG3156"/>
  <c r="BE3156"/>
  <c r="T3156"/>
  <c r="R3156"/>
  <c r="P3156"/>
  <c r="BI3146"/>
  <c r="BH3146"/>
  <c r="BG3146"/>
  <c r="BE3146"/>
  <c r="T3146"/>
  <c r="R3146"/>
  <c r="P3146"/>
  <c r="BI3142"/>
  <c r="BH3142"/>
  <c r="BG3142"/>
  <c r="BE3142"/>
  <c r="T3142"/>
  <c r="R3142"/>
  <c r="P3142"/>
  <c r="BI3128"/>
  <c r="BH3128"/>
  <c r="BG3128"/>
  <c r="BE3128"/>
  <c r="T3128"/>
  <c r="R3128"/>
  <c r="P3128"/>
  <c r="BI3114"/>
  <c r="BH3114"/>
  <c r="BG3114"/>
  <c r="BE3114"/>
  <c r="T3114"/>
  <c r="R3114"/>
  <c r="P3114"/>
  <c r="BI3112"/>
  <c r="BH3112"/>
  <c r="BG3112"/>
  <c r="BE3112"/>
  <c r="T3112"/>
  <c r="R3112"/>
  <c r="P3112"/>
  <c r="BI3104"/>
  <c r="BH3104"/>
  <c r="BG3104"/>
  <c r="BE3104"/>
  <c r="T3104"/>
  <c r="R3104"/>
  <c r="P3104"/>
  <c r="BI3096"/>
  <c r="BH3096"/>
  <c r="BG3096"/>
  <c r="BE3096"/>
  <c r="T3096"/>
  <c r="R3096"/>
  <c r="P3096"/>
  <c r="BI3093"/>
  <c r="BH3093"/>
  <c r="BG3093"/>
  <c r="BE3093"/>
  <c r="T3093"/>
  <c r="R3093"/>
  <c r="P3093"/>
  <c r="BI3073"/>
  <c r="BH3073"/>
  <c r="BG3073"/>
  <c r="BE3073"/>
  <c r="T3073"/>
  <c r="R3073"/>
  <c r="P3073"/>
  <c r="BI3071"/>
  <c r="BH3071"/>
  <c r="BG3071"/>
  <c r="BE3071"/>
  <c r="T3071"/>
  <c r="R3071"/>
  <c r="P3071"/>
  <c r="BI3062"/>
  <c r="BH3062"/>
  <c r="BG3062"/>
  <c r="BE3062"/>
  <c r="T3062"/>
  <c r="R3062"/>
  <c r="P3062"/>
  <c r="BI3060"/>
  <c r="BH3060"/>
  <c r="BG3060"/>
  <c r="BE3060"/>
  <c r="T3060"/>
  <c r="R3060"/>
  <c r="P3060"/>
  <c r="BI3057"/>
  <c r="BH3057"/>
  <c r="BG3057"/>
  <c r="BE3057"/>
  <c r="T3057"/>
  <c r="R3057"/>
  <c r="P3057"/>
  <c r="BI3033"/>
  <c r="BH3033"/>
  <c r="BG3033"/>
  <c r="BE3033"/>
  <c r="T3033"/>
  <c r="R3033"/>
  <c r="P3033"/>
  <c r="BI3009"/>
  <c r="BH3009"/>
  <c r="BG3009"/>
  <c r="BE3009"/>
  <c r="T3009"/>
  <c r="R3009"/>
  <c r="P3009"/>
  <c r="BI2984"/>
  <c r="BH2984"/>
  <c r="BG2984"/>
  <c r="BE2984"/>
  <c r="T2984"/>
  <c r="R2984"/>
  <c r="P2984"/>
  <c r="BI2981"/>
  <c r="BH2981"/>
  <c r="BG2981"/>
  <c r="BE2981"/>
  <c r="T2981"/>
  <c r="R2981"/>
  <c r="P2981"/>
  <c r="BI2978"/>
  <c r="BH2978"/>
  <c r="BG2978"/>
  <c r="BE2978"/>
  <c r="T2978"/>
  <c r="R2978"/>
  <c r="P2978"/>
  <c r="BI2975"/>
  <c r="BH2975"/>
  <c r="BG2975"/>
  <c r="BE2975"/>
  <c r="T2975"/>
  <c r="R2975"/>
  <c r="P2975"/>
  <c r="BI2966"/>
  <c r="BH2966"/>
  <c r="BG2966"/>
  <c r="BE2966"/>
  <c r="T2966"/>
  <c r="R2966"/>
  <c r="P2966"/>
  <c r="BI2963"/>
  <c r="BH2963"/>
  <c r="BG2963"/>
  <c r="BE2963"/>
  <c r="T2963"/>
  <c r="R2963"/>
  <c r="P2963"/>
  <c r="BI2960"/>
  <c r="BH2960"/>
  <c r="BG2960"/>
  <c r="BE2960"/>
  <c r="T2960"/>
  <c r="R2960"/>
  <c r="P2960"/>
  <c r="BI2956"/>
  <c r="BH2956"/>
  <c r="BG2956"/>
  <c r="BE2956"/>
  <c r="T2956"/>
  <c r="R2956"/>
  <c r="P2956"/>
  <c r="BI2953"/>
  <c r="BH2953"/>
  <c r="BG2953"/>
  <c r="BE2953"/>
  <c r="T2953"/>
  <c r="R2953"/>
  <c r="P2953"/>
  <c r="BI2935"/>
  <c r="BH2935"/>
  <c r="BG2935"/>
  <c r="BE2935"/>
  <c r="T2935"/>
  <c r="R2935"/>
  <c r="P2935"/>
  <c r="BI2933"/>
  <c r="BH2933"/>
  <c r="BG2933"/>
  <c r="BE2933"/>
  <c r="T2933"/>
  <c r="R2933"/>
  <c r="P2933"/>
  <c r="BI2926"/>
  <c r="BH2926"/>
  <c r="BG2926"/>
  <c r="BE2926"/>
  <c r="T2926"/>
  <c r="R2926"/>
  <c r="P2926"/>
  <c r="BI2916"/>
  <c r="BH2916"/>
  <c r="BG2916"/>
  <c r="BE2916"/>
  <c r="T2916"/>
  <c r="R2916"/>
  <c r="P2916"/>
  <c r="BI2905"/>
  <c r="BH2905"/>
  <c r="BG2905"/>
  <c r="BE2905"/>
  <c r="T2905"/>
  <c r="R2905"/>
  <c r="P2905"/>
  <c r="BI2903"/>
  <c r="BH2903"/>
  <c r="BG2903"/>
  <c r="BE2903"/>
  <c r="T2903"/>
  <c r="R2903"/>
  <c r="P2903"/>
  <c r="BI2889"/>
  <c r="BH2889"/>
  <c r="BG2889"/>
  <c r="BE2889"/>
  <c r="T2889"/>
  <c r="R2889"/>
  <c r="P2889"/>
  <c r="BI2887"/>
  <c r="BH2887"/>
  <c r="BG2887"/>
  <c r="BE2887"/>
  <c r="T2887"/>
  <c r="R2887"/>
  <c r="P2887"/>
  <c r="BI2880"/>
  <c r="BH2880"/>
  <c r="BG2880"/>
  <c r="BE2880"/>
  <c r="T2880"/>
  <c r="R2880"/>
  <c r="P2880"/>
  <c r="BI2877"/>
  <c r="BH2877"/>
  <c r="BG2877"/>
  <c r="BE2877"/>
  <c r="T2877"/>
  <c r="R2877"/>
  <c r="P2877"/>
  <c r="BI2865"/>
  <c r="BH2865"/>
  <c r="BG2865"/>
  <c r="BE2865"/>
  <c r="T2865"/>
  <c r="R2865"/>
  <c r="P2865"/>
  <c r="BI2863"/>
  <c r="BH2863"/>
  <c r="BG2863"/>
  <c r="BE2863"/>
  <c r="T2863"/>
  <c r="R2863"/>
  <c r="P2863"/>
  <c r="BI2828"/>
  <c r="BH2828"/>
  <c r="BG2828"/>
  <c r="BE2828"/>
  <c r="T2828"/>
  <c r="R2828"/>
  <c r="P2828"/>
  <c r="BI2826"/>
  <c r="BH2826"/>
  <c r="BG2826"/>
  <c r="BE2826"/>
  <c r="T2826"/>
  <c r="R2826"/>
  <c r="P2826"/>
  <c r="BI2821"/>
  <c r="BH2821"/>
  <c r="BG2821"/>
  <c r="BE2821"/>
  <c r="T2821"/>
  <c r="R2821"/>
  <c r="P2821"/>
  <c r="BI2795"/>
  <c r="BH2795"/>
  <c r="BG2795"/>
  <c r="BE2795"/>
  <c r="T2795"/>
  <c r="R2795"/>
  <c r="P2795"/>
  <c r="BI2735"/>
  <c r="BH2735"/>
  <c r="BG2735"/>
  <c r="BE2735"/>
  <c r="T2735"/>
  <c r="R2735"/>
  <c r="P2735"/>
  <c r="BI2733"/>
  <c r="BH2733"/>
  <c r="BG2733"/>
  <c r="BE2733"/>
  <c r="T2733"/>
  <c r="R2733"/>
  <c r="P2733"/>
  <c r="BI2686"/>
  <c r="BH2686"/>
  <c r="BG2686"/>
  <c r="BE2686"/>
  <c r="T2686"/>
  <c r="R2686"/>
  <c r="P2686"/>
  <c r="BI2684"/>
  <c r="BH2684"/>
  <c r="BG2684"/>
  <c r="BE2684"/>
  <c r="T2684"/>
  <c r="R2684"/>
  <c r="P2684"/>
  <c r="BI2637"/>
  <c r="BH2637"/>
  <c r="BG2637"/>
  <c r="BE2637"/>
  <c r="T2637"/>
  <c r="R2637"/>
  <c r="P2637"/>
  <c r="BI2634"/>
  <c r="BH2634"/>
  <c r="BG2634"/>
  <c r="BE2634"/>
  <c r="T2634"/>
  <c r="R2634"/>
  <c r="P2634"/>
  <c r="BI2546"/>
  <c r="BH2546"/>
  <c r="BG2546"/>
  <c r="BE2546"/>
  <c r="T2546"/>
  <c r="R2546"/>
  <c r="P2546"/>
  <c r="BI2539"/>
  <c r="BH2539"/>
  <c r="BG2539"/>
  <c r="BE2539"/>
  <c r="T2539"/>
  <c r="R2539"/>
  <c r="P2539"/>
  <c r="BI2537"/>
  <c r="BH2537"/>
  <c r="BG2537"/>
  <c r="BE2537"/>
  <c r="T2537"/>
  <c r="R2537"/>
  <c r="P2537"/>
  <c r="BI2523"/>
  <c r="BH2523"/>
  <c r="BG2523"/>
  <c r="BE2523"/>
  <c r="T2523"/>
  <c r="R2523"/>
  <c r="P2523"/>
  <c r="BI2521"/>
  <c r="BH2521"/>
  <c r="BG2521"/>
  <c r="BE2521"/>
  <c r="T2521"/>
  <c r="R2521"/>
  <c r="P2521"/>
  <c r="BI2517"/>
  <c r="BH2517"/>
  <c r="BG2517"/>
  <c r="BE2517"/>
  <c r="T2517"/>
  <c r="R2517"/>
  <c r="P2517"/>
  <c r="BI2514"/>
  <c r="BH2514"/>
  <c r="BG2514"/>
  <c r="BE2514"/>
  <c r="T2514"/>
  <c r="R2514"/>
  <c r="P2514"/>
  <c r="BI2512"/>
  <c r="BH2512"/>
  <c r="BG2512"/>
  <c r="BE2512"/>
  <c r="T2512"/>
  <c r="R2512"/>
  <c r="P2512"/>
  <c r="BI2499"/>
  <c r="BH2499"/>
  <c r="BG2499"/>
  <c r="BE2499"/>
  <c r="T2499"/>
  <c r="R2499"/>
  <c r="P2499"/>
  <c r="BI2497"/>
  <c r="BH2497"/>
  <c r="BG2497"/>
  <c r="BE2497"/>
  <c r="T2497"/>
  <c r="R2497"/>
  <c r="P2497"/>
  <c r="BI2490"/>
  <c r="BH2490"/>
  <c r="BG2490"/>
  <c r="BE2490"/>
  <c r="T2490"/>
  <c r="R2490"/>
  <c r="P2490"/>
  <c r="BI2488"/>
  <c r="BH2488"/>
  <c r="BG2488"/>
  <c r="BE2488"/>
  <c r="T2488"/>
  <c r="R2488"/>
  <c r="P2488"/>
  <c r="BI2484"/>
  <c r="BH2484"/>
  <c r="BG2484"/>
  <c r="BE2484"/>
  <c r="T2484"/>
  <c r="R2484"/>
  <c r="P2484"/>
  <c r="BI2482"/>
  <c r="BH2482"/>
  <c r="BG2482"/>
  <c r="BE2482"/>
  <c r="T2482"/>
  <c r="R2482"/>
  <c r="P2482"/>
  <c r="BI2475"/>
  <c r="BH2475"/>
  <c r="BG2475"/>
  <c r="BE2475"/>
  <c r="T2475"/>
  <c r="R2475"/>
  <c r="P2475"/>
  <c r="BI2473"/>
  <c r="BH2473"/>
  <c r="BG2473"/>
  <c r="BE2473"/>
  <c r="T2473"/>
  <c r="R2473"/>
  <c r="P2473"/>
  <c r="BI2469"/>
  <c r="BH2469"/>
  <c r="BG2469"/>
  <c r="BE2469"/>
  <c r="T2469"/>
  <c r="R2469"/>
  <c r="P2469"/>
  <c r="BI2465"/>
  <c r="BH2465"/>
  <c r="BG2465"/>
  <c r="BE2465"/>
  <c r="T2465"/>
  <c r="T2464"/>
  <c r="R2465"/>
  <c r="R2464"/>
  <c r="P2465"/>
  <c r="P2464"/>
  <c r="BI2463"/>
  <c r="BH2463"/>
  <c r="BG2463"/>
  <c r="BE2463"/>
  <c r="T2463"/>
  <c r="R2463"/>
  <c r="P2463"/>
  <c r="BI2459"/>
  <c r="BH2459"/>
  <c r="BG2459"/>
  <c r="BE2459"/>
  <c r="T2459"/>
  <c r="R2459"/>
  <c r="P2459"/>
  <c r="BI2458"/>
  <c r="BH2458"/>
  <c r="BG2458"/>
  <c r="BE2458"/>
  <c r="T2458"/>
  <c r="R2458"/>
  <c r="P2458"/>
  <c r="BI2457"/>
  <c r="BH2457"/>
  <c r="BG2457"/>
  <c r="BE2457"/>
  <c r="T2457"/>
  <c r="R2457"/>
  <c r="P2457"/>
  <c r="BI2456"/>
  <c r="BH2456"/>
  <c r="BG2456"/>
  <c r="BE2456"/>
  <c r="T2456"/>
  <c r="R2456"/>
  <c r="P2456"/>
  <c r="BI2450"/>
  <c r="BH2450"/>
  <c r="BG2450"/>
  <c r="BE2450"/>
  <c r="T2450"/>
  <c r="R2450"/>
  <c r="P2450"/>
  <c r="BI2443"/>
  <c r="BH2443"/>
  <c r="BG2443"/>
  <c r="BE2443"/>
  <c r="T2443"/>
  <c r="R2443"/>
  <c r="P2443"/>
  <c r="BI2442"/>
  <c r="BH2442"/>
  <c r="BG2442"/>
  <c r="BE2442"/>
  <c r="T2442"/>
  <c r="R2442"/>
  <c r="P2442"/>
  <c r="BI2441"/>
  <c r="BH2441"/>
  <c r="BG2441"/>
  <c r="BE2441"/>
  <c r="T2441"/>
  <c r="R2441"/>
  <c r="P2441"/>
  <c r="BI2440"/>
  <c r="BH2440"/>
  <c r="BG2440"/>
  <c r="BE2440"/>
  <c r="T2440"/>
  <c r="R2440"/>
  <c r="P2440"/>
  <c r="BI2437"/>
  <c r="BH2437"/>
  <c r="BG2437"/>
  <c r="BE2437"/>
  <c r="T2437"/>
  <c r="R2437"/>
  <c r="P2437"/>
  <c r="BI2426"/>
  <c r="BH2426"/>
  <c r="BG2426"/>
  <c r="BE2426"/>
  <c r="T2426"/>
  <c r="R2426"/>
  <c r="P2426"/>
  <c r="BI2420"/>
  <c r="BH2420"/>
  <c r="BG2420"/>
  <c r="BE2420"/>
  <c r="T2420"/>
  <c r="R2420"/>
  <c r="P2420"/>
  <c r="BI2413"/>
  <c r="BH2413"/>
  <c r="BG2413"/>
  <c r="BE2413"/>
  <c r="T2413"/>
  <c r="R2413"/>
  <c r="P2413"/>
  <c r="BI2410"/>
  <c r="BH2410"/>
  <c r="BG2410"/>
  <c r="BE2410"/>
  <c r="T2410"/>
  <c r="R2410"/>
  <c r="P2410"/>
  <c r="BI2406"/>
  <c r="BH2406"/>
  <c r="BG2406"/>
  <c r="BE2406"/>
  <c r="T2406"/>
  <c r="R2406"/>
  <c r="P2406"/>
  <c r="BI2403"/>
  <c r="BH2403"/>
  <c r="BG2403"/>
  <c r="BE2403"/>
  <c r="T2403"/>
  <c r="R2403"/>
  <c r="P2403"/>
  <c r="BI2399"/>
  <c r="BH2399"/>
  <c r="BG2399"/>
  <c r="BE2399"/>
  <c r="T2399"/>
  <c r="R2399"/>
  <c r="P2399"/>
  <c r="BI2396"/>
  <c r="BH2396"/>
  <c r="BG2396"/>
  <c r="BE2396"/>
  <c r="T2396"/>
  <c r="R2396"/>
  <c r="P2396"/>
  <c r="BI2392"/>
  <c r="BH2392"/>
  <c r="BG2392"/>
  <c r="BE2392"/>
  <c r="T2392"/>
  <c r="R2392"/>
  <c r="P2392"/>
  <c r="BI2389"/>
  <c r="BH2389"/>
  <c r="BG2389"/>
  <c r="BE2389"/>
  <c r="T2389"/>
  <c r="R2389"/>
  <c r="P2389"/>
  <c r="BI2384"/>
  <c r="BH2384"/>
  <c r="BG2384"/>
  <c r="BE2384"/>
  <c r="T2384"/>
  <c r="R2384"/>
  <c r="P2384"/>
  <c r="BI2383"/>
  <c r="BH2383"/>
  <c r="BG2383"/>
  <c r="BE2383"/>
  <c r="T2383"/>
  <c r="R2383"/>
  <c r="P2383"/>
  <c r="BI2382"/>
  <c r="BH2382"/>
  <c r="BG2382"/>
  <c r="BE2382"/>
  <c r="T2382"/>
  <c r="R2382"/>
  <c r="P2382"/>
  <c r="BI2381"/>
  <c r="BH2381"/>
  <c r="BG2381"/>
  <c r="BE2381"/>
  <c r="T2381"/>
  <c r="R2381"/>
  <c r="P2381"/>
  <c r="BI2380"/>
  <c r="BH2380"/>
  <c r="BG2380"/>
  <c r="BE2380"/>
  <c r="T2380"/>
  <c r="R2380"/>
  <c r="P2380"/>
  <c r="BI2379"/>
  <c r="BH2379"/>
  <c r="BG2379"/>
  <c r="BE2379"/>
  <c r="T2379"/>
  <c r="R2379"/>
  <c r="P2379"/>
  <c r="BI2378"/>
  <c r="BH2378"/>
  <c r="BG2378"/>
  <c r="BE2378"/>
  <c r="T2378"/>
  <c r="R2378"/>
  <c r="P2378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0"/>
  <c r="BH2360"/>
  <c r="BG2360"/>
  <c r="BE2360"/>
  <c r="T2360"/>
  <c r="R2360"/>
  <c r="P2360"/>
  <c r="BI2358"/>
  <c r="BH2358"/>
  <c r="BG2358"/>
  <c r="BE2358"/>
  <c r="T2358"/>
  <c r="R2358"/>
  <c r="P2358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8"/>
  <c r="BH2348"/>
  <c r="BG2348"/>
  <c r="BE2348"/>
  <c r="T2348"/>
  <c r="R2348"/>
  <c r="P2348"/>
  <c r="BI2347"/>
  <c r="BH2347"/>
  <c r="BG2347"/>
  <c r="BE2347"/>
  <c r="T2347"/>
  <c r="R2347"/>
  <c r="P2347"/>
  <c r="BI2346"/>
  <c r="BH2346"/>
  <c r="BG2346"/>
  <c r="BE2346"/>
  <c r="T2346"/>
  <c r="R2346"/>
  <c r="P2346"/>
  <c r="BI2344"/>
  <c r="BH2344"/>
  <c r="BG2344"/>
  <c r="BE2344"/>
  <c r="T2344"/>
  <c r="R2344"/>
  <c r="P2344"/>
  <c r="BI2343"/>
  <c r="BH2343"/>
  <c r="BG2343"/>
  <c r="BE2343"/>
  <c r="T2343"/>
  <c r="R2343"/>
  <c r="P2343"/>
  <c r="BI2342"/>
  <c r="BH2342"/>
  <c r="BG2342"/>
  <c r="BE2342"/>
  <c r="T2342"/>
  <c r="R2342"/>
  <c r="P2342"/>
  <c r="BI2341"/>
  <c r="BH2341"/>
  <c r="BG2341"/>
  <c r="BE2341"/>
  <c r="T2341"/>
  <c r="R2341"/>
  <c r="P2341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2"/>
  <c r="BH2332"/>
  <c r="BG2332"/>
  <c r="BE2332"/>
  <c r="T2332"/>
  <c r="R2332"/>
  <c r="P2332"/>
  <c r="BI2330"/>
  <c r="BH2330"/>
  <c r="BG2330"/>
  <c r="BE2330"/>
  <c r="T2330"/>
  <c r="R2330"/>
  <c r="P2330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9"/>
  <c r="BH2309"/>
  <c r="BG2309"/>
  <c r="BE2309"/>
  <c r="T2309"/>
  <c r="R2309"/>
  <c r="P2309"/>
  <c r="BI2305"/>
  <c r="BH2305"/>
  <c r="BG2305"/>
  <c r="BE2305"/>
  <c r="T2305"/>
  <c r="R2305"/>
  <c r="P2305"/>
  <c r="BI2299"/>
  <c r="BH2299"/>
  <c r="BG2299"/>
  <c r="BE2299"/>
  <c r="T2299"/>
  <c r="R2299"/>
  <c r="P2299"/>
  <c r="BI2292"/>
  <c r="BH2292"/>
  <c r="BG2292"/>
  <c r="BE2292"/>
  <c r="T2292"/>
  <c r="R2292"/>
  <c r="P2292"/>
  <c r="BI2289"/>
  <c r="BH2289"/>
  <c r="BG2289"/>
  <c r="BE2289"/>
  <c r="T2289"/>
  <c r="R2289"/>
  <c r="P2289"/>
  <c r="BI2285"/>
  <c r="BH2285"/>
  <c r="BG2285"/>
  <c r="BE2285"/>
  <c r="T2285"/>
  <c r="R2285"/>
  <c r="P2285"/>
  <c r="BI2284"/>
  <c r="BH2284"/>
  <c r="BG2284"/>
  <c r="BE2284"/>
  <c r="T2284"/>
  <c r="R2284"/>
  <c r="P2284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7"/>
  <c r="BH2277"/>
  <c r="BG2277"/>
  <c r="BE2277"/>
  <c r="T2277"/>
  <c r="R2277"/>
  <c r="P2277"/>
  <c r="BI2276"/>
  <c r="BH2276"/>
  <c r="BG2276"/>
  <c r="BE2276"/>
  <c r="T2276"/>
  <c r="R2276"/>
  <c r="P2276"/>
  <c r="BI2267"/>
  <c r="BH2267"/>
  <c r="BG2267"/>
  <c r="BE2267"/>
  <c r="T2267"/>
  <c r="R2267"/>
  <c r="P2267"/>
  <c r="BI2263"/>
  <c r="BH2263"/>
  <c r="BG2263"/>
  <c r="BE2263"/>
  <c r="T2263"/>
  <c r="R2263"/>
  <c r="P2263"/>
  <c r="BI2258"/>
  <c r="BH2258"/>
  <c r="BG2258"/>
  <c r="BE2258"/>
  <c r="T2258"/>
  <c r="R2258"/>
  <c r="P2258"/>
  <c r="BI2254"/>
  <c r="BH2254"/>
  <c r="BG2254"/>
  <c r="BE2254"/>
  <c r="T2254"/>
  <c r="R2254"/>
  <c r="P2254"/>
  <c r="BI2248"/>
  <c r="BH2248"/>
  <c r="BG2248"/>
  <c r="BE2248"/>
  <c r="T2248"/>
  <c r="R2248"/>
  <c r="P2248"/>
  <c r="BI2235"/>
  <c r="BH2235"/>
  <c r="BG2235"/>
  <c r="BE2235"/>
  <c r="T2235"/>
  <c r="R2235"/>
  <c r="P2235"/>
  <c r="BI2224"/>
  <c r="BH2224"/>
  <c r="BG2224"/>
  <c r="BE2224"/>
  <c r="T2224"/>
  <c r="R2224"/>
  <c r="P2224"/>
  <c r="BI2214"/>
  <c r="BH2214"/>
  <c r="BG2214"/>
  <c r="BE2214"/>
  <c r="T2214"/>
  <c r="R2214"/>
  <c r="P2214"/>
  <c r="BI2199"/>
  <c r="BH2199"/>
  <c r="BG2199"/>
  <c r="BE2199"/>
  <c r="T2199"/>
  <c r="R2199"/>
  <c r="P2199"/>
  <c r="BI2184"/>
  <c r="BH2184"/>
  <c r="BG2184"/>
  <c r="BE2184"/>
  <c r="T2184"/>
  <c r="R2184"/>
  <c r="P2184"/>
  <c r="BI2182"/>
  <c r="BH2182"/>
  <c r="BG2182"/>
  <c r="BE2182"/>
  <c r="T2182"/>
  <c r="R2182"/>
  <c r="P2182"/>
  <c r="BI2179"/>
  <c r="BH2179"/>
  <c r="BG2179"/>
  <c r="BE2179"/>
  <c r="T2179"/>
  <c r="R2179"/>
  <c r="P2179"/>
  <c r="BI2177"/>
  <c r="BH2177"/>
  <c r="BG2177"/>
  <c r="BE2177"/>
  <c r="T2177"/>
  <c r="R2177"/>
  <c r="P2177"/>
  <c r="BI2175"/>
  <c r="BH2175"/>
  <c r="BG2175"/>
  <c r="BE2175"/>
  <c r="T2175"/>
  <c r="R2175"/>
  <c r="P2175"/>
  <c r="BI2172"/>
  <c r="BH2172"/>
  <c r="BG2172"/>
  <c r="BE2172"/>
  <c r="T2172"/>
  <c r="R2172"/>
  <c r="P2172"/>
  <c r="BI2167"/>
  <c r="BH2167"/>
  <c r="BG2167"/>
  <c r="BE2167"/>
  <c r="T2167"/>
  <c r="R2167"/>
  <c r="P2167"/>
  <c r="BI2163"/>
  <c r="BH2163"/>
  <c r="BG2163"/>
  <c r="BE2163"/>
  <c r="T2163"/>
  <c r="R2163"/>
  <c r="P2163"/>
  <c r="BI2159"/>
  <c r="BH2159"/>
  <c r="BG2159"/>
  <c r="BE2159"/>
  <c r="T2159"/>
  <c r="R2159"/>
  <c r="P2159"/>
  <c r="BI2145"/>
  <c r="BH2145"/>
  <c r="BG2145"/>
  <c r="BE2145"/>
  <c r="T2145"/>
  <c r="R2145"/>
  <c r="P2145"/>
  <c r="BI2135"/>
  <c r="BH2135"/>
  <c r="BG2135"/>
  <c r="BE2135"/>
  <c r="T2135"/>
  <c r="R2135"/>
  <c r="P2135"/>
  <c r="BI2129"/>
  <c r="BH2129"/>
  <c r="BG2129"/>
  <c r="BE2129"/>
  <c r="T2129"/>
  <c r="R2129"/>
  <c r="P2129"/>
  <c r="BI2103"/>
  <c r="BH2103"/>
  <c r="BG2103"/>
  <c r="BE2103"/>
  <c r="T2103"/>
  <c r="R2103"/>
  <c r="P2103"/>
  <c r="BI2057"/>
  <c r="BH2057"/>
  <c r="BG2057"/>
  <c r="BE2057"/>
  <c r="T2057"/>
  <c r="R2057"/>
  <c r="P2057"/>
  <c r="BI2035"/>
  <c r="BH2035"/>
  <c r="BG2035"/>
  <c r="BE2035"/>
  <c r="T2035"/>
  <c r="R2035"/>
  <c r="P2035"/>
  <c r="BI2015"/>
  <c r="BH2015"/>
  <c r="BG2015"/>
  <c r="BE2015"/>
  <c r="T2015"/>
  <c r="R2015"/>
  <c r="P2015"/>
  <c r="BI1972"/>
  <c r="BH1972"/>
  <c r="BG1972"/>
  <c r="BE1972"/>
  <c r="T1972"/>
  <c r="R1972"/>
  <c r="P1972"/>
  <c r="BI1966"/>
  <c r="BH1966"/>
  <c r="BG1966"/>
  <c r="BE1966"/>
  <c r="T1966"/>
  <c r="R1966"/>
  <c r="P1966"/>
  <c r="BI1962"/>
  <c r="BH1962"/>
  <c r="BG1962"/>
  <c r="BE1962"/>
  <c r="T1962"/>
  <c r="R1962"/>
  <c r="P1962"/>
  <c r="BI1960"/>
  <c r="BH1960"/>
  <c r="BG1960"/>
  <c r="BE1960"/>
  <c r="T1960"/>
  <c r="R1960"/>
  <c r="P1960"/>
  <c r="BI1958"/>
  <c r="BH1958"/>
  <c r="BG1958"/>
  <c r="BE1958"/>
  <c r="T1958"/>
  <c r="R1958"/>
  <c r="P1958"/>
  <c r="BI1953"/>
  <c r="BH1953"/>
  <c r="BG1953"/>
  <c r="BE1953"/>
  <c r="T1953"/>
  <c r="R1953"/>
  <c r="P1953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16"/>
  <c r="BH1916"/>
  <c r="BG1916"/>
  <c r="BE1916"/>
  <c r="T1916"/>
  <c r="R1916"/>
  <c r="P1916"/>
  <c r="BI1914"/>
  <c r="BH1914"/>
  <c r="BG1914"/>
  <c r="BE1914"/>
  <c r="T1914"/>
  <c r="R1914"/>
  <c r="P1914"/>
  <c r="BI1904"/>
  <c r="BH1904"/>
  <c r="BG1904"/>
  <c r="BE1904"/>
  <c r="T1904"/>
  <c r="R1904"/>
  <c r="P1904"/>
  <c r="BI1901"/>
  <c r="BH1901"/>
  <c r="BG1901"/>
  <c r="BE1901"/>
  <c r="T1901"/>
  <c r="R1901"/>
  <c r="P1901"/>
  <c r="BI1896"/>
  <c r="BH1896"/>
  <c r="BG1896"/>
  <c r="BE1896"/>
  <c r="T1896"/>
  <c r="R1896"/>
  <c r="P1896"/>
  <c r="BI1881"/>
  <c r="BH1881"/>
  <c r="BG1881"/>
  <c r="BE1881"/>
  <c r="T1881"/>
  <c r="R1881"/>
  <c r="P1881"/>
  <c r="BI1877"/>
  <c r="BH1877"/>
  <c r="BG1877"/>
  <c r="BE1877"/>
  <c r="T1877"/>
  <c r="R1877"/>
  <c r="P1877"/>
  <c r="BI1850"/>
  <c r="BH1850"/>
  <c r="BG1850"/>
  <c r="BE1850"/>
  <c r="T1850"/>
  <c r="R1850"/>
  <c r="P1850"/>
  <c r="BI1823"/>
  <c r="BH1823"/>
  <c r="BG1823"/>
  <c r="BE1823"/>
  <c r="T1823"/>
  <c r="R1823"/>
  <c r="P1823"/>
  <c r="BI1819"/>
  <c r="BH1819"/>
  <c r="BG1819"/>
  <c r="BE1819"/>
  <c r="T1819"/>
  <c r="R1819"/>
  <c r="P1819"/>
  <c r="BI1815"/>
  <c r="BH1815"/>
  <c r="BG1815"/>
  <c r="BE1815"/>
  <c r="T1815"/>
  <c r="R1815"/>
  <c r="P1815"/>
  <c r="BI1811"/>
  <c r="BH1811"/>
  <c r="BG1811"/>
  <c r="BE1811"/>
  <c r="T1811"/>
  <c r="R1811"/>
  <c r="P1811"/>
  <c r="BI1789"/>
  <c r="BH1789"/>
  <c r="BG1789"/>
  <c r="BE1789"/>
  <c r="T1789"/>
  <c r="R1789"/>
  <c r="P1789"/>
  <c r="BI1759"/>
  <c r="BH1759"/>
  <c r="BG1759"/>
  <c r="BE1759"/>
  <c r="T1759"/>
  <c r="R1759"/>
  <c r="P1759"/>
  <c r="BI1757"/>
  <c r="BH1757"/>
  <c r="BG1757"/>
  <c r="BE1757"/>
  <c r="T1757"/>
  <c r="R1757"/>
  <c r="P1757"/>
  <c r="BI1755"/>
  <c r="BH1755"/>
  <c r="BG1755"/>
  <c r="BE1755"/>
  <c r="T1755"/>
  <c r="R1755"/>
  <c r="P1755"/>
  <c r="BI1733"/>
  <c r="BH1733"/>
  <c r="BG1733"/>
  <c r="BE1733"/>
  <c r="T1733"/>
  <c r="R1733"/>
  <c r="P1733"/>
  <c r="BI1730"/>
  <c r="BH1730"/>
  <c r="BG1730"/>
  <c r="BE1730"/>
  <c r="T1730"/>
  <c r="R1730"/>
  <c r="P1730"/>
  <c r="BI1727"/>
  <c r="BH1727"/>
  <c r="BG1727"/>
  <c r="BE1727"/>
  <c r="T1727"/>
  <c r="R1727"/>
  <c r="P1727"/>
  <c r="BI1725"/>
  <c r="BH1725"/>
  <c r="BG1725"/>
  <c r="BE1725"/>
  <c r="T1725"/>
  <c r="R1725"/>
  <c r="P1725"/>
  <c r="BI1699"/>
  <c r="BH1699"/>
  <c r="BG1699"/>
  <c r="BE1699"/>
  <c r="T1699"/>
  <c r="R1699"/>
  <c r="P1699"/>
  <c r="BI1696"/>
  <c r="BH1696"/>
  <c r="BG1696"/>
  <c r="BE1696"/>
  <c r="T1696"/>
  <c r="R1696"/>
  <c r="P1696"/>
  <c r="BI1693"/>
  <c r="BH1693"/>
  <c r="BG1693"/>
  <c r="BE1693"/>
  <c r="T1693"/>
  <c r="R1693"/>
  <c r="P1693"/>
  <c r="BI1677"/>
  <c r="BH1677"/>
  <c r="BG1677"/>
  <c r="BE1677"/>
  <c r="T1677"/>
  <c r="R1677"/>
  <c r="P1677"/>
  <c r="BI1675"/>
  <c r="BH1675"/>
  <c r="BG1675"/>
  <c r="BE1675"/>
  <c r="T1675"/>
  <c r="R1675"/>
  <c r="P1675"/>
  <c r="BI1660"/>
  <c r="BH1660"/>
  <c r="BG1660"/>
  <c r="BE1660"/>
  <c r="T1660"/>
  <c r="R1660"/>
  <c r="P1660"/>
  <c r="BI1658"/>
  <c r="BH1658"/>
  <c r="BG1658"/>
  <c r="BE1658"/>
  <c r="T1658"/>
  <c r="R1658"/>
  <c r="P1658"/>
  <c r="BI1641"/>
  <c r="BH1641"/>
  <c r="BG1641"/>
  <c r="BE1641"/>
  <c r="T1641"/>
  <c r="R1641"/>
  <c r="P1641"/>
  <c r="BI1639"/>
  <c r="BH1639"/>
  <c r="BG1639"/>
  <c r="BE1639"/>
  <c r="T1639"/>
  <c r="R1639"/>
  <c r="P1639"/>
  <c r="BI1635"/>
  <c r="BH1635"/>
  <c r="BG1635"/>
  <c r="BE1635"/>
  <c r="T1635"/>
  <c r="R1635"/>
  <c r="P1635"/>
  <c r="BI1622"/>
  <c r="BH1622"/>
  <c r="BG1622"/>
  <c r="BE1622"/>
  <c r="T1622"/>
  <c r="R1622"/>
  <c r="P1622"/>
  <c r="BI1611"/>
  <c r="BH1611"/>
  <c r="BG1611"/>
  <c r="BE1611"/>
  <c r="T1611"/>
  <c r="R1611"/>
  <c r="P1611"/>
  <c r="BI1581"/>
  <c r="BH1581"/>
  <c r="BG1581"/>
  <c r="BE1581"/>
  <c r="T1581"/>
  <c r="R1581"/>
  <c r="P1581"/>
  <c r="BI1579"/>
  <c r="BH1579"/>
  <c r="BG1579"/>
  <c r="BE1579"/>
  <c r="T1579"/>
  <c r="R1579"/>
  <c r="P1579"/>
  <c r="BI1555"/>
  <c r="BH1555"/>
  <c r="BG1555"/>
  <c r="BE1555"/>
  <c r="T1555"/>
  <c r="R1555"/>
  <c r="P1555"/>
  <c r="BI1552"/>
  <c r="BH1552"/>
  <c r="BG1552"/>
  <c r="BE1552"/>
  <c r="T1552"/>
  <c r="R1552"/>
  <c r="P1552"/>
  <c r="BI1520"/>
  <c r="BH1520"/>
  <c r="BG1520"/>
  <c r="BE1520"/>
  <c r="T1520"/>
  <c r="R1520"/>
  <c r="P1520"/>
  <c r="BI1513"/>
  <c r="BH1513"/>
  <c r="BG1513"/>
  <c r="BE1513"/>
  <c r="T1513"/>
  <c r="R1513"/>
  <c r="P1513"/>
  <c r="BI1485"/>
  <c r="BH1485"/>
  <c r="BG1485"/>
  <c r="BE1485"/>
  <c r="T1485"/>
  <c r="R1485"/>
  <c r="P1485"/>
  <c r="BI1481"/>
  <c r="BH1481"/>
  <c r="BG1481"/>
  <c r="BE1481"/>
  <c r="T1481"/>
  <c r="R1481"/>
  <c r="P1481"/>
  <c r="BI1479"/>
  <c r="BH1479"/>
  <c r="BG1479"/>
  <c r="BE1479"/>
  <c r="T1479"/>
  <c r="R1479"/>
  <c r="P1479"/>
  <c r="BI1475"/>
  <c r="BH1475"/>
  <c r="BG1475"/>
  <c r="BE1475"/>
  <c r="T1475"/>
  <c r="R1475"/>
  <c r="P1475"/>
  <c r="BI1471"/>
  <c r="BH1471"/>
  <c r="BG1471"/>
  <c r="BE1471"/>
  <c r="T1471"/>
  <c r="R1471"/>
  <c r="P1471"/>
  <c r="BI1467"/>
  <c r="BH1467"/>
  <c r="BG1467"/>
  <c r="BE1467"/>
  <c r="T1467"/>
  <c r="R1467"/>
  <c r="P1467"/>
  <c r="BI1454"/>
  <c r="BH1454"/>
  <c r="BG1454"/>
  <c r="BE1454"/>
  <c r="T1454"/>
  <c r="R1454"/>
  <c r="P1454"/>
  <c r="BI1451"/>
  <c r="BH1451"/>
  <c r="BG1451"/>
  <c r="BE1451"/>
  <c r="T1451"/>
  <c r="R1451"/>
  <c r="P1451"/>
  <c r="BI1448"/>
  <c r="BH1448"/>
  <c r="BG1448"/>
  <c r="BE1448"/>
  <c r="T1448"/>
  <c r="R1448"/>
  <c r="P1448"/>
  <c r="BI1431"/>
  <c r="BH1431"/>
  <c r="BG1431"/>
  <c r="BE1431"/>
  <c r="T1431"/>
  <c r="R1431"/>
  <c r="P1431"/>
  <c r="BI1429"/>
  <c r="BH1429"/>
  <c r="BG1429"/>
  <c r="BE1429"/>
  <c r="T1429"/>
  <c r="R1429"/>
  <c r="P1429"/>
  <c r="BI1423"/>
  <c r="BH1423"/>
  <c r="BG1423"/>
  <c r="BE1423"/>
  <c r="T1423"/>
  <c r="R1423"/>
  <c r="P1423"/>
  <c r="BI1421"/>
  <c r="BH1421"/>
  <c r="BG1421"/>
  <c r="BE1421"/>
  <c r="T1421"/>
  <c r="R1421"/>
  <c r="P1421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48"/>
  <c i="1" r="L50"/>
  <c r="AM50"/>
  <c r="AM49"/>
  <c r="L49"/>
  <c r="AM47"/>
  <c r="L47"/>
  <c r="L45"/>
  <c r="L44"/>
  <c i="2" r="J88"/>
  <c i="1" r="AS62"/>
  <c i="4" r="BK4609"/>
  <c r="BK4542"/>
  <c r="BK4487"/>
  <c r="BK4363"/>
  <c r="J3967"/>
  <c r="J3856"/>
  <c r="J3805"/>
  <c r="BK3769"/>
  <c r="BK3746"/>
  <c r="J3712"/>
  <c r="J3622"/>
  <c r="BK3529"/>
  <c r="BK3270"/>
  <c r="J2981"/>
  <c r="BK2735"/>
  <c r="J2441"/>
  <c r="BK2360"/>
  <c r="J2280"/>
  <c r="BK1972"/>
  <c r="J1660"/>
  <c r="BK1358"/>
  <c r="BK1158"/>
  <c r="BK655"/>
  <c r="J394"/>
  <c r="BK245"/>
  <c r="BK4100"/>
  <c r="J3868"/>
  <c r="BK3834"/>
  <c r="J3783"/>
  <c r="BK3729"/>
  <c r="BK3708"/>
  <c r="J3573"/>
  <c r="BK3451"/>
  <c r="BK3162"/>
  <c r="BK2887"/>
  <c r="BK2475"/>
  <c r="BK2389"/>
  <c r="BK2341"/>
  <c r="BK2284"/>
  <c r="BK2103"/>
  <c r="BK1675"/>
  <c r="J1358"/>
  <c r="BK1152"/>
  <c r="BK848"/>
  <c r="BK278"/>
  <c r="BK4032"/>
  <c r="BK3859"/>
  <c r="BK3831"/>
  <c r="BK3804"/>
  <c r="BK3765"/>
  <c r="J3734"/>
  <c r="J3713"/>
  <c r="J3685"/>
  <c r="J3601"/>
  <c r="BK3393"/>
  <c r="BK3062"/>
  <c r="J2499"/>
  <c r="BK2377"/>
  <c r="BK2346"/>
  <c r="J2258"/>
  <c r="J2129"/>
  <c r="BK1733"/>
  <c r="BK1475"/>
  <c r="BK1090"/>
  <c r="J646"/>
  <c r="J280"/>
  <c r="J4045"/>
  <c r="BK3851"/>
  <c r="J3801"/>
  <c r="BK3748"/>
  <c r="BK3706"/>
  <c r="BK3680"/>
  <c r="J3597"/>
  <c r="BK3437"/>
  <c r="J3146"/>
  <c r="J2905"/>
  <c r="BK2482"/>
  <c r="J2379"/>
  <c r="BK2338"/>
  <c r="BK2199"/>
  <c r="J1901"/>
  <c r="J1555"/>
  <c r="BK1186"/>
  <c r="BK1009"/>
  <c r="BK854"/>
  <c r="BK394"/>
  <c r="BK213"/>
  <c i="6" r="BK384"/>
  <c r="BK305"/>
  <c r="J253"/>
  <c r="BK210"/>
  <c r="BK144"/>
  <c r="BK344"/>
  <c r="BK311"/>
  <c r="J280"/>
  <c r="J250"/>
  <c r="BK199"/>
  <c r="BK162"/>
  <c r="J385"/>
  <c r="J341"/>
  <c r="BK271"/>
  <c r="J231"/>
  <c r="J194"/>
  <c r="J121"/>
  <c r="J329"/>
  <c r="BK280"/>
  <c i="7" r="J178"/>
  <c r="J221"/>
  <c r="J167"/>
  <c r="BK125"/>
  <c r="BK247"/>
  <c r="BK169"/>
  <c r="BK144"/>
  <c r="BK231"/>
  <c r="BK152"/>
  <c r="J117"/>
  <c i="8" r="BK192"/>
  <c r="BK151"/>
  <c r="J115"/>
  <c r="J171"/>
  <c r="J151"/>
  <c r="BK203"/>
  <c r="BK157"/>
  <c r="J114"/>
  <c r="J176"/>
  <c r="J144"/>
  <c r="J127"/>
  <c i="9" r="J147"/>
  <c r="J112"/>
  <c r="BK143"/>
  <c r="J107"/>
  <c r="J133"/>
  <c r="BK103"/>
  <c r="J126"/>
  <c r="BK108"/>
  <c i="10" r="J113"/>
  <c r="BK118"/>
  <c r="BK113"/>
  <c r="J92"/>
  <c r="J103"/>
  <c i="11" r="BK353"/>
  <c r="BK304"/>
  <c r="BK272"/>
  <c r="BK233"/>
  <c r="J195"/>
  <c r="BK161"/>
  <c r="BK121"/>
  <c r="BK349"/>
  <c r="J324"/>
  <c r="BK299"/>
  <c r="BK242"/>
  <c r="BK201"/>
  <c r="BK183"/>
  <c r="J171"/>
  <c r="J133"/>
  <c r="J363"/>
  <c r="J326"/>
  <c r="BK292"/>
  <c r="BK271"/>
  <c r="BK243"/>
  <c r="BK207"/>
  <c r="J191"/>
  <c r="BK148"/>
  <c r="J376"/>
  <c r="J351"/>
  <c r="J321"/>
  <c r="J291"/>
  <c r="BK257"/>
  <c r="J233"/>
  <c r="BK204"/>
  <c r="BK177"/>
  <c r="BK137"/>
  <c i="12" r="J344"/>
  <c r="J320"/>
  <c r="J287"/>
  <c r="J239"/>
  <c r="J217"/>
  <c r="BK189"/>
  <c r="BK149"/>
  <c r="BK120"/>
  <c r="BK325"/>
  <c r="BK294"/>
  <c r="J273"/>
  <c r="BK235"/>
  <c r="BK204"/>
  <c r="BK179"/>
  <c r="J158"/>
  <c r="BK123"/>
  <c r="BK351"/>
  <c r="BK344"/>
  <c r="BK301"/>
  <c r="BK257"/>
  <c r="BK239"/>
  <c r="J208"/>
  <c r="BK152"/>
  <c r="J132"/>
  <c r="J93"/>
  <c r="BK312"/>
  <c r="J288"/>
  <c r="BK267"/>
  <c r="J246"/>
  <c r="BK209"/>
  <c r="J181"/>
  <c r="BK161"/>
  <c r="BK126"/>
  <c i="13" r="BK120"/>
  <c r="BK95"/>
  <c r="J100"/>
  <c i="14" r="BK308"/>
  <c r="BK189"/>
  <c r="BK313"/>
  <c r="J231"/>
  <c r="BK311"/>
  <c r="BK140"/>
  <c r="J307"/>
  <c r="J234"/>
  <c i="15" r="BK203"/>
  <c r="BK141"/>
  <c r="J166"/>
  <c r="J230"/>
  <c r="BK147"/>
  <c r="J135"/>
  <c i="16" r="J229"/>
  <c r="J148"/>
  <c r="BK96"/>
  <c r="J203"/>
  <c r="BK137"/>
  <c r="J285"/>
  <c r="J196"/>
  <c i="17" r="J124"/>
  <c r="BK111"/>
  <c r="J104"/>
  <c r="J86"/>
  <c i="18" r="BK86"/>
  <c r="J145"/>
  <c r="BK114"/>
  <c i="19" r="BK124"/>
  <c r="J125"/>
  <c r="J134"/>
  <c r="J104"/>
  <c i="20" r="BK172"/>
  <c r="J135"/>
  <c r="BK107"/>
  <c r="BK164"/>
  <c r="J145"/>
  <c r="BK122"/>
  <c r="J100"/>
  <c r="BK158"/>
  <c r="J132"/>
  <c r="J95"/>
  <c r="BK149"/>
  <c r="BK112"/>
  <c i="21" r="J202"/>
  <c r="J117"/>
  <c r="BK225"/>
  <c r="BK109"/>
  <c r="BK205"/>
  <c r="BK263"/>
  <c r="J183"/>
  <c i="22" r="J162"/>
  <c r="BK99"/>
  <c r="BK156"/>
  <c r="J169"/>
  <c i="23" r="J210"/>
  <c r="BK237"/>
  <c r="BK188"/>
  <c r="BK98"/>
  <c r="BK150"/>
  <c r="BK217"/>
  <c r="J163"/>
  <c i="24" r="BK154"/>
  <c r="J138"/>
  <c r="J120"/>
  <c r="J140"/>
  <c r="BK90"/>
  <c i="25" r="BK92"/>
  <c r="BK134"/>
  <c r="J116"/>
  <c r="J139"/>
  <c i="26" r="BK189"/>
  <c r="J104"/>
  <c r="J158"/>
  <c r="J128"/>
  <c r="BK167"/>
  <c r="J124"/>
  <c i="28" r="J89"/>
  <c i="29" r="BK102"/>
  <c i="30" r="BK144"/>
  <c r="J95"/>
  <c r="J144"/>
  <c i="31" r="J97"/>
  <c r="J148"/>
  <c r="BK141"/>
  <c i="32" r="BK389"/>
  <c r="BK308"/>
  <c r="BK425"/>
  <c r="BK228"/>
  <c r="BK450"/>
  <c r="J371"/>
  <c r="J235"/>
  <c r="BK136"/>
  <c r="J448"/>
  <c r="BK352"/>
  <c r="J173"/>
  <c i="33" r="J204"/>
  <c r="BK165"/>
  <c r="BK137"/>
  <c r="BK223"/>
  <c r="J181"/>
  <c r="J139"/>
  <c r="J202"/>
  <c r="BK159"/>
  <c r="BK119"/>
  <c r="BK178"/>
  <c r="J130"/>
  <c i="34" r="BK111"/>
  <c i="35" r="J117"/>
  <c r="J115"/>
  <c r="BK104"/>
  <c i="36" r="J109"/>
  <c r="J98"/>
  <c i="37" r="J86"/>
  <c i="2" r="BK93"/>
  <c r="J93"/>
  <c i="3" r="BK110"/>
  <c i="4" r="BK4678"/>
  <c r="J4634"/>
  <c r="J4558"/>
  <c r="J4487"/>
  <c r="J4456"/>
  <c r="J3971"/>
  <c r="BK3846"/>
  <c r="BK3791"/>
  <c r="BK3768"/>
  <c r="J3729"/>
  <c r="J3692"/>
  <c r="BK3618"/>
  <c r="J3462"/>
  <c r="BK3204"/>
  <c r="J2956"/>
  <c r="J2469"/>
  <c r="BK2368"/>
  <c r="J2312"/>
  <c r="J2167"/>
  <c r="J1730"/>
  <c r="J1431"/>
  <c r="J1199"/>
  <c r="BK900"/>
  <c r="J466"/>
  <c r="J213"/>
  <c r="J4032"/>
  <c r="J3837"/>
  <c r="J3792"/>
  <c r="J3757"/>
  <c r="BK3711"/>
  <c r="BK3691"/>
  <c r="J3539"/>
  <c r="J3515"/>
  <c r="J3201"/>
  <c r="BK2905"/>
  <c r="J2497"/>
  <c r="J2399"/>
  <c r="BK2344"/>
  <c r="J2292"/>
  <c r="BK2163"/>
  <c r="J1914"/>
  <c r="J1552"/>
  <c r="BK1193"/>
  <c r="J1020"/>
  <c r="J709"/>
  <c r="J200"/>
  <c r="BK3967"/>
  <c r="J3849"/>
  <c r="BK3818"/>
  <c r="J3782"/>
  <c r="BK3755"/>
  <c r="J3728"/>
  <c r="J3697"/>
  <c r="J3667"/>
  <c r="J3451"/>
  <c r="J3162"/>
  <c r="BK2517"/>
  <c r="J2383"/>
  <c r="BK2365"/>
  <c r="BK2335"/>
  <c r="BK2184"/>
  <c r="J1881"/>
  <c r="BK1552"/>
  <c r="J1248"/>
  <c r="J1130"/>
  <c r="J376"/>
  <c r="BK260"/>
  <c r="BK3971"/>
  <c r="BK3870"/>
  <c r="J3840"/>
  <c r="BK3782"/>
  <c r="BK3730"/>
  <c r="J3691"/>
  <c r="J3663"/>
  <c r="J3470"/>
  <c r="BK3262"/>
  <c r="BK2889"/>
  <c r="BK2514"/>
  <c r="J2389"/>
  <c r="J2349"/>
  <c r="J2309"/>
  <c r="J1960"/>
  <c r="J848"/>
  <c r="BK569"/>
  <c r="BK215"/>
  <c i="6" r="BK387"/>
  <c r="BK330"/>
  <c r="J246"/>
  <c r="J180"/>
  <c r="BK146"/>
  <c r="BK378"/>
  <c r="BK315"/>
  <c r="BK293"/>
  <c r="J255"/>
  <c r="J204"/>
  <c r="J163"/>
  <c r="J387"/>
  <c r="J350"/>
  <c r="J303"/>
  <c r="J260"/>
  <c r="BK225"/>
  <c r="J172"/>
  <c r="J113"/>
  <c r="J346"/>
  <c r="J276"/>
  <c r="BK164"/>
  <c i="7" r="BK260"/>
  <c r="J205"/>
  <c r="J171"/>
  <c r="BK101"/>
  <c r="J231"/>
  <c r="J176"/>
  <c r="BK154"/>
  <c r="J104"/>
  <c r="J228"/>
  <c r="BK148"/>
  <c r="BK238"/>
  <c r="BK167"/>
  <c r="BK111"/>
  <c i="8" r="J190"/>
  <c r="J152"/>
  <c r="BK125"/>
  <c r="BK198"/>
  <c r="J162"/>
  <c r="BK136"/>
  <c r="J185"/>
  <c r="J159"/>
  <c r="BK131"/>
  <c r="BK169"/>
  <c r="BK134"/>
  <c i="9" r="BK126"/>
  <c r="J153"/>
  <c r="BK121"/>
  <c r="J143"/>
  <c r="J109"/>
  <c r="BK124"/>
  <c r="J104"/>
  <c i="10" r="J104"/>
  <c r="BK111"/>
  <c r="BK104"/>
  <c i="11" r="J347"/>
  <c r="J279"/>
  <c r="J242"/>
  <c r="BK208"/>
  <c r="BK174"/>
  <c r="BK136"/>
  <c r="BK116"/>
  <c r="BK344"/>
  <c r="J311"/>
  <c r="BK268"/>
  <c r="J234"/>
  <c r="J208"/>
  <c r="J182"/>
  <c r="BK156"/>
  <c r="J119"/>
  <c r="BK348"/>
  <c r="BK309"/>
  <c r="J286"/>
  <c r="J263"/>
  <c r="BK229"/>
  <c r="J193"/>
  <c r="BK146"/>
  <c r="BK374"/>
  <c r="J349"/>
  <c r="J297"/>
  <c r="J273"/>
  <c r="J240"/>
  <c r="J217"/>
  <c r="BK191"/>
  <c r="J162"/>
  <c r="BK120"/>
  <c i="12" r="BK334"/>
  <c r="J307"/>
  <c r="BK258"/>
  <c r="J227"/>
  <c r="BK203"/>
  <c r="J175"/>
  <c r="J152"/>
  <c r="J114"/>
  <c r="BK323"/>
  <c r="J299"/>
  <c r="J270"/>
  <c r="J240"/>
  <c r="J210"/>
  <c r="BK187"/>
  <c r="BK166"/>
  <c r="J127"/>
  <c r="BK98"/>
  <c r="BK345"/>
  <c r="BK327"/>
  <c r="BK287"/>
  <c r="J244"/>
  <c r="J221"/>
  <c r="BK180"/>
  <c r="BK140"/>
  <c r="J118"/>
  <c r="J97"/>
  <c r="J316"/>
  <c r="J285"/>
  <c r="BK255"/>
  <c r="BK220"/>
  <c r="J192"/>
  <c r="J167"/>
  <c r="BK142"/>
  <c r="BK92"/>
  <c i="13" r="BK96"/>
  <c r="J118"/>
  <c r="J96"/>
  <c i="14" r="BK234"/>
  <c r="BK122"/>
  <c r="BK264"/>
  <c r="BK310"/>
  <c r="J304"/>
  <c r="BK247"/>
  <c r="BK119"/>
  <c i="15" r="BK188"/>
  <c r="BK259"/>
  <c r="BK143"/>
  <c r="J203"/>
  <c r="BK153"/>
  <c r="BK218"/>
  <c i="16" r="J247"/>
  <c r="BK167"/>
  <c r="J100"/>
  <c r="BK196"/>
  <c r="BK141"/>
  <c r="BK120"/>
  <c r="J208"/>
  <c r="J113"/>
  <c i="17" r="J128"/>
  <c r="J111"/>
  <c i="18" r="J144"/>
  <c r="J143"/>
  <c r="J136"/>
  <c r="BK106"/>
  <c i="19" r="J115"/>
  <c r="J118"/>
  <c r="BK135"/>
  <c r="J90"/>
  <c i="20" r="J162"/>
  <c r="BK132"/>
  <c r="J101"/>
  <c r="J160"/>
  <c r="BK135"/>
  <c r="J108"/>
  <c r="BK168"/>
  <c r="J149"/>
  <c r="BK118"/>
  <c r="J159"/>
  <c r="BK123"/>
  <c i="21" r="BK274"/>
  <c r="BK181"/>
  <c r="J267"/>
  <c r="J205"/>
  <c r="BK93"/>
  <c r="BK213"/>
  <c r="BK269"/>
  <c r="BK203"/>
  <c i="22" r="BK184"/>
  <c r="BK97"/>
  <c r="J159"/>
  <c r="BK188"/>
  <c i="23" r="BK218"/>
  <c r="J94"/>
  <c r="BK201"/>
  <c r="BK223"/>
  <c r="BK129"/>
  <c r="J201"/>
  <c r="BK160"/>
  <c i="24" r="BK148"/>
  <c r="J142"/>
  <c r="J131"/>
  <c r="J133"/>
  <c i="25" r="BK143"/>
  <c r="BK172"/>
  <c r="J106"/>
  <c r="J172"/>
  <c r="J113"/>
  <c i="26" r="BK155"/>
  <c r="J189"/>
  <c r="BK157"/>
  <c r="BK114"/>
  <c r="BK170"/>
  <c r="J131"/>
  <c i="27" r="J99"/>
  <c i="28" r="J106"/>
  <c i="29" r="BK109"/>
  <c r="J89"/>
  <c i="30" r="BK97"/>
  <c r="BK148"/>
  <c r="J93"/>
  <c i="31" r="J137"/>
  <c r="BK103"/>
  <c r="BK95"/>
  <c i="32" r="J341"/>
  <c r="BK153"/>
  <c r="J389"/>
  <c r="BK231"/>
  <c r="BK452"/>
  <c r="BK366"/>
  <c r="J231"/>
  <c r="BK474"/>
  <c r="BK369"/>
  <c r="BK235"/>
  <c r="J117"/>
  <c i="33" r="J200"/>
  <c r="BK145"/>
  <c r="J108"/>
  <c r="J185"/>
  <c r="BK142"/>
  <c r="J207"/>
  <c r="BK171"/>
  <c r="J148"/>
  <c r="BK174"/>
  <c r="J141"/>
  <c i="34" r="J92"/>
  <c r="J108"/>
  <c i="35" r="BK115"/>
  <c r="BK108"/>
  <c r="BK96"/>
  <c i="36" r="J87"/>
  <c r="BK121"/>
  <c i="37" r="J104"/>
  <c i="2" r="BK91"/>
  <c r="J89"/>
  <c i="3" r="BK84"/>
  <c i="4" r="J4675"/>
  <c r="BK4634"/>
  <c r="J4574"/>
  <c r="J4521"/>
  <c r="J4486"/>
  <c r="J4452"/>
  <c r="BK3974"/>
  <c r="BK3852"/>
  <c r="BK3809"/>
  <c r="J3774"/>
  <c r="BK3749"/>
  <c r="J3708"/>
  <c r="BK3676"/>
  <c r="J3541"/>
  <c r="BK3323"/>
  <c r="J3071"/>
  <c r="BK2926"/>
  <c r="BK2512"/>
  <c r="BK2396"/>
  <c r="J2367"/>
  <c r="BK2289"/>
  <c r="J2159"/>
  <c r="J1823"/>
  <c r="J1410"/>
  <c r="BK1128"/>
  <c r="BK798"/>
  <c r="BK376"/>
  <c r="J181"/>
  <c r="BK4045"/>
  <c r="J3854"/>
  <c r="J3806"/>
  <c r="J3769"/>
  <c r="J3724"/>
  <c r="BK3703"/>
  <c r="J3540"/>
  <c r="BK3374"/>
  <c r="J3073"/>
  <c r="J2537"/>
  <c r="J2442"/>
  <c r="BK2371"/>
  <c r="J2337"/>
  <c r="BK2145"/>
  <c r="BK1757"/>
  <c r="J1407"/>
  <c r="J1154"/>
  <c r="J686"/>
  <c r="J262"/>
  <c r="J4017"/>
  <c r="J3852"/>
  <c r="J3830"/>
  <c r="J3777"/>
  <c r="BK3750"/>
  <c r="BK3695"/>
  <c r="J3670"/>
  <c r="BK3458"/>
  <c r="J3213"/>
  <c r="J2735"/>
  <c r="BK2443"/>
  <c r="J2363"/>
  <c r="J2289"/>
  <c r="BK2135"/>
  <c r="J1759"/>
  <c r="BK1467"/>
  <c r="BK1120"/>
  <c r="BK611"/>
  <c r="J173"/>
  <c r="J3866"/>
  <c r="J3813"/>
  <c r="J3752"/>
  <c r="J3709"/>
  <c r="BK3677"/>
  <c r="J3537"/>
  <c r="J3437"/>
  <c r="BK3112"/>
  <c r="J2916"/>
  <c r="J2512"/>
  <c r="BK2399"/>
  <c r="J2341"/>
  <c r="BK2254"/>
  <c r="J1941"/>
  <c r="J1757"/>
  <c r="BK1230"/>
  <c r="BK918"/>
  <c r="BK615"/>
  <c r="BK219"/>
  <c i="6" r="BK389"/>
  <c r="J338"/>
  <c r="BK281"/>
  <c r="J226"/>
  <c r="J170"/>
  <c r="BK105"/>
  <c r="BK362"/>
  <c r="BK297"/>
  <c r="BK272"/>
  <c r="J213"/>
  <c r="BK161"/>
  <c r="J105"/>
  <c r="J344"/>
  <c r="J272"/>
  <c r="BK234"/>
  <c r="J199"/>
  <c r="BK134"/>
  <c r="J366"/>
  <c r="J309"/>
  <c r="BK278"/>
  <c r="BK202"/>
  <c r="BK160"/>
  <c i="7" r="BK259"/>
  <c r="BK189"/>
  <c r="J149"/>
  <c r="BK233"/>
  <c r="J183"/>
  <c r="J127"/>
  <c r="BK251"/>
  <c r="J187"/>
  <c r="J125"/>
  <c r="J236"/>
  <c r="BK161"/>
  <c r="BK112"/>
  <c i="8" r="BK193"/>
  <c r="J177"/>
  <c r="BK129"/>
  <c r="J111"/>
  <c r="BK172"/>
  <c r="J154"/>
  <c r="J119"/>
  <c r="J170"/>
  <c r="BK126"/>
  <c r="BK199"/>
  <c r="BK162"/>
  <c r="J131"/>
  <c i="9" r="J127"/>
  <c r="BK155"/>
  <c r="J118"/>
  <c r="J148"/>
  <c r="J111"/>
  <c r="BK137"/>
  <c r="BK115"/>
  <c i="10" r="BK109"/>
  <c r="J109"/>
  <c r="J110"/>
  <c r="J124"/>
  <c r="BK107"/>
  <c i="11" r="BK327"/>
  <c r="J282"/>
  <c r="BK245"/>
  <c r="J206"/>
  <c r="BK179"/>
  <c r="BK143"/>
  <c r="J114"/>
  <c r="J342"/>
  <c r="BK307"/>
  <c r="BK280"/>
  <c r="BK248"/>
  <c r="BK205"/>
  <c r="J178"/>
  <c r="J155"/>
  <c r="J128"/>
  <c r="J308"/>
  <c r="BK278"/>
  <c r="BK246"/>
  <c r="BK209"/>
  <c r="BK190"/>
  <c r="BK149"/>
  <c r="J113"/>
  <c r="J352"/>
  <c r="BK317"/>
  <c r="BK283"/>
  <c r="J253"/>
  <c r="J218"/>
  <c r="J180"/>
  <c r="BK145"/>
  <c i="12" r="BK347"/>
  <c r="J326"/>
  <c r="J312"/>
  <c r="J275"/>
  <c r="J245"/>
  <c r="BK208"/>
  <c r="J176"/>
  <c r="J157"/>
  <c r="J124"/>
  <c r="BK332"/>
  <c r="J297"/>
  <c r="J274"/>
  <c r="J228"/>
  <c r="BK201"/>
  <c r="J162"/>
  <c r="BK128"/>
  <c r="BK107"/>
  <c r="BK348"/>
  <c r="J318"/>
  <c r="J271"/>
  <c r="J241"/>
  <c r="J222"/>
  <c r="J174"/>
  <c r="BK150"/>
  <c r="J131"/>
  <c r="J98"/>
  <c r="J313"/>
  <c r="BK290"/>
  <c r="BK262"/>
  <c r="J238"/>
  <c r="J200"/>
  <c r="J179"/>
  <c r="BK143"/>
  <c r="J101"/>
  <c i="13" r="J107"/>
  <c r="J110"/>
  <c r="J97"/>
  <c i="14" r="J258"/>
  <c r="BK156"/>
  <c r="J275"/>
  <c r="J140"/>
  <c r="J267"/>
  <c r="J313"/>
  <c r="BK258"/>
  <c i="15" r="BK244"/>
  <c r="J181"/>
  <c r="J244"/>
  <c r="BK156"/>
  <c r="J218"/>
  <c r="BK151"/>
  <c r="BK183"/>
  <c i="16" r="BK274"/>
  <c r="J157"/>
  <c r="BK111"/>
  <c r="BK222"/>
  <c r="J155"/>
  <c r="J222"/>
  <c r="J134"/>
  <c r="BK254"/>
  <c r="BK146"/>
  <c i="17" r="J92"/>
  <c r="BK96"/>
  <c i="18" r="BK145"/>
  <c r="BK102"/>
  <c r="BK104"/>
  <c i="19" r="J98"/>
  <c r="J102"/>
  <c r="J126"/>
  <c r="J132"/>
  <c i="20" r="J143"/>
  <c r="BK116"/>
  <c r="BK178"/>
  <c r="J152"/>
  <c r="J125"/>
  <c r="J106"/>
  <c r="BK165"/>
  <c r="BK141"/>
  <c r="J177"/>
  <c r="J129"/>
  <c r="J88"/>
  <c i="21" r="BK192"/>
  <c r="BK166"/>
  <c r="J252"/>
  <c r="BK117"/>
  <c r="J206"/>
  <c r="BK266"/>
  <c r="J213"/>
  <c i="22" r="J186"/>
  <c r="J99"/>
  <c r="BK174"/>
  <c r="J106"/>
  <c r="BK161"/>
  <c r="J178"/>
  <c i="23" r="J212"/>
  <c r="J234"/>
  <c r="BK197"/>
  <c r="J101"/>
  <c i="24" r="J144"/>
  <c r="J92"/>
  <c r="BK144"/>
  <c r="J162"/>
  <c r="J127"/>
  <c i="25" r="BK98"/>
  <c r="BK100"/>
  <c r="BK163"/>
  <c r="J102"/>
  <c i="26" r="J157"/>
  <c r="J188"/>
  <c r="BK135"/>
  <c r="BK176"/>
  <c r="BK151"/>
  <c r="J106"/>
  <c i="27" r="J109"/>
  <c i="29" r="J109"/>
  <c r="J96"/>
  <c i="30" r="J100"/>
  <c r="J135"/>
  <c i="31" r="BK131"/>
  <c r="J87"/>
  <c r="J151"/>
  <c i="32" r="J450"/>
  <c r="BK178"/>
  <c r="J444"/>
  <c r="J363"/>
  <c r="J167"/>
  <c r="BK431"/>
  <c r="BK341"/>
  <c r="J143"/>
  <c i="33" r="BK202"/>
  <c r="J143"/>
  <c r="BK97"/>
  <c r="J196"/>
  <c r="J100"/>
  <c r="J178"/>
  <c r="J156"/>
  <c r="BK124"/>
  <c r="J180"/>
  <c r="BK152"/>
  <c r="J115"/>
  <c i="34" r="BK97"/>
  <c r="BK103"/>
  <c i="35" r="BK101"/>
  <c r="J93"/>
  <c i="37" r="J96"/>
  <c i="2" r="J103"/>
  <c r="BK92"/>
  <c i="3" r="BK142"/>
  <c r="J142"/>
  <c i="4" r="J4659"/>
  <c r="J4564"/>
  <c r="J4518"/>
  <c r="J4485"/>
  <c r="J4458"/>
  <c r="BK4017"/>
  <c r="J3864"/>
  <c r="J3788"/>
  <c r="J3764"/>
  <c r="J3717"/>
  <c r="J3677"/>
  <c r="BK3576"/>
  <c r="BK3449"/>
  <c r="J3170"/>
  <c r="J2953"/>
  <c r="BK2634"/>
  <c r="J2413"/>
  <c r="J2351"/>
  <c r="J2299"/>
  <c r="BK2129"/>
  <c r="BK1727"/>
  <c r="BK1421"/>
  <c r="BK1162"/>
  <c r="J653"/>
  <c r="J388"/>
  <c r="J219"/>
  <c r="J3974"/>
  <c r="BK3844"/>
  <c r="BK3800"/>
  <c r="BK3779"/>
  <c r="BK3721"/>
  <c r="J3688"/>
  <c r="J3576"/>
  <c r="J3449"/>
  <c r="BK3146"/>
  <c r="J2877"/>
  <c r="J2517"/>
  <c r="J2403"/>
  <c r="BK2348"/>
  <c r="BK2305"/>
  <c r="BK2172"/>
  <c r="BK1696"/>
  <c r="J1222"/>
  <c r="BK1144"/>
  <c r="BK722"/>
  <c r="BK314"/>
  <c r="J4100"/>
  <c r="J3870"/>
  <c r="BK3835"/>
  <c r="BK3807"/>
  <c r="BK3756"/>
  <c r="J3732"/>
  <c r="BK3686"/>
  <c r="J3590"/>
  <c r="BK3258"/>
  <c r="BK2953"/>
  <c r="J2488"/>
  <c r="BK2375"/>
  <c r="J2339"/>
  <c r="BK2279"/>
  <c r="J2175"/>
  <c r="J1789"/>
  <c r="BK1479"/>
  <c r="J1207"/>
  <c r="J623"/>
  <c r="J215"/>
  <c r="J3927"/>
  <c r="BK3839"/>
  <c r="J3762"/>
  <c r="BK3726"/>
  <c r="J3695"/>
  <c r="J3668"/>
  <c r="J3545"/>
  <c r="J3285"/>
  <c r="J3104"/>
  <c r="J2887"/>
  <c r="J2521"/>
  <c r="J2378"/>
  <c r="BK2337"/>
  <c r="J2163"/>
  <c r="J1819"/>
  <c r="J1581"/>
  <c r="J1204"/>
  <c r="J1032"/>
  <c r="BK653"/>
  <c r="BK282"/>
  <c i="5" r="BK90"/>
  <c i="6" r="BK341"/>
  <c r="BK286"/>
  <c r="BK239"/>
  <c r="J197"/>
  <c r="BK140"/>
  <c r="J391"/>
  <c r="J317"/>
  <c r="BK289"/>
  <c r="BK259"/>
  <c r="BK226"/>
  <c r="BK169"/>
  <c r="BK107"/>
  <c r="J375"/>
  <c r="J311"/>
  <c r="J249"/>
  <c r="BK217"/>
  <c r="BK168"/>
  <c r="J127"/>
  <c r="J370"/>
  <c r="BK317"/>
  <c r="J259"/>
  <c r="BK184"/>
  <c r="BK123"/>
  <c i="7" r="BK234"/>
  <c r="J165"/>
  <c r="BK98"/>
  <c r="J213"/>
  <c r="J159"/>
  <c r="J108"/>
  <c r="BK236"/>
  <c r="BK171"/>
  <c r="BK121"/>
  <c r="J226"/>
  <c r="BK157"/>
  <c r="J107"/>
  <c i="8" r="J188"/>
  <c r="J150"/>
  <c r="BK114"/>
  <c r="BK176"/>
  <c r="BK155"/>
  <c r="BK132"/>
  <c r="J181"/>
  <c r="J148"/>
  <c r="J118"/>
  <c r="BK202"/>
  <c r="BK163"/>
  <c r="J132"/>
  <c i="9" r="BK141"/>
  <c r="BK100"/>
  <c r="BK116"/>
  <c r="BK135"/>
  <c r="BK112"/>
  <c r="BK136"/>
  <c r="BK101"/>
  <c i="10" r="J97"/>
  <c r="J91"/>
  <c r="BK97"/>
  <c r="J106"/>
  <c i="11" r="BK355"/>
  <c r="J299"/>
  <c r="J275"/>
  <c r="BK230"/>
  <c r="BK200"/>
  <c r="BK167"/>
  <c r="J129"/>
  <c r="J353"/>
  <c r="BK322"/>
  <c r="BK289"/>
  <c r="BK255"/>
  <c r="J203"/>
  <c r="J175"/>
  <c r="BK131"/>
  <c r="J346"/>
  <c r="BK302"/>
  <c r="J281"/>
  <c r="J248"/>
  <c r="BK217"/>
  <c r="BK166"/>
  <c r="BK127"/>
  <c r="J360"/>
  <c r="J339"/>
  <c r="J294"/>
  <c r="J255"/>
  <c r="BK227"/>
  <c r="J216"/>
  <c r="J183"/>
  <c r="BK150"/>
  <c r="BK113"/>
  <c i="12" r="BK324"/>
  <c r="BK299"/>
  <c r="J260"/>
  <c r="BK226"/>
  <c r="BK184"/>
  <c r="BK158"/>
  <c r="BK118"/>
  <c r="J331"/>
  <c r="BK295"/>
  <c r="BK271"/>
  <c r="BK241"/>
  <c r="J214"/>
  <c r="J184"/>
  <c r="BK171"/>
  <c r="J141"/>
  <c r="J108"/>
  <c r="J347"/>
  <c r="J315"/>
  <c r="BK269"/>
  <c r="BK238"/>
  <c r="J215"/>
  <c r="BK151"/>
  <c r="BK133"/>
  <c r="BK105"/>
  <c r="BK326"/>
  <c r="BK307"/>
  <c r="BK275"/>
  <c r="J253"/>
  <c r="BK219"/>
  <c r="J191"/>
  <c r="J166"/>
  <c r="J137"/>
  <c i="13" r="J121"/>
  <c r="J98"/>
  <c r="BK98"/>
  <c r="BK100"/>
  <c i="14" r="J206"/>
  <c r="BK314"/>
  <c r="J252"/>
  <c r="J94"/>
  <c r="J148"/>
  <c r="BK297"/>
  <c r="J122"/>
  <c i="15" r="J158"/>
  <c r="J246"/>
  <c r="BK176"/>
  <c r="BK111"/>
  <c r="J156"/>
  <c r="BK191"/>
  <c i="16" r="J146"/>
  <c r="BK270"/>
  <c r="BK233"/>
  <c r="BK192"/>
  <c r="J120"/>
  <c r="J200"/>
  <c r="BK131"/>
  <c r="BK265"/>
  <c r="J170"/>
  <c i="17" r="BK115"/>
  <c r="BK122"/>
  <c i="18" r="BK132"/>
  <c r="BK130"/>
  <c r="J138"/>
  <c r="BK90"/>
  <c i="19" r="BK134"/>
  <c r="J137"/>
  <c i="20" r="J168"/>
  <c r="J119"/>
  <c r="J167"/>
  <c r="J137"/>
  <c r="BK109"/>
  <c r="BK169"/>
  <c r="BK144"/>
  <c r="J104"/>
  <c r="BK154"/>
  <c r="BK103"/>
  <c i="21" r="BK197"/>
  <c r="J95"/>
  <c r="BK200"/>
  <c r="BK271"/>
  <c r="BK99"/>
  <c r="BK218"/>
  <c i="22" r="J170"/>
  <c r="BK170"/>
  <c r="BK109"/>
  <c r="J174"/>
  <c r="BK106"/>
  <c i="23" r="BK192"/>
  <c r="J226"/>
  <c r="BK125"/>
  <c r="BK123"/>
  <c r="BK214"/>
  <c r="J112"/>
  <c i="24" r="BK106"/>
  <c r="BK157"/>
  <c r="J160"/>
  <c r="J96"/>
  <c i="25" r="J176"/>
  <c r="BK102"/>
  <c r="BK151"/>
  <c i="26" r="J173"/>
  <c r="BK128"/>
  <c r="BK162"/>
  <c r="BK124"/>
  <c r="J165"/>
  <c r="BK112"/>
  <c i="27" r="BK111"/>
  <c i="28" r="J86"/>
  <c i="29" r="BK86"/>
  <c i="30" r="BK93"/>
  <c r="BK142"/>
  <c i="31" r="J141"/>
  <c r="BK154"/>
  <c r="J143"/>
  <c i="32" r="J419"/>
  <c r="BK214"/>
  <c r="BK446"/>
  <c r="J303"/>
  <c r="BK99"/>
  <c r="J383"/>
  <c r="J239"/>
  <c r="BK107"/>
  <c r="J366"/>
  <c r="J268"/>
  <c r="BK158"/>
  <c i="33" r="J205"/>
  <c r="BK157"/>
  <c r="BK134"/>
  <c r="BK219"/>
  <c r="BK177"/>
  <c r="BK106"/>
  <c r="BK173"/>
  <c r="BK144"/>
  <c r="J179"/>
  <c r="BK153"/>
  <c r="J138"/>
  <c i="34" r="J94"/>
  <c i="35" r="J113"/>
  <c r="BK99"/>
  <c i="36" r="J128"/>
  <c i="37" r="BK108"/>
  <c i="2" r="J92"/>
  <c r="J96"/>
  <c i="3" r="J137"/>
  <c r="J139"/>
  <c i="4" r="BK4675"/>
  <c r="BK4637"/>
  <c r="BK4548"/>
  <c r="BK4489"/>
  <c r="BK4458"/>
  <c r="BK4030"/>
  <c r="BK3861"/>
  <c r="J3832"/>
  <c r="J3790"/>
  <c r="J3760"/>
  <c r="J3721"/>
  <c r="J3681"/>
  <c r="J3544"/>
  <c r="BK3450"/>
  <c r="BK3093"/>
  <c r="BK2880"/>
  <c r="BK2488"/>
  <c r="BK2406"/>
  <c r="BK2330"/>
  <c r="J2263"/>
  <c r="BK1881"/>
  <c r="J1454"/>
  <c r="J1189"/>
  <c r="BK983"/>
  <c r="BK631"/>
  <c r="BK302"/>
  <c r="BK226"/>
  <c r="BK3952"/>
  <c r="J3851"/>
  <c r="BK3799"/>
  <c r="BK3770"/>
  <c r="BK3725"/>
  <c r="J3687"/>
  <c r="BK3611"/>
  <c r="BK3466"/>
  <c r="BK3219"/>
  <c r="J2926"/>
  <c r="BK2440"/>
  <c r="BK2367"/>
  <c r="J2330"/>
  <c r="J2177"/>
  <c r="BK1916"/>
  <c r="J1481"/>
  <c r="BK1181"/>
  <c r="BK948"/>
  <c r="BK365"/>
  <c r="J4086"/>
  <c r="BK3879"/>
  <c r="J3834"/>
  <c r="BK3810"/>
  <c r="J3770"/>
  <c r="J3747"/>
  <c r="BK3693"/>
  <c r="BK3666"/>
  <c r="J3452"/>
  <c r="BK3238"/>
  <c r="BK2984"/>
  <c r="BK2469"/>
  <c r="J2366"/>
  <c r="BK2313"/>
  <c r="BK2177"/>
  <c r="BK1901"/>
  <c r="J1611"/>
  <c r="J1240"/>
  <c r="J1002"/>
  <c r="J329"/>
  <c r="BK4078"/>
  <c r="BK3895"/>
  <c r="J3844"/>
  <c r="BK3783"/>
  <c r="BK3724"/>
  <c r="BK3692"/>
  <c r="J3543"/>
  <c r="J3393"/>
  <c r="BK3114"/>
  <c r="J2865"/>
  <c r="BK2499"/>
  <c r="J2437"/>
  <c r="J2358"/>
  <c r="J2313"/>
  <c r="J1916"/>
  <c r="BK1730"/>
  <c r="J1379"/>
  <c r="J1066"/>
  <c r="J948"/>
  <c r="J644"/>
  <c r="BK262"/>
  <c i="6" r="J393"/>
  <c r="J337"/>
  <c r="J284"/>
  <c r="BK228"/>
  <c r="J176"/>
  <c r="BK121"/>
  <c r="J365"/>
  <c r="J294"/>
  <c r="J256"/>
  <c r="BK219"/>
  <c r="BK173"/>
  <c r="J152"/>
  <c r="BK376"/>
  <c r="BK307"/>
  <c r="BK224"/>
  <c r="J162"/>
  <c r="BK109"/>
  <c r="J315"/>
  <c r="BK269"/>
  <c r="BK163"/>
  <c r="J119"/>
  <c r="J109"/>
  <c i="7" r="BK228"/>
  <c r="BK203"/>
  <c r="BK159"/>
  <c r="J112"/>
  <c r="J251"/>
  <c r="BK195"/>
  <c r="BK151"/>
  <c r="BK107"/>
  <c r="BK201"/>
  <c r="BK127"/>
  <c r="BK215"/>
  <c r="J139"/>
  <c r="BK105"/>
  <c i="8" r="BK185"/>
  <c r="J143"/>
  <c r="BK110"/>
  <c r="J166"/>
  <c r="BK146"/>
  <c r="BK168"/>
  <c r="J134"/>
  <c r="BK188"/>
  <c r="J156"/>
  <c r="BK133"/>
  <c r="BK118"/>
  <c i="9" r="BK127"/>
  <c r="J103"/>
  <c r="J136"/>
  <c r="J150"/>
  <c r="J121"/>
  <c r="BK151"/>
  <c i="10" r="BK117"/>
  <c r="J122"/>
  <c r="BK125"/>
  <c r="BK102"/>
  <c r="BK114"/>
  <c i="11" r="J367"/>
  <c r="J333"/>
  <c r="J284"/>
  <c r="BK249"/>
  <c r="BK221"/>
  <c r="J201"/>
  <c r="J170"/>
  <c r="J132"/>
  <c r="J364"/>
  <c r="BK310"/>
  <c r="J272"/>
  <c r="BK247"/>
  <c r="J209"/>
  <c r="BK139"/>
  <c r="BK372"/>
  <c r="J331"/>
  <c r="J306"/>
  <c r="BK279"/>
  <c r="BK250"/>
  <c r="BK218"/>
  <c r="BK173"/>
  <c r="BK128"/>
  <c r="J374"/>
  <c r="BK342"/>
  <c r="J309"/>
  <c r="BK282"/>
  <c r="BK228"/>
  <c r="BK196"/>
  <c r="J158"/>
  <c r="J130"/>
  <c i="12" r="BK336"/>
  <c r="BK314"/>
  <c r="BK280"/>
  <c r="J230"/>
  <c r="J211"/>
  <c r="BK181"/>
  <c r="J140"/>
  <c r="J110"/>
  <c r="BK311"/>
  <c r="BK286"/>
  <c r="J252"/>
  <c r="BK222"/>
  <c r="BK188"/>
  <c r="BK163"/>
  <c r="BK132"/>
  <c r="BK101"/>
  <c r="BK340"/>
  <c r="BK317"/>
  <c r="BK278"/>
  <c r="J264"/>
  <c r="BK227"/>
  <c r="J187"/>
  <c r="J149"/>
  <c r="J125"/>
  <c r="BK110"/>
  <c r="J332"/>
  <c r="BK305"/>
  <c r="BK273"/>
  <c r="BK249"/>
  <c r="J218"/>
  <c r="J189"/>
  <c r="J171"/>
  <c r="BK131"/>
  <c r="BK97"/>
  <c i="13" r="J117"/>
  <c r="BK99"/>
  <c i="14" r="BK262"/>
  <c r="BK137"/>
  <c r="BK281"/>
  <c r="J182"/>
  <c r="J189"/>
  <c r="BK285"/>
  <c i="15" r="J259"/>
  <c r="J168"/>
  <c r="BK210"/>
  <c r="BK245"/>
  <c r="BK161"/>
  <c r="BK205"/>
  <c r="BK100"/>
  <c i="16" r="J137"/>
  <c r="J239"/>
  <c r="BK180"/>
  <c r="BK108"/>
  <c r="BK235"/>
  <c r="BK152"/>
  <c i="17" r="J100"/>
  <c r="J96"/>
  <c r="J118"/>
  <c i="18" r="BK143"/>
  <c r="BK138"/>
  <c r="J142"/>
  <c r="J126"/>
  <c i="19" r="BK136"/>
  <c r="BK98"/>
  <c r="J135"/>
  <c i="20" r="BK160"/>
  <c r="BK121"/>
  <c r="BK176"/>
  <c r="J151"/>
  <c r="J114"/>
  <c r="J91"/>
  <c r="BK151"/>
  <c r="J123"/>
  <c r="BK173"/>
  <c r="BK128"/>
  <c i="21" r="BK277"/>
  <c r="J189"/>
  <c r="BK280"/>
  <c r="BK202"/>
  <c r="J274"/>
  <c r="BK183"/>
  <c r="J258"/>
  <c r="J197"/>
  <c i="22" r="J182"/>
  <c r="J93"/>
  <c r="J164"/>
  <c r="BK186"/>
  <c i="23" r="BK153"/>
  <c r="J217"/>
  <c r="J229"/>
  <c r="J116"/>
  <c r="BK195"/>
  <c r="BK105"/>
  <c i="24" r="J125"/>
  <c r="J113"/>
  <c r="J100"/>
  <c r="BK100"/>
  <c i="25" r="BK126"/>
  <c r="J98"/>
  <c r="BK155"/>
  <c r="BK106"/>
  <c i="26" r="J151"/>
  <c r="J94"/>
  <c r="J139"/>
  <c r="J193"/>
  <c r="BK144"/>
  <c r="BK94"/>
  <c i="27" r="BK96"/>
  <c i="28" r="J99"/>
  <c i="29" r="J102"/>
  <c i="30" r="BK130"/>
  <c r="J97"/>
  <c r="J126"/>
  <c i="31" r="BK120"/>
  <c r="BK124"/>
  <c i="32" r="J425"/>
  <c r="BK121"/>
  <c r="J379"/>
  <c r="J147"/>
  <c r="BK441"/>
  <c r="BK272"/>
  <c r="BK494"/>
  <c r="J386"/>
  <c r="BK258"/>
  <c r="J136"/>
  <c i="33" r="BK185"/>
  <c r="J161"/>
  <c r="J128"/>
  <c r="J217"/>
  <c r="J167"/>
  <c r="J117"/>
  <c r="J186"/>
  <c r="J150"/>
  <c r="BK108"/>
  <c r="BK169"/>
  <c r="J93"/>
  <c i="34" r="BK96"/>
  <c r="J101"/>
  <c i="35" r="J96"/>
  <c r="BK94"/>
  <c i="36" r="J100"/>
  <c r="BK129"/>
  <c i="37" r="BK99"/>
  <c i="2" r="J100"/>
  <c r="BK100"/>
  <c i="3" r="BK137"/>
  <c r="J84"/>
  <c i="4" r="J4643"/>
  <c r="BK4561"/>
  <c r="BK4515"/>
  <c r="J4481"/>
  <c r="BK4004"/>
  <c r="J3860"/>
  <c r="J3836"/>
  <c r="J3785"/>
  <c r="BK3762"/>
  <c r="J3719"/>
  <c r="BK3688"/>
  <c r="BK3587"/>
  <c r="BK3452"/>
  <c r="BK3060"/>
  <c r="BK2828"/>
  <c r="J2457"/>
  <c r="J2364"/>
  <c r="J2284"/>
  <c r="BK2035"/>
  <c r="J1699"/>
  <c r="BK1379"/>
  <c r="J1173"/>
  <c r="BK759"/>
  <c r="J314"/>
  <c r="BK291"/>
  <c r="J4078"/>
  <c r="BK3857"/>
  <c r="J3809"/>
  <c r="J3772"/>
  <c r="BK3728"/>
  <c r="J3702"/>
  <c r="J3609"/>
  <c r="BK3525"/>
  <c r="J3226"/>
  <c r="BK3033"/>
  <c r="J2686"/>
  <c r="BK2426"/>
  <c r="J2365"/>
  <c r="BK2339"/>
  <c r="J2254"/>
  <c r="J1937"/>
  <c r="BK1658"/>
  <c r="J1238"/>
  <c r="J1128"/>
  <c r="J798"/>
  <c r="J269"/>
  <c r="J4030"/>
  <c r="BK3855"/>
  <c r="BK3833"/>
  <c r="BK3805"/>
  <c r="BK3766"/>
  <c r="J3711"/>
  <c r="J3678"/>
  <c r="BK3515"/>
  <c r="J3266"/>
  <c r="J2966"/>
  <c r="BK2795"/>
  <c r="BK2441"/>
  <c r="J2360"/>
  <c r="BK2312"/>
  <c r="BK2167"/>
  <c r="J1696"/>
  <c r="J1471"/>
  <c r="BK1002"/>
  <c r="J333"/>
  <c r="BK192"/>
  <c r="J3862"/>
  <c r="BK3802"/>
  <c r="BK3753"/>
  <c r="J3710"/>
  <c r="BK3684"/>
  <c r="BK3541"/>
  <c r="BK3213"/>
  <c r="J3096"/>
  <c r="BK2821"/>
  <c r="BK2410"/>
  <c r="J2340"/>
  <c r="J2184"/>
  <c r="J1725"/>
  <c r="J1479"/>
  <c r="J1298"/>
  <c r="BK1165"/>
  <c r="BK1032"/>
  <c r="BK1016"/>
  <c r="J900"/>
  <c r="BK627"/>
  <c r="J254"/>
  <c i="5" r="BK110"/>
  <c i="6" r="BK350"/>
  <c r="J301"/>
  <c r="J265"/>
  <c r="J198"/>
  <c r="J158"/>
  <c r="J384"/>
  <c r="J319"/>
  <c r="BK273"/>
  <c r="BK249"/>
  <c r="BK180"/>
  <c r="BK117"/>
  <c r="J368"/>
  <c r="BK329"/>
  <c r="J247"/>
  <c r="J216"/>
  <c r="J160"/>
  <c r="BK372"/>
  <c r="J314"/>
  <c r="BK231"/>
  <c r="J115"/>
  <c i="7" r="BK217"/>
  <c r="BK139"/>
  <c r="J97"/>
  <c r="J191"/>
  <c r="J129"/>
  <c r="J233"/>
  <c r="BK185"/>
  <c r="BK119"/>
  <c r="BK224"/>
  <c r="J151"/>
  <c r="J101"/>
  <c i="8" r="BK186"/>
  <c r="BK145"/>
  <c r="J112"/>
  <c r="J175"/>
  <c r="BK149"/>
  <c r="J108"/>
  <c r="BK167"/>
  <c r="J140"/>
  <c r="J198"/>
  <c r="BK153"/>
  <c r="BK142"/>
  <c r="J110"/>
  <c i="9" r="J122"/>
  <c r="BK148"/>
  <c r="BK106"/>
  <c r="BK118"/>
  <c r="BK145"/>
  <c r="BK110"/>
  <c i="10" r="BK110"/>
  <c r="J102"/>
  <c i="11" r="J368"/>
  <c r="J323"/>
  <c r="BK286"/>
  <c r="J257"/>
  <c r="J196"/>
  <c r="BK160"/>
  <c r="BK123"/>
  <c r="BK359"/>
  <c r="J338"/>
  <c r="J304"/>
  <c r="J261"/>
  <c r="J226"/>
  <c r="BK189"/>
  <c r="BK162"/>
  <c r="BK129"/>
  <c r="BK366"/>
  <c r="J327"/>
  <c r="J290"/>
  <c r="BK256"/>
  <c r="J202"/>
  <c r="BK159"/>
  <c r="J142"/>
  <c r="BK362"/>
  <c r="BK323"/>
  <c r="BK287"/>
  <c r="J256"/>
  <c r="J230"/>
  <c r="BK184"/>
  <c r="J148"/>
  <c r="BK132"/>
  <c i="12" r="J323"/>
  <c r="BK298"/>
  <c r="J267"/>
  <c r="BK237"/>
  <c r="BK212"/>
  <c r="J182"/>
  <c r="J135"/>
  <c r="J107"/>
  <c r="BK315"/>
  <c r="J281"/>
  <c r="BK253"/>
  <c r="J224"/>
  <c r="BK177"/>
  <c r="J150"/>
  <c r="BK113"/>
  <c r="BK342"/>
  <c r="BK319"/>
  <c r="J282"/>
  <c r="BK259"/>
  <c r="J229"/>
  <c r="J186"/>
  <c r="J148"/>
  <c r="J111"/>
  <c r="BK329"/>
  <c r="BK303"/>
  <c r="J269"/>
  <c r="BK245"/>
  <c r="J204"/>
  <c r="J180"/>
  <c r="J151"/>
  <c r="BK111"/>
  <c i="13" r="BK102"/>
  <c r="J102"/>
  <c r="BK116"/>
  <c i="14" r="BK249"/>
  <c r="BK148"/>
  <c r="BK309"/>
  <c r="BK173"/>
  <c r="BK255"/>
  <c r="J103"/>
  <c r="J264"/>
  <c i="15" r="BK208"/>
  <c r="J107"/>
  <c r="BK163"/>
  <c r="BK222"/>
  <c r="BK114"/>
  <c r="J123"/>
  <c i="16" r="J206"/>
  <c r="BK126"/>
  <c r="BK170"/>
  <c r="BK186"/>
  <c r="J241"/>
  <c r="BK157"/>
  <c i="17" r="BK102"/>
  <c r="BK113"/>
  <c i="18" r="J130"/>
  <c r="J134"/>
  <c r="J121"/>
  <c i="19" r="J122"/>
  <c r="J128"/>
  <c i="20" r="J175"/>
  <c r="J141"/>
  <c r="BK110"/>
  <c r="BK175"/>
  <c r="BK143"/>
  <c r="J112"/>
  <c r="BK174"/>
  <c r="BK126"/>
  <c r="BK91"/>
  <c r="BK131"/>
  <c r="BK96"/>
  <c i="21" r="J200"/>
  <c r="BK136"/>
  <c r="J255"/>
  <c r="BK151"/>
  <c r="BK254"/>
  <c r="J109"/>
  <c r="J238"/>
  <c r="BK139"/>
  <c i="22" r="J139"/>
  <c r="J172"/>
  <c r="J171"/>
  <c i="23" r="BK137"/>
  <c r="BK212"/>
  <c r="J105"/>
  <c r="J160"/>
  <c r="J227"/>
  <c r="BK116"/>
  <c i="24" r="BK120"/>
  <c r="BK98"/>
  <c r="BK113"/>
  <c r="BK125"/>
  <c r="BK92"/>
  <c i="25" r="J158"/>
  <c r="BK169"/>
  <c r="J153"/>
  <c r="J100"/>
  <c i="26" r="J148"/>
  <c r="J141"/>
  <c r="J92"/>
  <c r="BK159"/>
  <c r="BK104"/>
  <c i="27" r="BK107"/>
  <c i="28" r="J104"/>
  <c i="29" r="J99"/>
  <c i="30" r="BK132"/>
  <c r="J91"/>
  <c r="BK131"/>
  <c i="31" r="J91"/>
  <c r="BK93"/>
  <c r="J154"/>
  <c i="32" r="J485"/>
  <c r="J272"/>
  <c r="J407"/>
  <c r="J292"/>
  <c r="BK480"/>
  <c r="BK403"/>
  <c r="J244"/>
  <c r="BK173"/>
  <c r="J452"/>
  <c r="BK361"/>
  <c r="BK205"/>
  <c r="J103"/>
  <c i="33" r="BK183"/>
  <c r="BK162"/>
  <c r="BK132"/>
  <c r="BK198"/>
  <c r="BK155"/>
  <c r="BK220"/>
  <c r="J177"/>
  <c r="BK141"/>
  <c r="J105"/>
  <c r="J166"/>
  <c i="34" r="J132"/>
  <c r="BK132"/>
  <c i="35" r="J104"/>
  <c r="BK98"/>
  <c i="36" r="BK105"/>
  <c r="BK100"/>
  <c i="37" r="J99"/>
  <c i="2" r="J86"/>
  <c i="3" r="BK156"/>
  <c r="J110"/>
  <c i="4" r="J4670"/>
  <c r="BK4619"/>
  <c r="J4561"/>
  <c r="J4509"/>
  <c r="J4363"/>
  <c r="J3895"/>
  <c r="J3847"/>
  <c r="J3803"/>
  <c r="J3767"/>
  <c r="BK3732"/>
  <c r="BK3689"/>
  <c r="BK3573"/>
  <c r="J3535"/>
  <c r="J3114"/>
  <c r="BK2865"/>
  <c r="J2440"/>
  <c r="J2350"/>
  <c r="BK2278"/>
  <c r="J1933"/>
  <c r="J1485"/>
  <c r="BK1222"/>
  <c r="J918"/>
  <c r="J475"/>
  <c r="J282"/>
  <c r="BK4187"/>
  <c r="BK3927"/>
  <c r="J3831"/>
  <c r="BK3790"/>
  <c r="J3755"/>
  <c r="BK3709"/>
  <c r="BK3663"/>
  <c r="BK3532"/>
  <c r="J3128"/>
  <c r="BK2733"/>
  <c r="J2420"/>
  <c r="BK2362"/>
  <c r="J2326"/>
  <c r="J2199"/>
  <c r="BK1933"/>
  <c r="BK1635"/>
  <c r="BK1211"/>
  <c r="J1117"/>
  <c r="J318"/>
  <c r="J4065"/>
  <c r="J3857"/>
  <c r="BK3836"/>
  <c r="J3787"/>
  <c r="BK3757"/>
  <c r="BK3719"/>
  <c r="J3689"/>
  <c r="J3611"/>
  <c r="BK3448"/>
  <c r="BK3096"/>
  <c r="BK2392"/>
  <c r="J2368"/>
  <c r="J2314"/>
  <c r="J2235"/>
  <c r="BK1850"/>
  <c r="BK1481"/>
  <c r="J1181"/>
  <c r="BK985"/>
  <c r="BK325"/>
  <c r="BK4047"/>
  <c r="J3861"/>
  <c r="J3807"/>
  <c r="J3765"/>
  <c r="J3723"/>
  <c r="BK3696"/>
  <c r="J3672"/>
  <c r="BK3498"/>
  <c r="J3238"/>
  <c r="J3093"/>
  <c r="J2733"/>
  <c r="J2456"/>
  <c r="J2377"/>
  <c r="J2336"/>
  <c r="BK2175"/>
  <c r="BK1823"/>
  <c r="J1421"/>
  <c r="J1146"/>
  <c r="BK850"/>
  <c r="BK388"/>
  <c r="BK152"/>
  <c i="6" r="J376"/>
  <c r="BK325"/>
  <c r="J270"/>
  <c r="J211"/>
  <c r="J161"/>
  <c r="BK385"/>
  <c r="BK321"/>
  <c r="J290"/>
  <c r="BK260"/>
  <c r="J224"/>
  <c r="BK172"/>
  <c r="BK131"/>
  <c r="J372"/>
  <c r="BK310"/>
  <c r="J261"/>
  <c r="BK221"/>
  <c r="BK171"/>
  <c r="J107"/>
  <c r="J353"/>
  <c r="BK294"/>
  <c r="BK252"/>
  <c r="J171"/>
  <c r="J129"/>
  <c i="7" r="BK209"/>
  <c r="BK163"/>
  <c r="BK99"/>
  <c r="J217"/>
  <c r="J175"/>
  <c r="BK136"/>
  <c r="J259"/>
  <c r="BK221"/>
  <c r="BK142"/>
  <c r="BK219"/>
  <c r="BK149"/>
  <c r="BK103"/>
  <c i="8" r="J187"/>
  <c r="BK154"/>
  <c r="J116"/>
  <c r="J182"/>
  <c r="J163"/>
  <c r="BK147"/>
  <c r="J192"/>
  <c r="BK160"/>
  <c r="BK115"/>
  <c r="BK190"/>
  <c r="J147"/>
  <c r="J124"/>
  <c i="9" r="J113"/>
  <c r="J139"/>
  <c r="BK153"/>
  <c r="BK117"/>
  <c r="BK142"/>
  <c r="J123"/>
  <c r="BK102"/>
  <c i="10" r="J125"/>
  <c r="BK121"/>
  <c r="J95"/>
  <c r="BK95"/>
  <c i="11" r="J343"/>
  <c r="J293"/>
  <c r="BK259"/>
  <c r="J214"/>
  <c r="BK171"/>
  <c r="BK135"/>
  <c r="BK352"/>
  <c r="J314"/>
  <c r="BK270"/>
  <c r="J235"/>
  <c r="BK197"/>
  <c r="J173"/>
  <c r="J134"/>
  <c r="BK294"/>
  <c r="J252"/>
  <c r="BK219"/>
  <c r="J160"/>
  <c r="BK126"/>
  <c r="J373"/>
  <c r="BK338"/>
  <c r="BK298"/>
  <c r="J270"/>
  <c r="BK236"/>
  <c r="BK214"/>
  <c r="J186"/>
  <c r="J153"/>
  <c r="BK134"/>
  <c i="12" r="J335"/>
  <c r="BK318"/>
  <c r="BK285"/>
  <c r="BK250"/>
  <c r="J223"/>
  <c r="J196"/>
  <c r="BK146"/>
  <c r="J112"/>
  <c r="J322"/>
  <c r="BK292"/>
  <c r="BK268"/>
  <c r="J236"/>
  <c r="J209"/>
  <c r="BK174"/>
  <c r="J143"/>
  <c r="J120"/>
  <c r="BK350"/>
  <c r="J328"/>
  <c r="J284"/>
  <c r="BK254"/>
  <c r="BK207"/>
  <c r="J163"/>
  <c r="BK134"/>
  <c r="J121"/>
  <c r="J95"/>
  <c r="BK308"/>
  <c r="J276"/>
  <c r="BK252"/>
  <c r="J226"/>
  <c r="J193"/>
  <c r="BK168"/>
  <c r="BK147"/>
  <c r="J109"/>
  <c i="13" r="J113"/>
  <c r="BK103"/>
  <c r="J103"/>
  <c i="14" r="BK225"/>
  <c r="J111"/>
  <c r="J238"/>
  <c r="BK103"/>
  <c r="J152"/>
  <c r="J308"/>
  <c r="J243"/>
  <c i="15" r="BK215"/>
  <c r="J126"/>
  <c r="BK173"/>
  <c r="BK232"/>
  <c r="BK166"/>
  <c r="J215"/>
  <c r="J138"/>
  <c i="16" r="BK177"/>
  <c r="J265"/>
  <c r="BK200"/>
  <c r="J104"/>
  <c r="BK150"/>
  <c r="J273"/>
  <c r="BK162"/>
  <c i="17" r="BK108"/>
  <c r="BK92"/>
  <c i="18" r="BK121"/>
  <c r="BK144"/>
  <c r="J124"/>
  <c i="19" r="BK125"/>
  <c r="J124"/>
  <c r="BK132"/>
  <c r="BK94"/>
  <c i="20" r="J155"/>
  <c r="BK124"/>
  <c r="J93"/>
  <c r="BK147"/>
  <c r="BK115"/>
  <c r="J92"/>
  <c r="BK161"/>
  <c r="BK133"/>
  <c r="J105"/>
  <c r="BK155"/>
  <c r="J107"/>
  <c i="21" r="J271"/>
  <c r="BK179"/>
  <c r="J257"/>
  <c r="J158"/>
  <c r="J269"/>
  <c r="BK171"/>
  <c r="J260"/>
  <c r="BK187"/>
  <c i="22" r="BK169"/>
  <c r="J184"/>
  <c r="BK171"/>
  <c r="BK127"/>
  <c r="BK168"/>
  <c r="J191"/>
  <c i="23" r="BK226"/>
  <c r="BK90"/>
  <c r="J199"/>
  <c r="BK234"/>
  <c r="J137"/>
  <c r="J220"/>
  <c r="J125"/>
  <c i="24" r="BK152"/>
  <c r="J94"/>
  <c r="J152"/>
  <c r="J154"/>
  <c i="25" r="BK176"/>
  <c r="J163"/>
  <c r="BK153"/>
  <c r="BK147"/>
  <c i="26" r="J180"/>
  <c r="J108"/>
  <c r="J159"/>
  <c r="J100"/>
  <c r="J162"/>
  <c r="BK121"/>
  <c r="BK92"/>
  <c i="27" r="BK86"/>
  <c i="28" r="BK99"/>
  <c i="30" r="BK126"/>
  <c i="31" r="J95"/>
  <c r="BK135"/>
  <c r="BK115"/>
  <c i="32" r="J228"/>
  <c r="J125"/>
  <c r="BK367"/>
  <c r="J297"/>
  <c r="BK239"/>
  <c r="J195"/>
  <c r="BK125"/>
  <c r="J462"/>
  <c r="BK437"/>
  <c r="BK276"/>
  <c r="J205"/>
  <c r="BK462"/>
  <c r="BK371"/>
  <c r="BK303"/>
  <c r="J218"/>
  <c r="J95"/>
  <c i="33" r="J174"/>
  <c r="J153"/>
  <c r="J109"/>
  <c r="BK213"/>
  <c r="J152"/>
  <c r="J215"/>
  <c r="BK175"/>
  <c r="BK146"/>
  <c r="BK93"/>
  <c r="BK154"/>
  <c r="J142"/>
  <c i="34" r="J106"/>
  <c r="BK92"/>
  <c i="35" r="BK106"/>
  <c r="J98"/>
  <c i="36" r="J130"/>
  <c i="37" r="BK86"/>
  <c i="2" r="BK89"/>
  <c r="BK95"/>
  <c r="J87"/>
  <c i="3" r="BK139"/>
  <c i="4" r="BK4668"/>
  <c r="BK4574"/>
  <c r="J4542"/>
  <c r="BK4470"/>
  <c r="BK4365"/>
  <c r="J3994"/>
  <c r="J3838"/>
  <c r="BK3808"/>
  <c r="BK3776"/>
  <c r="BK3758"/>
  <c r="BK3723"/>
  <c r="BK3678"/>
  <c r="BK3609"/>
  <c r="J3458"/>
  <c r="J2978"/>
  <c r="BK2826"/>
  <c r="BK2456"/>
  <c r="J2348"/>
  <c r="J2285"/>
  <c r="BK1755"/>
  <c r="J1622"/>
  <c r="BK1240"/>
  <c r="J1120"/>
  <c r="BK640"/>
  <c r="BK269"/>
  <c r="BK200"/>
  <c r="J3925"/>
  <c r="J3839"/>
  <c r="BK3789"/>
  <c r="BK3763"/>
  <c r="BK3727"/>
  <c r="J3684"/>
  <c r="J3542"/>
  <c r="J3441"/>
  <c r="BK2978"/>
  <c r="J2828"/>
  <c r="BK2437"/>
  <c r="J2374"/>
  <c r="J2276"/>
  <c r="J1896"/>
  <c r="J1520"/>
  <c r="J1009"/>
  <c r="J176"/>
  <c r="BK3925"/>
  <c r="J3846"/>
  <c r="BK3811"/>
  <c r="BK3773"/>
  <c r="J3746"/>
  <c r="BK3710"/>
  <c r="J3680"/>
  <c r="J3525"/>
  <c r="J3217"/>
  <c r="J2826"/>
  <c r="BK2382"/>
  <c r="BK2358"/>
  <c r="BK2263"/>
  <c r="J2057"/>
  <c r="J1693"/>
  <c r="BK1448"/>
  <c r="J1144"/>
  <c r="BK466"/>
  <c r="BK149"/>
  <c r="BK3863"/>
  <c r="BK3785"/>
  <c r="BK3713"/>
  <c r="J3686"/>
  <c r="BK3601"/>
  <c r="BK3445"/>
  <c r="J3219"/>
  <c r="J2795"/>
  <c r="BK2497"/>
  <c r="J2372"/>
  <c r="BK2314"/>
  <c r="BK1904"/>
  <c r="BK1471"/>
  <c r="J1152"/>
  <c r="J745"/>
  <c r="BK329"/>
  <c i="6" r="BK391"/>
  <c r="J334"/>
  <c r="J269"/>
  <c r="J217"/>
  <c r="J174"/>
  <c r="J382"/>
  <c r="BK314"/>
  <c r="BK270"/>
  <c r="BK195"/>
  <c r="BK155"/>
  <c r="BK343"/>
  <c r="J273"/>
  <c r="J228"/>
  <c r="BK174"/>
  <c r="J380"/>
  <c r="J330"/>
  <c r="J283"/>
  <c r="BK213"/>
  <c r="J159"/>
  <c i="7" r="J260"/>
  <c r="BK175"/>
  <c r="BK123"/>
  <c r="J247"/>
  <c r="BK193"/>
  <c r="J133"/>
  <c r="BK258"/>
  <c r="BK207"/>
  <c r="BK137"/>
  <c r="J209"/>
  <c r="BK133"/>
  <c r="BK102"/>
  <c i="8" r="BK184"/>
  <c r="J138"/>
  <c r="BK109"/>
  <c r="BK170"/>
  <c r="BK148"/>
  <c r="J201"/>
  <c r="J158"/>
  <c r="J136"/>
  <c r="BK106"/>
  <c r="BK174"/>
  <c r="J139"/>
  <c r="BK104"/>
  <c i="9" r="J117"/>
  <c r="J135"/>
  <c r="BK152"/>
  <c r="BK119"/>
  <c r="BK150"/>
  <c r="J119"/>
  <c i="10" r="BK124"/>
  <c r="J117"/>
  <c r="BK112"/>
  <c r="BK123"/>
  <c i="11" r="J369"/>
  <c r="J344"/>
  <c r="BK267"/>
  <c r="BK225"/>
  <c r="J184"/>
  <c r="BK141"/>
  <c r="J371"/>
  <c r="BK337"/>
  <c r="J300"/>
  <c r="J239"/>
  <c r="BK192"/>
  <c r="J166"/>
  <c r="J137"/>
  <c r="J358"/>
  <c r="BK314"/>
  <c r="BK276"/>
  <c r="J259"/>
  <c r="J222"/>
  <c r="BK182"/>
  <c r="J122"/>
  <c r="J372"/>
  <c r="BK331"/>
  <c r="J310"/>
  <c r="BK274"/>
  <c r="BK238"/>
  <c r="BK206"/>
  <c r="BK178"/>
  <c r="J141"/>
  <c i="12" r="J343"/>
  <c r="BK316"/>
  <c r="J294"/>
  <c r="J242"/>
  <c r="BK213"/>
  <c r="BK193"/>
  <c r="J147"/>
  <c r="BK108"/>
  <c r="BK313"/>
  <c r="BK282"/>
  <c r="J250"/>
  <c r="J220"/>
  <c r="BK191"/>
  <c r="BK165"/>
  <c r="BK130"/>
  <c r="J99"/>
  <c r="BK341"/>
  <c r="J300"/>
  <c r="BK276"/>
  <c r="BK242"/>
  <c r="BK205"/>
  <c r="BK167"/>
  <c r="J129"/>
  <c r="J94"/>
  <c r="J314"/>
  <c r="BK281"/>
  <c r="J248"/>
  <c r="J212"/>
  <c r="J185"/>
  <c r="J159"/>
  <c r="BK116"/>
  <c r="BK99"/>
  <c i="13" r="BK122"/>
  <c r="BK106"/>
  <c i="14" r="J311"/>
  <c r="J173"/>
  <c r="BK307"/>
  <c r="BK175"/>
  <c r="J247"/>
  <c r="J312"/>
  <c r="BK198"/>
  <c i="15" r="J205"/>
  <c r="BK135"/>
  <c r="J191"/>
  <c r="J100"/>
  <c r="J151"/>
  <c i="16" r="J259"/>
  <c r="J192"/>
  <c r="J274"/>
  <c r="J172"/>
  <c r="BK100"/>
  <c r="BK251"/>
  <c r="BK160"/>
  <c i="17" r="J90"/>
  <c r="BK104"/>
  <c r="BK86"/>
  <c i="18" r="BK140"/>
  <c r="BK128"/>
  <c r="J104"/>
  <c i="19" r="J86"/>
  <c r="BK92"/>
  <c r="BK137"/>
  <c i="20" r="BK156"/>
  <c r="J131"/>
  <c r="J178"/>
  <c r="J153"/>
  <c r="BK117"/>
  <c r="BK99"/>
  <c r="BK157"/>
  <c r="J127"/>
  <c r="J96"/>
  <c r="BK130"/>
  <c r="J98"/>
  <c i="21" r="J177"/>
  <c r="J263"/>
  <c r="J161"/>
  <c r="J225"/>
  <c r="BK267"/>
  <c r="J195"/>
  <c i="22" r="J188"/>
  <c r="BK167"/>
  <c r="BK93"/>
  <c r="J154"/>
  <c r="BK180"/>
  <c i="23" r="J123"/>
  <c r="BK215"/>
  <c r="BK94"/>
  <c r="BK174"/>
  <c r="J188"/>
  <c i="24" r="J171"/>
  <c r="BK175"/>
  <c r="BK127"/>
  <c r="BK142"/>
  <c i="25" r="BK139"/>
  <c r="J143"/>
  <c r="J136"/>
  <c r="BK136"/>
  <c i="26" r="BK193"/>
  <c r="BK146"/>
  <c r="BK180"/>
  <c r="J98"/>
  <c r="BK153"/>
  <c r="J102"/>
  <c i="27" r="J86"/>
  <c i="28" r="BK104"/>
  <c i="29" r="BK89"/>
  <c i="30" r="J103"/>
  <c r="BK95"/>
  <c r="BK87"/>
  <c i="31" r="BK151"/>
  <c r="J124"/>
  <c r="J100"/>
  <c i="32" r="BK347"/>
  <c r="J158"/>
  <c r="BK422"/>
  <c r="BK244"/>
  <c r="BK456"/>
  <c r="J364"/>
  <c r="BK210"/>
  <c r="BK489"/>
  <c r="J437"/>
  <c r="J347"/>
  <c r="J184"/>
  <c r="J91"/>
  <c i="33" r="J173"/>
  <c r="BK148"/>
  <c r="J113"/>
  <c r="J188"/>
  <c r="J140"/>
  <c r="BK205"/>
  <c r="BK167"/>
  <c r="J132"/>
  <c r="J193"/>
  <c r="J155"/>
  <c r="J145"/>
  <c r="BK105"/>
  <c i="34" r="BK110"/>
  <c r="J99"/>
  <c i="35" r="J116"/>
  <c r="BK102"/>
  <c i="36" r="BK87"/>
  <c r="J132"/>
  <c r="J137"/>
  <c i="2" r="BK102"/>
  <c r="BK88"/>
  <c i="3" r="J104"/>
  <c i="4" r="BK4680"/>
  <c r="J4672"/>
  <c r="BK4622"/>
  <c r="BK4564"/>
  <c r="BK4512"/>
  <c r="J4470"/>
  <c r="BK4097"/>
  <c r="BK3868"/>
  <c r="J3835"/>
  <c r="J3799"/>
  <c r="J3766"/>
  <c r="J3726"/>
  <c r="J3690"/>
  <c r="BK3604"/>
  <c r="J3498"/>
  <c r="J3224"/>
  <c r="BK2960"/>
  <c r="J2546"/>
  <c r="J2373"/>
  <c r="BK2292"/>
  <c r="BK1960"/>
  <c r="BK1611"/>
  <c r="BK1248"/>
  <c r="BK1117"/>
  <c r="BK644"/>
  <c r="J348"/>
  <c r="J152"/>
  <c r="BK3904"/>
  <c r="BK3843"/>
  <c r="J3793"/>
  <c r="BK3745"/>
  <c r="J3714"/>
  <c r="J3671"/>
  <c r="BK3535"/>
  <c r="BK3266"/>
  <c r="J2960"/>
  <c r="BK2539"/>
  <c r="J2410"/>
  <c r="BK2351"/>
  <c r="J2323"/>
  <c r="BK2159"/>
  <c r="BK1819"/>
  <c r="BK1581"/>
  <c r="BK1207"/>
  <c r="BK1104"/>
  <c r="BK745"/>
  <c r="J247"/>
  <c r="BK3929"/>
  <c r="J3853"/>
  <c r="BK3840"/>
  <c r="BK3788"/>
  <c r="J3758"/>
  <c r="J3725"/>
  <c r="J3704"/>
  <c r="BK3679"/>
  <c r="J3532"/>
  <c r="J3270"/>
  <c r="BK2637"/>
  <c r="J2384"/>
  <c r="J2362"/>
  <c r="BK2277"/>
  <c r="BK1958"/>
  <c r="J1641"/>
  <c r="BK1429"/>
  <c r="BK1173"/>
  <c r="J592"/>
  <c r="BK176"/>
  <c r="J3948"/>
  <c r="J3859"/>
  <c r="J3791"/>
  <c r="BK3754"/>
  <c r="BK3712"/>
  <c r="BK3685"/>
  <c r="BK3667"/>
  <c r="BK3462"/>
  <c r="J3204"/>
  <c r="J3033"/>
  <c r="BK2523"/>
  <c r="J2406"/>
  <c r="BK2343"/>
  <c r="J2278"/>
  <c r="BK1953"/>
  <c r="J1658"/>
  <c r="BK1219"/>
  <c r="BK1130"/>
  <c r="J985"/>
  <c r="BK737"/>
  <c r="BK300"/>
  <c i="5" r="J110"/>
  <c i="6" r="BK365"/>
  <c r="BK319"/>
  <c r="BK243"/>
  <c r="J196"/>
  <c r="BK152"/>
  <c r="BK380"/>
  <c r="J316"/>
  <c r="J287"/>
  <c r="J239"/>
  <c r="BK188"/>
  <c r="BK111"/>
  <c r="J347"/>
  <c r="BK276"/>
  <c r="J238"/>
  <c r="J210"/>
  <c r="J144"/>
  <c r="J356"/>
  <c r="J297"/>
  <c r="J240"/>
  <c r="BK200"/>
  <c r="J193"/>
  <c i="7" r="BK146"/>
  <c r="J258"/>
  <c r="J207"/>
  <c r="BK131"/>
  <c r="BK254"/>
  <c r="BK242"/>
  <c r="BK191"/>
  <c r="BK117"/>
  <c r="BK197"/>
  <c r="J131"/>
  <c i="8" r="J204"/>
  <c r="J155"/>
  <c r="BK121"/>
  <c r="J184"/>
  <c r="J157"/>
  <c r="BK122"/>
  <c r="J180"/>
  <c r="J137"/>
  <c r="BK195"/>
  <c r="J167"/>
  <c r="BK141"/>
  <c r="BK108"/>
  <c i="9" r="J125"/>
  <c r="BK154"/>
  <c r="J154"/>
  <c r="J115"/>
  <c r="BK138"/>
  <c r="BK122"/>
  <c r="J105"/>
  <c i="10" r="BK100"/>
  <c r="J107"/>
  <c r="BK116"/>
  <c r="BK96"/>
  <c r="BK108"/>
  <c i="11" r="J362"/>
  <c r="BK319"/>
  <c r="J277"/>
  <c r="J244"/>
  <c r="BK215"/>
  <c r="BK176"/>
  <c r="J151"/>
  <c r="J115"/>
  <c r="BK354"/>
  <c r="BK334"/>
  <c r="J303"/>
  <c r="BK266"/>
  <c r="J231"/>
  <c r="J190"/>
  <c r="J177"/>
  <c r="J154"/>
  <c r="J118"/>
  <c r="BK347"/>
  <c r="BK318"/>
  <c r="J285"/>
  <c r="BK260"/>
  <c r="BK223"/>
  <c r="J197"/>
  <c r="BK153"/>
  <c r="BK118"/>
  <c r="BK358"/>
  <c r="BK324"/>
  <c r="BK300"/>
  <c r="BK277"/>
  <c r="BK252"/>
  <c r="J221"/>
  <c r="BK187"/>
  <c r="BK151"/>
  <c i="12" r="J339"/>
  <c r="BK306"/>
  <c r="BK263"/>
  <c r="BK225"/>
  <c r="J195"/>
  <c r="BK159"/>
  <c r="BK125"/>
  <c r="BK333"/>
  <c r="J301"/>
  <c r="J265"/>
  <c r="BK231"/>
  <c r="BK196"/>
  <c r="J168"/>
  <c r="J155"/>
  <c r="J119"/>
  <c r="BK349"/>
  <c r="BK320"/>
  <c r="BK288"/>
  <c r="BK243"/>
  <c r="J235"/>
  <c r="J203"/>
  <c r="BK155"/>
  <c r="BK137"/>
  <c r="J113"/>
  <c r="BK96"/>
  <c r="J319"/>
  <c r="BK279"/>
  <c r="J254"/>
  <c r="BK229"/>
  <c r="J194"/>
  <c r="BK154"/>
  <c r="J115"/>
  <c i="13" r="J106"/>
  <c r="J114"/>
  <c r="BK113"/>
  <c i="14" r="BK227"/>
  <c r="J116"/>
  <c r="J262"/>
  <c r="BK159"/>
  <c r="J271"/>
  <c r="J314"/>
  <c r="BK252"/>
  <c i="15" r="BK225"/>
  <c r="BK97"/>
  <c r="J153"/>
  <c r="J210"/>
  <c r="J176"/>
  <c r="BK107"/>
  <c r="BK181"/>
  <c i="16" r="BK273"/>
  <c r="BK194"/>
  <c r="J251"/>
  <c r="BK134"/>
  <c r="J129"/>
  <c r="J98"/>
  <c r="BK175"/>
  <c r="BK92"/>
  <c i="17" r="BK128"/>
  <c r="J120"/>
  <c r="BK100"/>
  <c i="18" r="BK108"/>
  <c r="J106"/>
  <c r="BK117"/>
  <c i="19" r="J136"/>
  <c r="J96"/>
  <c r="BK86"/>
  <c r="BK115"/>
  <c i="20" r="J174"/>
  <c r="J139"/>
  <c r="J113"/>
  <c r="BK171"/>
  <c r="BK138"/>
  <c r="J110"/>
  <c r="J164"/>
  <c r="BK139"/>
  <c r="BK100"/>
  <c r="J161"/>
  <c r="J120"/>
  <c i="21" r="J266"/>
  <c r="BK173"/>
  <c r="BK258"/>
  <c r="J175"/>
  <c r="BK261"/>
  <c r="BK127"/>
  <c r="J247"/>
  <c r="BK175"/>
  <c i="22" r="BK166"/>
  <c r="BK178"/>
  <c r="J109"/>
  <c i="23" r="J224"/>
  <c r="J129"/>
  <c r="J208"/>
  <c r="J134"/>
  <c r="J177"/>
  <c r="BK203"/>
  <c r="BK134"/>
  <c i="24" r="BK146"/>
  <c r="BK162"/>
  <c r="J150"/>
  <c r="J157"/>
  <c r="BK116"/>
  <c i="25" r="J155"/>
  <c r="J149"/>
  <c r="J151"/>
  <c r="BK149"/>
  <c r="J94"/>
  <c i="26" r="BK137"/>
  <c r="J170"/>
  <c r="J121"/>
  <c r="BK184"/>
  <c r="J135"/>
  <c i="27" r="BK109"/>
  <c r="BK99"/>
  <c i="28" r="BK96"/>
  <c i="30" r="J156"/>
  <c r="J87"/>
  <c r="J130"/>
  <c i="31" r="BK89"/>
  <c r="J133"/>
  <c r="BK156"/>
  <c r="BK87"/>
  <c i="32" r="BK318"/>
  <c r="J456"/>
  <c r="J361"/>
  <c r="J107"/>
  <c r="BK419"/>
  <c r="BK360"/>
  <c r="BK215"/>
  <c r="BK113"/>
  <c r="J403"/>
  <c r="J318"/>
  <c r="J210"/>
  <c r="J99"/>
  <c i="33" r="BK179"/>
  <c r="J151"/>
  <c r="BK117"/>
  <c r="BK207"/>
  <c r="J162"/>
  <c r="J97"/>
  <c r="BK176"/>
  <c r="J147"/>
  <c r="BK186"/>
  <c r="BK156"/>
  <c i="34" r="BK116"/>
  <c r="BK94"/>
  <c i="35" r="BK109"/>
  <c r="J106"/>
  <c r="BK93"/>
  <c i="36" r="BK132"/>
  <c r="BK98"/>
  <c i="37" r="BK89"/>
  <c i="2" r="BK103"/>
  <c r="J95"/>
  <c i="3" r="J106"/>
  <c i="4" r="J4668"/>
  <c r="J4619"/>
  <c r="BK4545"/>
  <c r="BK4509"/>
  <c r="J4461"/>
  <c r="BK4276"/>
  <c r="J3879"/>
  <c r="J3818"/>
  <c r="BK3777"/>
  <c r="J3756"/>
  <c r="BK3714"/>
  <c r="J3674"/>
  <c r="BK3540"/>
  <c r="BK3226"/>
  <c r="BK2966"/>
  <c r="J2684"/>
  <c r="BK2403"/>
  <c r="BK2347"/>
  <c r="BK2267"/>
  <c r="J1877"/>
  <c r="BK1579"/>
  <c r="BK1146"/>
  <c r="J615"/>
  <c r="J293"/>
  <c r="J236"/>
  <c r="J4047"/>
  <c r="BK3849"/>
  <c r="BK3803"/>
  <c r="BK3764"/>
  <c r="BK3722"/>
  <c r="BK3697"/>
  <c r="J3546"/>
  <c r="J3358"/>
  <c r="BK3104"/>
  <c r="J2821"/>
  <c r="BK2465"/>
  <c r="BK2381"/>
  <c r="BK2349"/>
  <c r="BK2325"/>
  <c r="BK2057"/>
  <c r="BK1815"/>
  <c r="J1467"/>
  <c r="BK1177"/>
  <c r="J994"/>
  <c r="J569"/>
  <c r="J4274"/>
  <c r="BK3866"/>
  <c r="J3843"/>
  <c r="J3812"/>
  <c r="J3776"/>
  <c r="J3749"/>
  <c r="J3722"/>
  <c r="BK3687"/>
  <c r="J3604"/>
  <c r="J3466"/>
  <c r="BK3224"/>
  <c r="BK2916"/>
  <c r="J2459"/>
  <c r="BK2372"/>
  <c r="BK2280"/>
  <c r="J1949"/>
  <c r="J1639"/>
  <c r="J1423"/>
  <c r="J1179"/>
  <c r="J722"/>
  <c r="BK136"/>
  <c r="J3922"/>
  <c r="J3848"/>
  <c r="BK3793"/>
  <c r="J3750"/>
  <c r="BK3704"/>
  <c r="J3679"/>
  <c r="J3587"/>
  <c r="BK3441"/>
  <c r="BK3170"/>
  <c r="BK2981"/>
  <c r="J2634"/>
  <c r="J2443"/>
  <c r="J2371"/>
  <c r="J2332"/>
  <c r="J2103"/>
  <c r="BK1896"/>
  <c r="BK994"/>
  <c r="J302"/>
  <c i="6" r="BK393"/>
  <c r="BK340"/>
  <c r="BK283"/>
  <c r="BK233"/>
  <c r="J169"/>
  <c r="J131"/>
  <c r="BK348"/>
  <c r="J310"/>
  <c r="J286"/>
  <c r="J214"/>
  <c r="J168"/>
  <c r="BK148"/>
  <c r="J377"/>
  <c r="BK274"/>
  <c r="J202"/>
  <c r="J140"/>
  <c r="BK360"/>
  <c r="BK287"/>
  <c r="BK211"/>
  <c r="BK176"/>
  <c r="J134"/>
  <c i="7" r="BK222"/>
  <c r="BK187"/>
  <c r="J157"/>
  <c r="J240"/>
  <c r="BK205"/>
  <c r="BK165"/>
  <c r="J115"/>
  <c r="BK253"/>
  <c r="J197"/>
  <c r="J135"/>
  <c r="J201"/>
  <c r="BK135"/>
  <c i="8" r="BK201"/>
  <c r="BK171"/>
  <c r="J133"/>
  <c r="J106"/>
  <c r="J168"/>
  <c r="J142"/>
  <c r="J195"/>
  <c r="J149"/>
  <c r="BK116"/>
  <c r="J178"/>
  <c r="J129"/>
  <c r="J107"/>
  <c i="9" r="J116"/>
  <c r="J141"/>
  <c r="BK149"/>
  <c r="J114"/>
  <c r="J134"/>
  <c r="BK99"/>
  <c i="10" r="BK94"/>
  <c r="J119"/>
  <c r="J93"/>
  <c i="11" r="J337"/>
  <c r="J295"/>
  <c r="BK263"/>
  <c r="J229"/>
  <c r="J204"/>
  <c r="BK168"/>
  <c r="J131"/>
  <c r="BK369"/>
  <c r="BK328"/>
  <c r="J298"/>
  <c r="J249"/>
  <c r="J215"/>
  <c r="J176"/>
  <c r="J150"/>
  <c r="BK373"/>
  <c r="J332"/>
  <c r="J305"/>
  <c r="BK273"/>
  <c r="J238"/>
  <c r="J210"/>
  <c r="BK170"/>
  <c r="J121"/>
  <c r="BK357"/>
  <c r="BK332"/>
  <c r="J307"/>
  <c r="J267"/>
  <c r="BK234"/>
  <c r="BK210"/>
  <c r="J179"/>
  <c r="BK142"/>
  <c i="12" r="J348"/>
  <c r="BK328"/>
  <c r="J304"/>
  <c r="J283"/>
  <c r="BK224"/>
  <c r="BK197"/>
  <c r="BK162"/>
  <c r="J123"/>
  <c r="J342"/>
  <c r="J309"/>
  <c r="J293"/>
  <c r="J263"/>
  <c r="BK233"/>
  <c r="J205"/>
  <c r="J172"/>
  <c r="BK156"/>
  <c r="J122"/>
  <c r="J351"/>
  <c r="J333"/>
  <c r="J311"/>
  <c r="J268"/>
  <c r="BK236"/>
  <c r="BK198"/>
  <c r="J153"/>
  <c r="J130"/>
  <c r="J104"/>
  <c r="J324"/>
  <c r="BK291"/>
  <c r="BK265"/>
  <c r="J232"/>
  <c r="J199"/>
  <c r="J173"/>
  <c r="J146"/>
  <c r="BK102"/>
  <c i="13" r="BK110"/>
  <c r="BK119"/>
  <c r="J104"/>
  <c i="14" r="BK304"/>
  <c r="J175"/>
  <c r="J287"/>
  <c r="BK152"/>
  <c r="J279"/>
  <c r="J144"/>
  <c r="J281"/>
  <c i="15" r="J237"/>
  <c r="J143"/>
  <c r="J188"/>
  <c r="BK241"/>
  <c r="BK186"/>
  <c r="J93"/>
  <c r="J186"/>
  <c i="16" r="J233"/>
  <c r="J150"/>
  <c r="J254"/>
  <c r="J218"/>
  <c r="BK148"/>
  <c r="BK155"/>
  <c r="BK285"/>
  <c r="J177"/>
  <c i="17" r="BK131"/>
  <c r="BK120"/>
  <c i="18" r="BK110"/>
  <c r="J108"/>
  <c r="J119"/>
  <c i="19" r="J130"/>
  <c r="BK128"/>
  <c r="BK90"/>
  <c r="BK96"/>
  <c i="20" r="J171"/>
  <c r="J126"/>
  <c r="BK108"/>
  <c r="J170"/>
  <c r="BK150"/>
  <c r="J116"/>
  <c r="BK93"/>
  <c r="J154"/>
  <c r="J134"/>
  <c r="J97"/>
  <c r="J147"/>
  <c r="BK106"/>
  <c i="21" r="BK255"/>
  <c r="J171"/>
  <c r="BK185"/>
  <c r="BK264"/>
  <c r="J179"/>
  <c r="J250"/>
  <c r="BK177"/>
  <c i="22" r="J161"/>
  <c r="J180"/>
  <c r="J127"/>
  <c r="BK163"/>
  <c i="23" r="J197"/>
  <c r="J231"/>
  <c r="J176"/>
  <c r="J195"/>
  <c r="J98"/>
  <c r="J192"/>
  <c i="24" r="BK160"/>
  <c r="J168"/>
  <c r="J146"/>
  <c r="J148"/>
  <c i="25" r="BK161"/>
  <c r="J96"/>
  <c r="J132"/>
  <c r="BK96"/>
  <c r="J130"/>
  <c i="26" r="BK165"/>
  <c r="BK102"/>
  <c r="J167"/>
  <c r="BK126"/>
  <c r="BK186"/>
  <c r="BK139"/>
  <c i="27" r="J111"/>
  <c i="28" r="J108"/>
  <c i="29" r="J107"/>
  <c i="30" r="J120"/>
  <c r="J132"/>
  <c r="BK120"/>
  <c i="31" r="BK100"/>
  <c r="BK143"/>
  <c r="J138"/>
  <c i="32" r="BK407"/>
  <c r="BK201"/>
  <c r="J441"/>
  <c r="BK335"/>
  <c r="J121"/>
  <c r="J422"/>
  <c r="BK262"/>
  <c r="J201"/>
  <c r="BK103"/>
  <c r="BK392"/>
  <c r="J276"/>
  <c r="BK147"/>
  <c i="33" r="J176"/>
  <c r="J154"/>
  <c r="J119"/>
  <c r="BK215"/>
  <c r="J163"/>
  <c r="J126"/>
  <c r="J183"/>
  <c r="J157"/>
  <c r="BK128"/>
  <c r="J182"/>
  <c r="BK161"/>
  <c i="34" r="BK101"/>
  <c r="J97"/>
  <c i="35" r="J108"/>
  <c r="BK113"/>
  <c i="36" r="BK128"/>
  <c r="BK133"/>
  <c r="J102"/>
  <c i="37" r="BK104"/>
  <c i="2" r="J98"/>
  <c i="3" r="J156"/>
  <c i="4" r="J4680"/>
  <c r="BK4643"/>
  <c r="J4609"/>
  <c r="J4545"/>
  <c r="J4512"/>
  <c r="BK4461"/>
  <c r="J4276"/>
  <c r="J3863"/>
  <c r="J3845"/>
  <c r="BK3792"/>
  <c r="J3761"/>
  <c r="BK3718"/>
  <c r="BK3683"/>
  <c r="BK3597"/>
  <c r="BK3537"/>
  <c r="BK3244"/>
  <c r="J3009"/>
  <c r="BK2686"/>
  <c r="BK2473"/>
  <c r="BK2370"/>
  <c r="J2346"/>
  <c r="BK2224"/>
  <c r="J1962"/>
  <c r="J1451"/>
  <c r="BK1171"/>
  <c r="BK686"/>
  <c r="BK318"/>
  <c r="BK257"/>
  <c r="BK3994"/>
  <c r="J3842"/>
  <c r="J3802"/>
  <c r="J3759"/>
  <c r="BK3717"/>
  <c r="J3696"/>
  <c r="BK3544"/>
  <c r="BK3454"/>
  <c r="J3208"/>
  <c r="BK2935"/>
  <c r="BK2463"/>
  <c r="BK2380"/>
  <c r="BK2340"/>
  <c r="J2267"/>
  <c r="J1850"/>
  <c r="J1513"/>
  <c r="J1186"/>
  <c r="J983"/>
  <c r="BK475"/>
  <c r="BK145"/>
  <c r="BK3892"/>
  <c r="J3800"/>
  <c r="J3763"/>
  <c r="J3743"/>
  <c r="J3715"/>
  <c r="J3683"/>
  <c r="BK3546"/>
  <c r="J3323"/>
  <c r="BK3009"/>
  <c r="J2514"/>
  <c r="J2381"/>
  <c r="J2344"/>
  <c r="BK2276"/>
  <c r="BK2015"/>
  <c r="J1675"/>
  <c r="J1230"/>
  <c r="J737"/>
  <c r="J226"/>
  <c r="J3952"/>
  <c r="J3850"/>
  <c r="BK3787"/>
  <c r="BK3743"/>
  <c r="J3703"/>
  <c r="BK3682"/>
  <c r="J3618"/>
  <c r="J3453"/>
  <c r="J3210"/>
  <c r="J3057"/>
  <c r="J2539"/>
  <c r="J2426"/>
  <c r="J2369"/>
  <c r="BK2285"/>
  <c r="J1966"/>
  <c r="J1579"/>
  <c r="J1171"/>
  <c r="BK1028"/>
  <c r="J640"/>
  <c r="J257"/>
  <c i="6" r="J395"/>
  <c r="J343"/>
  <c r="BK299"/>
  <c r="J234"/>
  <c r="BK192"/>
  <c r="BK136"/>
  <c r="BK338"/>
  <c r="J307"/>
  <c r="J252"/>
  <c r="J200"/>
  <c r="BK165"/>
  <c r="BK382"/>
  <c r="J278"/>
  <c r="BK240"/>
  <c r="BK214"/>
  <c r="BK157"/>
  <c r="BK377"/>
  <c r="BK334"/>
  <c r="J289"/>
  <c r="J225"/>
  <c r="J165"/>
  <c i="7" r="J219"/>
  <c r="BK173"/>
  <c r="J134"/>
  <c r="BK257"/>
  <c r="J211"/>
  <c r="J161"/>
  <c r="J103"/>
  <c r="BK230"/>
  <c r="J152"/>
  <c r="J242"/>
  <c r="BK183"/>
  <c r="J121"/>
  <c i="8" r="J202"/>
  <c r="BK144"/>
  <c r="BK124"/>
  <c r="J197"/>
  <c r="BK158"/>
  <c r="J126"/>
  <c r="BK177"/>
  <c r="J105"/>
  <c r="J172"/>
  <c r="J135"/>
  <c i="9" r="J151"/>
  <c r="BK104"/>
  <c r="BK131"/>
  <c r="BK125"/>
  <c r="J155"/>
  <c r="J130"/>
  <c r="J106"/>
  <c i="10" r="BK98"/>
  <c r="J96"/>
  <c r="J100"/>
  <c r="J121"/>
  <c i="11" r="J370"/>
  <c r="J313"/>
  <c r="J276"/>
  <c r="J241"/>
  <c r="J199"/>
  <c r="J163"/>
  <c r="BK130"/>
  <c r="BK367"/>
  <c r="J336"/>
  <c r="BK301"/>
  <c r="J264"/>
  <c r="J219"/>
  <c r="J187"/>
  <c r="J164"/>
  <c r="J149"/>
  <c r="BK122"/>
  <c r="J359"/>
  <c r="BK336"/>
  <c r="J319"/>
  <c r="BK288"/>
  <c r="J266"/>
  <c r="J236"/>
  <c r="BK195"/>
  <c r="BK154"/>
  <c r="BK119"/>
  <c r="BK361"/>
  <c r="BK326"/>
  <c r="BK290"/>
  <c r="BK258"/>
  <c r="BK231"/>
  <c r="BK203"/>
  <c r="BK175"/>
  <c r="J140"/>
  <c i="12" r="J341"/>
  <c r="BK300"/>
  <c r="J262"/>
  <c r="BK215"/>
  <c r="J183"/>
  <c r="BK136"/>
  <c r="BK93"/>
  <c r="J310"/>
  <c r="J280"/>
  <c r="BK251"/>
  <c r="BK216"/>
  <c r="BK182"/>
  <c r="BK157"/>
  <c r="BK124"/>
  <c r="J96"/>
  <c r="J336"/>
  <c r="J291"/>
  <c r="BK260"/>
  <c r="J231"/>
  <c r="BK185"/>
  <c r="BK138"/>
  <c r="BK109"/>
  <c r="J325"/>
  <c r="BK283"/>
  <c r="J257"/>
  <c r="BK244"/>
  <c r="BK206"/>
  <c r="BK175"/>
  <c r="J156"/>
  <c r="BK117"/>
  <c i="13" r="J119"/>
  <c r="BK121"/>
  <c r="BK111"/>
  <c i="14" r="BK238"/>
  <c r="J129"/>
  <c r="J294"/>
  <c r="BK166"/>
  <c r="BK206"/>
  <c r="BK287"/>
  <c r="J156"/>
  <c i="15" r="BK201"/>
  <c r="J264"/>
  <c r="BK138"/>
  <c r="J201"/>
  <c r="BK120"/>
  <c r="J163"/>
  <c i="16" r="J244"/>
  <c r="J143"/>
  <c r="BK229"/>
  <c r="J108"/>
  <c r="BK208"/>
  <c r="BK104"/>
  <c r="BK203"/>
  <c i="17" r="J131"/>
  <c r="J108"/>
  <c i="18" r="J102"/>
  <c r="BK126"/>
  <c r="J110"/>
  <c i="19" r="J120"/>
  <c r="J94"/>
  <c r="BK111"/>
  <c i="20" r="BK166"/>
  <c r="J128"/>
  <c r="BK102"/>
  <c r="J158"/>
  <c r="J136"/>
  <c r="BK101"/>
  <c r="BK152"/>
  <c r="BK125"/>
  <c r="BK98"/>
  <c r="J144"/>
  <c r="J102"/>
  <c i="21" r="J218"/>
  <c r="J277"/>
  <c r="BK195"/>
  <c r="J99"/>
  <c r="J187"/>
  <c r="BK252"/>
  <c r="J181"/>
  <c i="22" r="J163"/>
  <c r="J166"/>
  <c r="BK88"/>
  <c r="BK150"/>
  <c r="J142"/>
  <c i="23" r="BK163"/>
  <c r="BK210"/>
  <c r="BK112"/>
  <c r="BK179"/>
  <c r="BK229"/>
  <c r="J174"/>
  <c i="24" r="J116"/>
  <c r="J98"/>
  <c i="25" r="J90"/>
  <c r="BK120"/>
  <c r="BK94"/>
  <c r="BK116"/>
  <c i="26" r="BK98"/>
  <c r="BK148"/>
  <c r="BK188"/>
  <c r="BK133"/>
  <c i="27" r="BK102"/>
  <c i="28" r="BK86"/>
  <c i="29" r="J86"/>
  <c i="30" r="J151"/>
  <c r="J124"/>
  <c r="BK151"/>
  <c r="BK100"/>
  <c i="31" r="J156"/>
  <c r="BK97"/>
  <c r="BK91"/>
  <c i="32" r="J352"/>
  <c r="BK485"/>
  <c r="J394"/>
  <c r="J360"/>
  <c r="BK95"/>
  <c r="BK411"/>
  <c r="J254"/>
  <c r="J494"/>
  <c r="J358"/>
  <c r="J178"/>
  <c i="33" r="BK217"/>
  <c r="J169"/>
  <c r="BK135"/>
  <c r="J220"/>
  <c r="BK164"/>
  <c r="BK130"/>
  <c r="BK204"/>
  <c r="J168"/>
  <c r="BK109"/>
  <c r="BK172"/>
  <c r="J146"/>
  <c i="34" r="J126"/>
  <c r="BK106"/>
  <c r="J96"/>
  <c i="35" r="BK117"/>
  <c i="36" r="BK109"/>
  <c i="2" r="BK98"/>
  <c r="BK87"/>
  <c i="3" r="J149"/>
  <c i="4" r="BK4672"/>
  <c r="J4622"/>
  <c r="J4548"/>
  <c r="BK4486"/>
  <c r="BK3948"/>
  <c r="BK3850"/>
  <c r="J3823"/>
  <c r="BK3778"/>
  <c r="J3731"/>
  <c r="J3705"/>
  <c r="J3669"/>
  <c r="BK3542"/>
  <c r="BK3217"/>
  <c r="BK2963"/>
  <c r="J2463"/>
  <c r="J2392"/>
  <c r="BK2324"/>
  <c r="J2145"/>
  <c r="BK1949"/>
  <c r="J1475"/>
  <c r="BK1179"/>
  <c r="BK1080"/>
  <c r="J571"/>
  <c r="BK247"/>
  <c r="J140"/>
  <c r="BK3862"/>
  <c r="BK3797"/>
  <c r="BK3752"/>
  <c r="J3706"/>
  <c r="BK3623"/>
  <c r="BK3453"/>
  <c r="BK3210"/>
  <c r="J2903"/>
  <c r="J2473"/>
  <c r="BK2363"/>
  <c r="BK2332"/>
  <c r="J2135"/>
  <c r="BK1789"/>
  <c r="BK1423"/>
  <c r="BK1167"/>
  <c r="J854"/>
  <c r="J260"/>
  <c r="BK4050"/>
  <c r="BK3854"/>
  <c r="BK3814"/>
  <c r="J3797"/>
  <c r="BK3761"/>
  <c r="J3720"/>
  <c r="BK3700"/>
  <c r="BK3671"/>
  <c r="J3454"/>
  <c r="J3156"/>
  <c r="BK2521"/>
  <c r="BK2420"/>
  <c r="BK2364"/>
  <c r="J2305"/>
  <c r="BK1945"/>
  <c r="BK1555"/>
  <c r="BK1407"/>
  <c r="J1085"/>
  <c r="BK348"/>
  <c r="J4187"/>
  <c r="J3855"/>
  <c r="J3810"/>
  <c r="J3778"/>
  <c r="BK3742"/>
  <c r="J3707"/>
  <c r="J3676"/>
  <c r="J3529"/>
  <c r="BK3433"/>
  <c r="BK3142"/>
  <c r="J2963"/>
  <c r="BK2546"/>
  <c r="BK2413"/>
  <c r="BK2342"/>
  <c r="J2248"/>
  <c r="BK1962"/>
  <c r="J1733"/>
  <c r="J1308"/>
  <c r="J1080"/>
  <c r="BK571"/>
  <c r="J192"/>
  <c i="6" r="J352"/>
  <c r="BK306"/>
  <c r="BK247"/>
  <c r="J208"/>
  <c r="BK150"/>
  <c r="J360"/>
  <c r="BK309"/>
  <c r="J281"/>
  <c r="BK246"/>
  <c r="J184"/>
  <c r="BK127"/>
  <c r="BK353"/>
  <c r="J306"/>
  <c r="J235"/>
  <c r="BK204"/>
  <c r="BK158"/>
  <c r="J117"/>
  <c r="J348"/>
  <c r="J299"/>
  <c r="BK277"/>
  <c r="BK198"/>
  <c r="J136"/>
  <c i="7" r="J185"/>
  <c r="J142"/>
  <c r="J254"/>
  <c r="J222"/>
  <c r="BK177"/>
  <c r="J148"/>
  <c r="J99"/>
  <c r="BK226"/>
  <c r="BK150"/>
  <c r="BK240"/>
  <c r="BK178"/>
  <c r="J119"/>
  <c i="8" r="BK197"/>
  <c r="J164"/>
  <c r="J120"/>
  <c r="BK191"/>
  <c r="BK159"/>
  <c r="BK138"/>
  <c r="J191"/>
  <c r="BK166"/>
  <c r="J123"/>
  <c r="BK180"/>
  <c r="BK152"/>
  <c r="J125"/>
  <c i="9" r="BK128"/>
  <c r="J149"/>
  <c r="J128"/>
  <c r="BK146"/>
  <c r="BK105"/>
  <c r="BK139"/>
  <c r="BK113"/>
  <c i="10" r="J114"/>
  <c r="J123"/>
  <c r="BK120"/>
  <c r="BK91"/>
  <c r="J94"/>
  <c i="11" r="J334"/>
  <c r="J289"/>
  <c r="BK253"/>
  <c r="J194"/>
  <c r="J146"/>
  <c r="BK117"/>
  <c r="BK343"/>
  <c r="BK313"/>
  <c r="J271"/>
  <c r="J227"/>
  <c r="J188"/>
  <c r="BK158"/>
  <c r="BK125"/>
  <c r="BK370"/>
  <c r="BK321"/>
  <c r="J287"/>
  <c r="BK264"/>
  <c r="BK232"/>
  <c r="BK194"/>
  <c r="BK144"/>
  <c r="BK114"/>
  <c r="J355"/>
  <c r="J322"/>
  <c r="BK284"/>
  <c r="BK244"/>
  <c r="BK222"/>
  <c r="BK188"/>
  <c r="J156"/>
  <c r="J135"/>
  <c i="12" r="BK337"/>
  <c r="BK309"/>
  <c r="BK284"/>
  <c r="J249"/>
  <c r="J219"/>
  <c r="J198"/>
  <c r="BK169"/>
  <c r="BK127"/>
  <c r="J337"/>
  <c r="BK302"/>
  <c r="BK264"/>
  <c r="J234"/>
  <c r="J206"/>
  <c r="BK176"/>
  <c r="BK153"/>
  <c r="BK121"/>
  <c r="J350"/>
  <c r="BK321"/>
  <c r="J289"/>
  <c r="BK261"/>
  <c r="BK232"/>
  <c r="J190"/>
  <c r="J154"/>
  <c r="J136"/>
  <c r="BK112"/>
  <c r="BK338"/>
  <c r="BK297"/>
  <c r="J266"/>
  <c r="J243"/>
  <c r="J202"/>
  <c r="J178"/>
  <c r="BK148"/>
  <c r="BK119"/>
  <c i="13" r="J116"/>
  <c r="BK114"/>
  <c r="J95"/>
  <c i="14" r="J255"/>
  <c r="BK144"/>
  <c r="BK279"/>
  <c r="J137"/>
  <c r="J201"/>
  <c r="BK267"/>
  <c i="15" r="BK246"/>
  <c r="BK178"/>
  <c r="BK264"/>
  <c r="J147"/>
  <c r="J225"/>
  <c r="J173"/>
  <c r="J222"/>
  <c r="J131"/>
  <c i="16" r="J226"/>
  <c r="J131"/>
  <c r="J116"/>
  <c r="BK247"/>
  <c r="BK206"/>
  <c r="J152"/>
  <c r="BK261"/>
  <c r="J194"/>
  <c r="BK113"/>
  <c r="BK211"/>
  <c r="J123"/>
  <c i="17" r="J113"/>
  <c i="18" r="BK119"/>
  <c r="J114"/>
  <c r="J140"/>
  <c i="19" r="BK126"/>
  <c r="BK104"/>
  <c r="BK120"/>
  <c r="J111"/>
  <c i="20" r="BK145"/>
  <c r="BK92"/>
  <c r="BK148"/>
  <c r="BK113"/>
  <c r="J176"/>
  <c r="J150"/>
  <c r="J124"/>
  <c r="BK167"/>
  <c r="J122"/>
  <c i="21" r="J264"/>
  <c r="BK158"/>
  <c r="BK243"/>
  <c r="J136"/>
  <c r="J192"/>
  <c r="J245"/>
  <c r="BK95"/>
  <c i="22" r="BK172"/>
  <c r="J150"/>
  <c r="BK162"/>
  <c r="J156"/>
  <c i="23" r="J237"/>
  <c r="J180"/>
  <c r="BK221"/>
  <c r="J221"/>
  <c r="J153"/>
  <c i="24" r="BK135"/>
  <c r="BK94"/>
  <c r="J104"/>
  <c r="BK104"/>
  <c i="25" r="BK104"/>
  <c r="BK128"/>
  <c r="J92"/>
  <c r="J126"/>
  <c i="26" r="BK100"/>
  <c r="J133"/>
  <c r="J191"/>
  <c r="J126"/>
  <c i="27" r="J96"/>
  <c i="29" r="BK111"/>
  <c i="30" r="J127"/>
  <c r="J154"/>
  <c r="BK124"/>
  <c i="31" r="BK133"/>
  <c r="J89"/>
  <c i="32" r="J480"/>
  <c r="J313"/>
  <c r="J392"/>
  <c r="J199"/>
  <c r="BK444"/>
  <c r="BK292"/>
  <c r="J223"/>
  <c r="J129"/>
  <c r="BK399"/>
  <c r="BK313"/>
  <c r="J109"/>
  <c i="33" r="BK180"/>
  <c r="BK140"/>
  <c r="J95"/>
  <c r="BK166"/>
  <c r="J134"/>
  <c r="BK181"/>
  <c r="J149"/>
  <c r="J106"/>
  <c r="J165"/>
  <c r="BK147"/>
  <c i="34" r="BK121"/>
  <c r="BK99"/>
  <c i="35" r="J102"/>
  <c r="J101"/>
  <c i="36" r="J121"/>
  <c r="BK137"/>
  <c i="37" r="J108"/>
  <c i="2" r="J90"/>
  <c r="J102"/>
  <c r="BK86"/>
  <c i="3" r="BK104"/>
  <c i="4" r="BK4659"/>
  <c r="J4577"/>
  <c r="BK4518"/>
  <c r="BK4481"/>
  <c r="BK4452"/>
  <c r="BK3922"/>
  <c r="BK3842"/>
  <c r="BK3812"/>
  <c r="BK3775"/>
  <c r="J3748"/>
  <c r="BK3699"/>
  <c r="BK3668"/>
  <c r="BK3539"/>
  <c r="BK3201"/>
  <c r="BK2933"/>
  <c r="BK2458"/>
  <c r="BK2384"/>
  <c r="BK2323"/>
  <c r="J2172"/>
  <c r="BK1725"/>
  <c r="J1429"/>
  <c r="J1167"/>
  <c r="J866"/>
  <c r="BK592"/>
  <c r="BK254"/>
  <c r="BK4086"/>
  <c r="BK3858"/>
  <c r="BK3801"/>
  <c r="J3775"/>
  <c r="BK3760"/>
  <c r="BK3720"/>
  <c r="BK3673"/>
  <c r="BK3543"/>
  <c r="J3448"/>
  <c r="J2975"/>
  <c r="BK2863"/>
  <c r="BK2459"/>
  <c r="BK2379"/>
  <c r="J2338"/>
  <c r="BK2235"/>
  <c r="BK1941"/>
  <c r="J1755"/>
  <c r="J1448"/>
  <c r="J1162"/>
  <c r="J1016"/>
  <c r="J611"/>
  <c r="BK173"/>
  <c r="J3911"/>
  <c r="BK3847"/>
  <c r="BK3813"/>
  <c r="J3779"/>
  <c r="J3753"/>
  <c r="J3718"/>
  <c r="J3699"/>
  <c r="BK3674"/>
  <c r="BK3470"/>
  <c r="J3199"/>
  <c r="J2933"/>
  <c r="BK2442"/>
  <c r="J2370"/>
  <c r="BK2333"/>
  <c r="J2224"/>
  <c r="J1815"/>
  <c r="BK1513"/>
  <c r="J1214"/>
  <c r="BK866"/>
  <c r="J365"/>
  <c r="BK4274"/>
  <c r="BK3864"/>
  <c r="BK3838"/>
  <c r="J3773"/>
  <c r="BK3734"/>
  <c r="J3700"/>
  <c r="J3675"/>
  <c r="J3528"/>
  <c r="J3258"/>
  <c r="BK3073"/>
  <c r="BK2684"/>
  <c r="BK2457"/>
  <c r="J2375"/>
  <c r="J2333"/>
  <c r="J2015"/>
  <c r="BK1811"/>
  <c r="BK1451"/>
  <c r="BK1154"/>
  <c r="J1024"/>
  <c r="J619"/>
  <c r="BK236"/>
  <c i="6" r="BK395"/>
  <c r="BK346"/>
  <c r="J267"/>
  <c r="J221"/>
  <c r="J167"/>
  <c r="J389"/>
  <c r="BK322"/>
  <c r="J305"/>
  <c r="BK267"/>
  <c r="BK208"/>
  <c r="BK166"/>
  <c r="BK142"/>
  <c r="BK366"/>
  <c r="J322"/>
  <c r="BK250"/>
  <c r="J219"/>
  <c r="J173"/>
  <c r="BK129"/>
  <c r="BK347"/>
  <c r="BK290"/>
  <c r="BK223"/>
  <c r="BK170"/>
  <c r="J157"/>
  <c i="7" r="J257"/>
  <c r="BK211"/>
  <c r="J169"/>
  <c r="J136"/>
  <c r="J100"/>
  <c r="J238"/>
  <c r="J181"/>
  <c r="J146"/>
  <c r="BK97"/>
  <c r="J224"/>
  <c r="J154"/>
  <c r="BK244"/>
  <c r="BK181"/>
  <c r="BK100"/>
  <c i="8" r="BK179"/>
  <c r="J130"/>
  <c r="J199"/>
  <c r="J160"/>
  <c r="BK130"/>
  <c r="J189"/>
  <c r="J141"/>
  <c r="J104"/>
  <c r="BK150"/>
  <c r="J121"/>
  <c i="9" r="J138"/>
  <c r="BK120"/>
  <c r="J152"/>
  <c r="BK130"/>
  <c r="J145"/>
  <c r="J110"/>
  <c r="BK133"/>
  <c r="BK114"/>
  <c r="J100"/>
  <c i="10" r="BK93"/>
  <c r="J98"/>
  <c r="J108"/>
  <c r="BK122"/>
  <c r="BK92"/>
  <c i="11" r="BK341"/>
  <c r="BK291"/>
  <c r="J258"/>
  <c r="J207"/>
  <c r="J189"/>
  <c r="BK140"/>
  <c r="BK368"/>
  <c r="BK339"/>
  <c r="J315"/>
  <c r="J288"/>
  <c r="J260"/>
  <c r="BK216"/>
  <c r="J161"/>
  <c r="J127"/>
  <c r="J354"/>
  <c r="BK297"/>
  <c r="J265"/>
  <c r="BK235"/>
  <c r="J167"/>
  <c r="J125"/>
  <c r="BK363"/>
  <c r="BK333"/>
  <c r="J269"/>
  <c r="BK239"/>
  <c r="BK212"/>
  <c r="J181"/>
  <c r="J144"/>
  <c r="BK115"/>
  <c i="12" r="J327"/>
  <c r="J296"/>
  <c r="J255"/>
  <c r="BK202"/>
  <c r="J170"/>
  <c r="J133"/>
  <c r="J340"/>
  <c r="J306"/>
  <c r="J279"/>
  <c r="BK246"/>
  <c r="BK211"/>
  <c r="BK173"/>
  <c r="J142"/>
  <c r="BK106"/>
  <c r="BK330"/>
  <c r="J292"/>
  <c r="BK270"/>
  <c r="J216"/>
  <c r="BK170"/>
  <c r="BK144"/>
  <c r="J116"/>
  <c r="BK103"/>
  <c r="BK322"/>
  <c r="BK296"/>
  <c r="J261"/>
  <c r="BK234"/>
  <c r="J201"/>
  <c r="J177"/>
  <c r="J144"/>
  <c r="BK104"/>
  <c i="13" r="J111"/>
  <c r="BK107"/>
  <c r="J120"/>
  <c i="14" r="BK243"/>
  <c r="J159"/>
  <c r="J297"/>
  <c r="BK126"/>
  <c r="BK214"/>
  <c r="BK271"/>
  <c r="J126"/>
  <c i="15" r="J183"/>
  <c r="J245"/>
  <c r="BK126"/>
  <c r="BK196"/>
  <c r="BK237"/>
  <c r="BK158"/>
  <c i="16" r="BK241"/>
  <c r="J162"/>
  <c r="BK123"/>
  <c r="BK226"/>
  <c r="J165"/>
  <c r="BK259"/>
  <c r="BK165"/>
  <c i="17" r="J122"/>
  <c r="BK124"/>
  <c i="18" r="BK124"/>
  <c r="J128"/>
  <c r="BK134"/>
  <c r="J98"/>
  <c i="19" r="BK118"/>
  <c r="J108"/>
  <c r="BK130"/>
  <c r="BK100"/>
  <c i="20" r="BK146"/>
  <c r="BK127"/>
  <c r="BK95"/>
  <c r="J157"/>
  <c r="BK134"/>
  <c r="BK105"/>
  <c r="BK170"/>
  <c r="J146"/>
  <c r="BK114"/>
  <c r="J133"/>
  <c r="BK97"/>
  <c i="21" r="BK247"/>
  <c r="J151"/>
  <c r="J254"/>
  <c r="J139"/>
  <c r="BK228"/>
  <c r="J280"/>
  <c r="J228"/>
  <c r="BK129"/>
  <c i="22" r="J131"/>
  <c r="BK142"/>
  <c r="BK148"/>
  <c i="23" r="J179"/>
  <c r="BK227"/>
  <c r="BK167"/>
  <c r="BK208"/>
  <c r="BK231"/>
  <c r="BK180"/>
  <c i="24" r="BK168"/>
  <c r="J102"/>
  <c r="J90"/>
  <c r="BK138"/>
  <c r="BK129"/>
  <c i="25" r="BK145"/>
  <c r="BK166"/>
  <c r="BK113"/>
  <c r="BK90"/>
  <c r="J128"/>
  <c i="26" r="BK158"/>
  <c r="J186"/>
  <c r="J146"/>
  <c r="J110"/>
  <c r="J155"/>
  <c r="BK110"/>
  <c i="27" r="BK89"/>
  <c i="28" r="BK106"/>
  <c i="29" r="BK99"/>
  <c i="30" r="BK115"/>
  <c r="J89"/>
  <c r="BK103"/>
  <c i="31" r="BK142"/>
  <c r="J115"/>
  <c r="J103"/>
  <c i="32" r="BK358"/>
  <c r="J215"/>
  <c r="J399"/>
  <c r="BK254"/>
  <c r="J470"/>
  <c r="BK395"/>
  <c r="J258"/>
  <c r="BK199"/>
  <c r="J489"/>
  <c r="J367"/>
  <c r="BK297"/>
  <c r="J153"/>
  <c i="33" r="BK170"/>
  <c r="J144"/>
  <c r="BK100"/>
  <c r="BK193"/>
  <c r="BK150"/>
  <c r="J213"/>
  <c r="J170"/>
  <c r="J137"/>
  <c r="J219"/>
  <c r="J160"/>
  <c i="34" r="J103"/>
  <c r="BK126"/>
  <c i="35" r="J103"/>
  <c r="J111"/>
  <c i="36" r="J135"/>
  <c r="BK135"/>
  <c r="J105"/>
  <c i="37" r="J89"/>
  <c i="2" r="BK96"/>
  <c r="J91"/>
  <c i="3" r="BK149"/>
  <c i="4" r="BK4670"/>
  <c r="BK4577"/>
  <c r="BK4521"/>
  <c r="BK4485"/>
  <c r="J4365"/>
  <c r="J3929"/>
  <c r="BK3848"/>
  <c r="BK3806"/>
  <c r="BK3772"/>
  <c r="J3742"/>
  <c r="J3701"/>
  <c r="J3666"/>
  <c r="J3562"/>
  <c r="BK3285"/>
  <c r="J3112"/>
  <c r="BK2903"/>
  <c r="J2523"/>
  <c r="BK2378"/>
  <c r="J2325"/>
  <c r="BK2182"/>
  <c r="J1953"/>
  <c r="BK1639"/>
  <c r="BK1214"/>
  <c r="J1104"/>
  <c r="BK355"/>
  <c r="J145"/>
  <c r="J3892"/>
  <c r="BK3823"/>
  <c r="BK3780"/>
  <c r="J3754"/>
  <c r="BK3707"/>
  <c r="BK3669"/>
  <c r="J3450"/>
  <c r="J3142"/>
  <c r="J2880"/>
  <c r="BK2450"/>
  <c r="BK2376"/>
  <c r="BK2334"/>
  <c r="BK2179"/>
  <c r="J1727"/>
  <c r="BK1410"/>
  <c r="J1158"/>
  <c r="J850"/>
  <c r="J325"/>
  <c r="J149"/>
  <c r="J3904"/>
  <c r="BK3837"/>
  <c r="J3789"/>
  <c r="BK3759"/>
  <c r="BK3744"/>
  <c r="BK3702"/>
  <c r="J3682"/>
  <c r="BK3545"/>
  <c r="BK3358"/>
  <c r="BK3071"/>
  <c r="BK2490"/>
  <c r="J2380"/>
  <c r="J2343"/>
  <c r="BK2248"/>
  <c r="J2035"/>
  <c r="J1811"/>
  <c r="BK1485"/>
  <c r="J1219"/>
  <c r="J979"/>
  <c r="BK293"/>
  <c r="BK4065"/>
  <c r="BK3853"/>
  <c r="J3811"/>
  <c r="BK3767"/>
  <c r="J3716"/>
  <c r="J3698"/>
  <c r="J3673"/>
  <c r="BK3518"/>
  <c r="J3433"/>
  <c r="BK3128"/>
  <c r="J2935"/>
  <c r="BK2484"/>
  <c r="J2376"/>
  <c r="J2335"/>
  <c r="BK2258"/>
  <c r="BK1937"/>
  <c r="BK1759"/>
  <c r="J1635"/>
  <c r="BK1431"/>
  <c r="BK1199"/>
  <c r="BK1085"/>
  <c r="J1028"/>
  <c r="BK979"/>
  <c r="BK646"/>
  <c r="J278"/>
  <c r="BK140"/>
  <c i="6" r="BK368"/>
  <c r="BK316"/>
  <c r="J274"/>
  <c r="BK216"/>
  <c r="J111"/>
  <c r="BK335"/>
  <c r="BK303"/>
  <c r="BK261"/>
  <c r="BK235"/>
  <c r="BK194"/>
  <c r="BK159"/>
  <c r="J340"/>
  <c r="BK265"/>
  <c r="J233"/>
  <c r="BK193"/>
  <c r="J123"/>
  <c r="J321"/>
  <c r="BK256"/>
  <c r="BK196"/>
  <c r="J155"/>
  <c i="7" r="J244"/>
  <c r="BK176"/>
  <c r="BK115"/>
  <c r="J253"/>
  <c r="J215"/>
  <c r="J137"/>
  <c r="BK95"/>
  <c r="BK213"/>
  <c r="J155"/>
  <c r="BK245"/>
  <c r="J189"/>
  <c r="BK129"/>
  <c i="8" r="BK204"/>
  <c r="BK181"/>
  <c r="BK119"/>
  <c r="BK187"/>
  <c r="BK156"/>
  <c r="BK123"/>
  <c r="BK175"/>
  <c r="BK135"/>
  <c r="BK189"/>
  <c r="J145"/>
  <c r="J122"/>
  <c i="9" r="J146"/>
  <c r="BK109"/>
  <c r="BK134"/>
  <c r="J131"/>
  <c r="J99"/>
  <c r="J120"/>
  <c i="10" r="J116"/>
  <c r="J120"/>
  <c r="J111"/>
  <c i="11" r="BK364"/>
  <c r="BK305"/>
  <c r="J274"/>
  <c r="J246"/>
  <c r="J220"/>
  <c r="BK186"/>
  <c r="J145"/>
  <c r="J365"/>
  <c r="J317"/>
  <c r="BK275"/>
  <c r="J245"/>
  <c r="J200"/>
  <c r="J168"/>
  <c r="J136"/>
  <c r="J357"/>
  <c r="BK295"/>
  <c r="J280"/>
  <c r="J247"/>
  <c r="BK220"/>
  <c r="BK180"/>
  <c r="BK152"/>
  <c r="BK376"/>
  <c r="J341"/>
  <c r="BK315"/>
  <c r="BK281"/>
  <c r="J250"/>
  <c r="J225"/>
  <c r="BK202"/>
  <c r="J174"/>
  <c r="J139"/>
  <c i="12" r="J338"/>
  <c r="J317"/>
  <c r="J290"/>
  <c r="BK248"/>
  <c r="BK218"/>
  <c r="BK190"/>
  <c r="J139"/>
  <c r="J334"/>
  <c r="BK304"/>
  <c r="J277"/>
  <c r="BK247"/>
  <c r="BK217"/>
  <c r="BK200"/>
  <c r="J161"/>
  <c r="BK139"/>
  <c r="J105"/>
  <c r="J349"/>
  <c r="BK293"/>
  <c r="BK272"/>
  <c r="BK240"/>
  <c r="BK210"/>
  <c r="BK164"/>
  <c r="BK135"/>
  <c r="BK115"/>
  <c r="J345"/>
  <c r="BK310"/>
  <c r="BK277"/>
  <c r="J251"/>
  <c r="J213"/>
  <c r="BK186"/>
  <c r="BK160"/>
  <c r="BK122"/>
  <c i="13" r="BK117"/>
  <c r="BK108"/>
  <c r="J122"/>
  <c i="14" r="J214"/>
  <c r="BK94"/>
  <c r="J227"/>
  <c r="BK116"/>
  <c r="J198"/>
  <c r="BK294"/>
  <c r="J166"/>
  <c i="15" r="BK171"/>
  <c r="J241"/>
  <c r="BK123"/>
  <c r="J171"/>
  <c r="J141"/>
  <c i="16" r="J141"/>
  <c r="J235"/>
  <c r="J126"/>
  <c r="J111"/>
  <c r="J261"/>
  <c r="J167"/>
  <c i="17" r="BK126"/>
  <c r="J102"/>
  <c r="BK90"/>
  <c i="18" r="BK98"/>
  <c r="J147"/>
  <c r="BK147"/>
  <c r="J94"/>
  <c i="19" r="J92"/>
  <c r="J100"/>
  <c r="BK113"/>
  <c r="BK102"/>
  <c i="20" r="BK153"/>
  <c r="BK120"/>
  <c r="BK88"/>
  <c r="J156"/>
  <c r="BK129"/>
  <c r="J103"/>
  <c r="BK162"/>
  <c r="J142"/>
  <c r="J111"/>
  <c r="J169"/>
  <c r="J118"/>
  <c i="21" r="J230"/>
  <c r="BK113"/>
  <c r="BK238"/>
  <c r="J113"/>
  <c r="BK189"/>
  <c r="J261"/>
  <c r="J185"/>
  <c i="22" r="J167"/>
  <c r="J97"/>
  <c r="J148"/>
  <c r="J88"/>
  <c i="23" r="BK177"/>
  <c r="J223"/>
  <c r="J150"/>
  <c r="J218"/>
  <c r="J215"/>
  <c r="BK176"/>
  <c i="24" r="J175"/>
  <c r="BK96"/>
  <c r="BK171"/>
  <c r="BK165"/>
  <c r="BK102"/>
  <c i="25" r="J120"/>
  <c r="J147"/>
  <c r="J141"/>
  <c r="J145"/>
  <c i="26" r="BK191"/>
  <c r="BK131"/>
  <c r="J184"/>
  <c r="J137"/>
  <c r="BK106"/>
  <c r="BK150"/>
  <c r="J114"/>
  <c i="27" r="J89"/>
  <c i="28" r="BK89"/>
  <c i="29" r="BK96"/>
  <c i="30" r="J148"/>
  <c r="BK91"/>
  <c r="J131"/>
  <c i="31" r="BK148"/>
  <c r="J131"/>
  <c r="J120"/>
  <c i="32" r="J369"/>
  <c r="J474"/>
  <c r="BK364"/>
  <c r="BK184"/>
  <c r="J446"/>
  <c r="J308"/>
  <c r="J214"/>
  <c r="BK117"/>
  <c r="J411"/>
  <c r="J335"/>
  <c r="BK167"/>
  <c i="33" r="BK211"/>
  <c r="BK168"/>
  <c r="BK139"/>
  <c r="J223"/>
  <c r="J172"/>
  <c r="J135"/>
  <c r="J198"/>
  <c r="J164"/>
  <c r="J111"/>
  <c r="J211"/>
  <c r="J159"/>
  <c i="34" r="J111"/>
  <c r="J110"/>
  <c i="35" r="J99"/>
  <c r="BK116"/>
  <c i="36" r="J133"/>
  <c r="BK130"/>
  <c i="37" r="J106"/>
  <c i="2" r="BK101"/>
  <c i="1" r="AS88"/>
  <c i="4" r="J4515"/>
  <c r="BK4456"/>
  <c r="BK4014"/>
  <c r="J3858"/>
  <c r="BK3830"/>
  <c r="BK3786"/>
  <c r="J3745"/>
  <c r="BK3694"/>
  <c r="BK3670"/>
  <c r="BK3479"/>
  <c r="BK3208"/>
  <c r="BK2975"/>
  <c r="BK2537"/>
  <c r="J2382"/>
  <c r="BK2309"/>
  <c r="J2179"/>
  <c r="J1677"/>
  <c r="BK1308"/>
  <c r="J1211"/>
  <c r="J1090"/>
  <c r="BK619"/>
  <c r="J300"/>
  <c r="J4082"/>
  <c r="BK3860"/>
  <c r="J3814"/>
  <c r="BK3774"/>
  <c r="BK3747"/>
  <c r="BK3698"/>
  <c r="BK3590"/>
  <c r="J3518"/>
  <c r="BK3241"/>
  <c r="J2984"/>
  <c r="J2484"/>
  <c r="J2396"/>
  <c r="J2347"/>
  <c r="BK2299"/>
  <c r="J1972"/>
  <c r="BK1677"/>
  <c r="BK1454"/>
  <c r="J1165"/>
  <c r="J759"/>
  <c r="BK181"/>
  <c r="J3918"/>
  <c r="BK3841"/>
  <c r="J3808"/>
  <c r="J3768"/>
  <c r="J3727"/>
  <c r="BK3705"/>
  <c r="BK3675"/>
  <c r="BK3475"/>
  <c r="J3241"/>
  <c r="BK2877"/>
  <c r="J2475"/>
  <c r="BK2373"/>
  <c r="J2334"/>
  <c r="J2182"/>
  <c r="J1904"/>
  <c r="BK1622"/>
  <c r="BK1298"/>
  <c r="BK1020"/>
  <c r="J355"/>
  <c r="BK4082"/>
  <c r="BK3918"/>
  <c r="J3841"/>
  <c r="J3780"/>
  <c r="BK3731"/>
  <c r="BK3690"/>
  <c r="BK3562"/>
  <c r="J3374"/>
  <c r="BK3156"/>
  <c r="J2863"/>
  <c r="J2490"/>
  <c r="BK2350"/>
  <c r="BK2326"/>
  <c r="BK1914"/>
  <c r="BK1660"/>
  <c r="J1193"/>
  <c r="BK1066"/>
  <c r="J655"/>
  <c r="BK280"/>
  <c i="5" r="J90"/>
  <c i="6" r="BK356"/>
  <c r="J313"/>
  <c r="BK263"/>
  <c r="J206"/>
  <c r="J148"/>
  <c r="BK370"/>
  <c r="BK313"/>
  <c r="BK284"/>
  <c r="J243"/>
  <c r="J192"/>
  <c r="J150"/>
  <c r="BK352"/>
  <c r="BK337"/>
  <c r="BK255"/>
  <c r="BK227"/>
  <c r="J188"/>
  <c r="BK119"/>
  <c r="J325"/>
  <c r="J271"/>
  <c r="J195"/>
  <c r="J146"/>
  <c i="7" r="J230"/>
  <c r="J177"/>
  <c r="BK108"/>
  <c r="J249"/>
  <c r="J203"/>
  <c r="J150"/>
  <c r="J111"/>
  <c r="J245"/>
  <c r="J163"/>
  <c r="BK104"/>
  <c r="BK199"/>
  <c r="BK134"/>
  <c r="J98"/>
  <c i="8" r="BK182"/>
  <c r="BK140"/>
  <c r="BK105"/>
  <c r="J169"/>
  <c r="BK137"/>
  <c r="J186"/>
  <c r="J153"/>
  <c r="BK107"/>
  <c r="J179"/>
  <c r="BK143"/>
  <c r="J109"/>
  <c i="9" r="BK123"/>
  <c r="BK147"/>
  <c r="J102"/>
  <c r="J137"/>
  <c r="J108"/>
  <c r="BK111"/>
  <c i="10" r="BK115"/>
  <c r="BK119"/>
  <c r="J115"/>
  <c r="J105"/>
  <c r="J112"/>
  <c i="11" r="J361"/>
  <c r="J301"/>
  <c r="J254"/>
  <c r="J223"/>
  <c r="J192"/>
  <c r="J159"/>
  <c r="J120"/>
  <c r="BK360"/>
  <c r="J318"/>
  <c r="J292"/>
  <c r="BK254"/>
  <c r="BK213"/>
  <c r="J117"/>
  <c r="BK371"/>
  <c r="BK351"/>
  <c r="J328"/>
  <c r="BK303"/>
  <c r="J283"/>
  <c r="BK261"/>
  <c r="J228"/>
  <c r="J172"/>
  <c r="J143"/>
  <c r="BK375"/>
  <c r="J348"/>
  <c r="BK308"/>
  <c r="J278"/>
  <c r="BK241"/>
  <c r="BK226"/>
  <c r="BK193"/>
  <c r="BK163"/>
  <c r="J123"/>
  <c i="12" r="J330"/>
  <c r="J295"/>
  <c r="BK228"/>
  <c r="BK199"/>
  <c r="J164"/>
  <c r="BK129"/>
  <c r="BK339"/>
  <c r="J303"/>
  <c r="J259"/>
  <c r="BK221"/>
  <c r="BK194"/>
  <c r="J169"/>
  <c r="J134"/>
  <c r="J103"/>
  <c r="BK343"/>
  <c r="J298"/>
  <c r="BK266"/>
  <c r="J237"/>
  <c r="BK192"/>
  <c r="BK145"/>
  <c r="BK114"/>
  <c r="BK335"/>
  <c r="J302"/>
  <c r="J272"/>
  <c r="J247"/>
  <c r="BK214"/>
  <c r="J188"/>
  <c r="J165"/>
  <c r="J128"/>
  <c r="BK95"/>
  <c i="13" r="BK97"/>
  <c r="J99"/>
  <c i="14" r="BK312"/>
  <c r="BK182"/>
  <c r="J310"/>
  <c r="BK201"/>
  <c r="J309"/>
  <c r="BK129"/>
  <c r="BK275"/>
  <c i="15" r="J161"/>
  <c r="J196"/>
  <c r="J120"/>
  <c r="J178"/>
  <c r="J97"/>
  <c r="J111"/>
  <c i="16" r="J211"/>
  <c r="BK129"/>
  <c r="BK244"/>
  <c r="J186"/>
  <c r="J270"/>
  <c r="BK116"/>
  <c r="BK172"/>
  <c r="BK98"/>
  <c i="17" r="J115"/>
  <c i="18" r="BK142"/>
  <c r="BK136"/>
  <c r="J132"/>
  <c r="J86"/>
  <c i="19" r="BK139"/>
  <c r="J139"/>
  <c i="20" r="J173"/>
  <c r="BK136"/>
  <c r="J109"/>
  <c r="BK163"/>
  <c r="BK142"/>
  <c r="BK111"/>
  <c r="J172"/>
  <c r="J148"/>
  <c r="J117"/>
  <c r="J166"/>
  <c r="J121"/>
  <c i="21" r="BK250"/>
  <c r="J129"/>
  <c r="J203"/>
  <c r="BK230"/>
  <c r="J93"/>
  <c r="J243"/>
  <c r="BK161"/>
  <c i="22" r="BK159"/>
  <c r="J176"/>
  <c r="BK154"/>
  <c r="BK176"/>
  <c r="BK131"/>
  <c r="J168"/>
  <c i="23" r="BK190"/>
  <c r="BK224"/>
  <c r="BK165"/>
  <c r="BK220"/>
  <c r="BK101"/>
  <c r="J190"/>
  <c i="24" r="J165"/>
  <c r="BK133"/>
  <c r="J106"/>
  <c r="J135"/>
  <c i="25" r="J134"/>
  <c r="BK141"/>
  <c r="BK130"/>
  <c r="BK132"/>
  <c i="26" r="J150"/>
  <c r="J176"/>
  <c r="J112"/>
  <c i="27" r="J102"/>
  <c i="28" r="J96"/>
  <c i="29" r="J111"/>
  <c i="30" r="BK135"/>
  <c r="BK89"/>
  <c r="J115"/>
  <c r="BK154"/>
  <c i="31" r="BK138"/>
  <c r="J135"/>
  <c i="32" r="BK394"/>
  <c r="BK448"/>
  <c r="BK379"/>
  <c r="BK218"/>
  <c r="BK109"/>
  <c r="J395"/>
  <c r="J262"/>
  <c r="J113"/>
  <c i="33" r="BK182"/>
  <c r="BK160"/>
  <c r="BK126"/>
  <c r="J175"/>
  <c r="BK143"/>
  <c r="BK187"/>
  <c r="BK138"/>
  <c r="BK188"/>
  <c r="BK149"/>
  <c r="BK111"/>
  <c i="34" r="J116"/>
  <c i="35" r="BK111"/>
  <c r="J109"/>
  <c r="BK103"/>
  <c i="37" r="BK106"/>
  <c i="2" r="J101"/>
  <c r="BK90"/>
  <c i="3" r="BK106"/>
  <c i="4" r="J4678"/>
  <c r="J4637"/>
  <c r="BK4558"/>
  <c r="J4489"/>
  <c r="J4050"/>
  <c r="BK3911"/>
  <c r="J3833"/>
  <c r="J3795"/>
  <c r="BK3771"/>
  <c r="J3744"/>
  <c r="J3693"/>
  <c r="J3623"/>
  <c r="BK3528"/>
  <c r="J3262"/>
  <c r="BK3057"/>
  <c r="J2889"/>
  <c r="J2482"/>
  <c r="BK2374"/>
  <c r="BK2336"/>
  <c r="J2277"/>
  <c r="BK1966"/>
  <c r="BK1693"/>
  <c r="BK1204"/>
  <c r="BK709"/>
  <c r="J627"/>
  <c r="BK333"/>
  <c r="J4097"/>
  <c r="BK3856"/>
  <c r="J3804"/>
  <c r="J3771"/>
  <c r="J3730"/>
  <c r="BK3715"/>
  <c r="BK3672"/>
  <c r="J3479"/>
  <c r="J3244"/>
  <c r="BK2956"/>
  <c r="J2637"/>
  <c r="J2458"/>
  <c r="BK2383"/>
  <c r="J2342"/>
  <c r="BK2214"/>
  <c r="J1958"/>
  <c r="BK1641"/>
  <c r="BK1189"/>
  <c r="BK1024"/>
  <c r="BK623"/>
  <c r="J136"/>
  <c r="J4004"/>
  <c r="BK3832"/>
  <c r="J3786"/>
  <c r="BK3751"/>
  <c r="BK3716"/>
  <c r="J3694"/>
  <c r="BK3622"/>
  <c r="J3445"/>
  <c r="J3060"/>
  <c r="J2450"/>
  <c r="BK2369"/>
  <c r="J2324"/>
  <c r="J2214"/>
  <c r="BK1877"/>
  <c r="BK1520"/>
  <c r="BK1238"/>
  <c r="J902"/>
  <c r="J291"/>
  <c r="J4014"/>
  <c r="BK3845"/>
  <c r="BK3795"/>
  <c r="J3751"/>
  <c r="BK3701"/>
  <c r="BK3681"/>
  <c r="J3475"/>
  <c r="BK3199"/>
  <c r="J3062"/>
  <c r="J2465"/>
  <c r="BK2366"/>
  <c r="J2279"/>
  <c r="J1945"/>
  <c r="BK1699"/>
  <c r="J1177"/>
  <c r="BK902"/>
  <c r="J631"/>
  <c r="J245"/>
  <c i="6" r="BK375"/>
  <c r="J324"/>
  <c r="J277"/>
  <c r="J227"/>
  <c r="J166"/>
  <c r="BK115"/>
  <c r="BK324"/>
  <c r="BK301"/>
  <c r="BK253"/>
  <c r="BK206"/>
  <c r="J164"/>
  <c r="J378"/>
  <c r="J335"/>
  <c r="J263"/>
  <c r="J223"/>
  <c r="BK197"/>
  <c r="J142"/>
  <c r="J362"/>
  <c r="J293"/>
  <c r="BK238"/>
  <c r="BK167"/>
  <c r="BK113"/>
  <c i="7" r="J199"/>
  <c r="BK155"/>
  <c r="J105"/>
  <c r="J234"/>
  <c r="J173"/>
  <c r="J123"/>
  <c r="BK249"/>
  <c r="J193"/>
  <c r="J102"/>
  <c r="J195"/>
  <c r="J144"/>
  <c r="J95"/>
  <c i="8" r="BK178"/>
  <c r="BK127"/>
  <c r="J203"/>
  <c r="BK164"/>
  <c r="BK111"/>
  <c r="J174"/>
  <c r="BK139"/>
  <c r="BK112"/>
  <c r="J193"/>
  <c r="J146"/>
  <c r="BK120"/>
  <c i="9" r="J124"/>
  <c r="J142"/>
  <c r="J101"/>
  <c r="J129"/>
  <c r="BK129"/>
  <c r="BK107"/>
  <c i="10" r="BK105"/>
  <c r="BK103"/>
  <c r="BK106"/>
  <c r="J118"/>
  <c i="11" r="BK365"/>
  <c r="BK311"/>
  <c r="BK285"/>
  <c r="J243"/>
  <c r="J213"/>
  <c r="BK172"/>
  <c r="BK133"/>
  <c r="J366"/>
  <c r="BK329"/>
  <c r="BK306"/>
  <c r="BK265"/>
  <c r="J212"/>
  <c r="BK181"/>
  <c r="J152"/>
  <c r="J116"/>
  <c r="J329"/>
  <c r="BK293"/>
  <c r="BK269"/>
  <c r="BK240"/>
  <c r="J205"/>
  <c r="BK155"/>
  <c r="J375"/>
  <c r="BK346"/>
  <c r="J302"/>
  <c r="J268"/>
  <c r="J232"/>
  <c r="BK199"/>
  <c r="BK164"/>
  <c r="J126"/>
  <c i="12" r="BK331"/>
  <c r="J305"/>
  <c r="BK274"/>
  <c r="J233"/>
  <c r="J207"/>
  <c r="BK178"/>
  <c r="J138"/>
  <c r="J92"/>
  <c r="J308"/>
  <c r="J278"/>
  <c r="BK256"/>
  <c r="J225"/>
  <c r="J197"/>
  <c r="J160"/>
  <c r="J126"/>
  <c r="BK94"/>
  <c r="J329"/>
  <c r="J286"/>
  <c r="J256"/>
  <c r="BK223"/>
  <c r="BK183"/>
  <c r="BK141"/>
  <c r="J117"/>
  <c r="J102"/>
  <c r="J321"/>
  <c r="BK289"/>
  <c r="J258"/>
  <c r="BK230"/>
  <c r="BK195"/>
  <c r="BK172"/>
  <c r="J145"/>
  <c r="J106"/>
  <c i="13" r="J108"/>
  <c r="BK104"/>
  <c r="BK118"/>
  <c i="14" r="BK231"/>
  <c r="J119"/>
  <c r="J225"/>
  <c r="J285"/>
  <c r="BK111"/>
  <c r="J249"/>
  <c i="15" r="BK230"/>
  <c r="J114"/>
  <c r="J232"/>
  <c r="J208"/>
  <c r="BK131"/>
  <c r="BK168"/>
  <c r="BK93"/>
  <c i="16" r="BK239"/>
  <c r="J160"/>
  <c r="J175"/>
  <c r="BK218"/>
  <c r="BK143"/>
  <c r="J92"/>
  <c r="J180"/>
  <c r="J96"/>
  <c i="17" r="J126"/>
  <c r="BK118"/>
  <c i="18" r="BK94"/>
  <c r="J90"/>
  <c r="J117"/>
  <c i="19" r="J113"/>
  <c r="BK122"/>
  <c r="BK108"/>
  <c i="20" r="BK177"/>
  <c r="BK137"/>
  <c r="J99"/>
  <c r="BK159"/>
  <c r="J130"/>
  <c r="BK104"/>
  <c r="J163"/>
  <c r="J138"/>
  <c r="J115"/>
  <c r="J165"/>
  <c r="BK119"/>
  <c i="21" r="BK245"/>
  <c r="J127"/>
  <c r="BK206"/>
  <c r="BK260"/>
  <c r="J173"/>
  <c r="BK257"/>
  <c r="J166"/>
  <c i="22" r="BK182"/>
  <c r="BK164"/>
  <c r="BK191"/>
  <c r="BK139"/>
  <c i="23" r="J214"/>
  <c r="J167"/>
  <c r="J203"/>
  <c r="BK199"/>
  <c r="J90"/>
  <c r="J165"/>
  <c i="24" r="BK150"/>
  <c r="J129"/>
  <c r="BK140"/>
  <c r="BK131"/>
  <c i="25" r="J169"/>
  <c r="J161"/>
  <c r="J166"/>
  <c r="BK158"/>
  <c r="J104"/>
  <c i="26" r="J153"/>
  <c r="J144"/>
  <c r="BK108"/>
  <c r="BK173"/>
  <c r="BK141"/>
  <c i="27" r="J107"/>
  <c i="28" r="BK108"/>
  <c i="29" r="BK107"/>
  <c i="30" r="J142"/>
  <c r="BK156"/>
  <c r="BK127"/>
  <c i="31" r="J93"/>
  <c r="J142"/>
  <c r="BK137"/>
  <c i="32" r="BK386"/>
  <c r="BK91"/>
  <c r="BK363"/>
  <c r="BK143"/>
  <c r="J431"/>
  <c r="BK268"/>
  <c r="BK195"/>
  <c r="BK470"/>
  <c r="BK383"/>
  <c r="BK223"/>
  <c r="BK129"/>
  <c i="33" r="J187"/>
  <c r="BK163"/>
  <c r="J124"/>
  <c r="BK200"/>
  <c r="BK158"/>
  <c r="BK95"/>
  <c r="BK196"/>
  <c r="J158"/>
  <c r="BK115"/>
  <c r="J171"/>
  <c r="BK151"/>
  <c r="BK113"/>
  <c i="34" r="BK108"/>
  <c r="J121"/>
  <c i="35" r="J94"/>
  <c r="BK91"/>
  <c r="J91"/>
  <c i="36" r="J129"/>
  <c r="BK102"/>
  <c i="37" r="BK96"/>
  <c i="2" l="1" r="P85"/>
  <c r="R94"/>
  <c r="R99"/>
  <c i="3" r="T83"/>
  <c r="T82"/>
  <c r="T81"/>
  <c i="4" r="R135"/>
  <c r="R175"/>
  <c r="T253"/>
  <c r="R313"/>
  <c r="P744"/>
  <c r="R1116"/>
  <c r="P1143"/>
  <c r="P1151"/>
  <c r="P1164"/>
  <c r="P1178"/>
  <c r="BK1188"/>
  <c r="J1188"/>
  <c r="J77"/>
  <c r="BK1206"/>
  <c r="J1206"/>
  <c r="J78"/>
  <c r="BK1213"/>
  <c r="J1213"/>
  <c r="J79"/>
  <c r="T1221"/>
  <c r="R1466"/>
  <c r="T1810"/>
  <c r="T1932"/>
  <c r="BK1965"/>
  <c r="J1965"/>
  <c r="J84"/>
  <c r="T2166"/>
  <c r="T2262"/>
  <c r="R2468"/>
  <c r="R2636"/>
  <c r="P2965"/>
  <c r="P3203"/>
  <c r="T3203"/>
  <c r="T3212"/>
  <c r="BK3243"/>
  <c r="J3243"/>
  <c r="J94"/>
  <c r="BK3447"/>
  <c r="J3447"/>
  <c r="J95"/>
  <c r="BK3534"/>
  <c r="J3534"/>
  <c r="J96"/>
  <c r="T3665"/>
  <c r="R3733"/>
  <c r="T3781"/>
  <c r="P3822"/>
  <c r="T3867"/>
  <c r="R3924"/>
  <c r="R4049"/>
  <c r="T4099"/>
  <c r="T4469"/>
  <c r="R4484"/>
  <c r="R4483"/>
  <c r="T4508"/>
  <c i="5" r="P89"/>
  <c r="P88"/>
  <c r="P87"/>
  <c i="1" r="AU59"/>
  <c i="6" r="P104"/>
  <c r="R133"/>
  <c r="T149"/>
  <c r="T154"/>
  <c r="BK175"/>
  <c r="J175"/>
  <c r="J70"/>
  <c r="P230"/>
  <c r="P296"/>
  <c r="R302"/>
  <c r="P355"/>
  <c r="R367"/>
  <c r="R374"/>
  <c r="P381"/>
  <c r="R388"/>
  <c r="BK392"/>
  <c r="J392"/>
  <c r="J80"/>
  <c i="7" r="R94"/>
  <c r="P110"/>
  <c r="T114"/>
  <c r="R141"/>
  <c r="BK180"/>
  <c r="J180"/>
  <c r="J69"/>
  <c r="T256"/>
  <c i="8" r="T103"/>
  <c r="T113"/>
  <c r="T117"/>
  <c r="R128"/>
  <c r="P161"/>
  <c r="T165"/>
  <c r="T173"/>
  <c r="T183"/>
  <c r="T196"/>
  <c r="T200"/>
  <c i="9" r="P98"/>
  <c r="BK132"/>
  <c r="J132"/>
  <c r="J70"/>
  <c r="BK140"/>
  <c r="J140"/>
  <c r="J71"/>
  <c r="BK144"/>
  <c r="J144"/>
  <c r="J72"/>
  <c i="10" r="R90"/>
  <c r="T101"/>
  <c i="11" r="BK112"/>
  <c r="J112"/>
  <c r="J65"/>
  <c r="BK138"/>
  <c r="J138"/>
  <c r="J66"/>
  <c r="BK147"/>
  <c r="J147"/>
  <c r="J67"/>
  <c r="BK157"/>
  <c r="J157"/>
  <c r="J68"/>
  <c r="BK165"/>
  <c r="J165"/>
  <c r="J69"/>
  <c r="BK169"/>
  <c r="J169"/>
  <c r="J70"/>
  <c r="BK185"/>
  <c r="J185"/>
  <c r="J71"/>
  <c r="P198"/>
  <c r="R211"/>
  <c r="T224"/>
  <c r="T237"/>
  <c r="T251"/>
  <c r="P262"/>
  <c r="R296"/>
  <c r="BK312"/>
  <c r="J312"/>
  <c r="J79"/>
  <c r="T316"/>
  <c r="R320"/>
  <c r="T325"/>
  <c r="R330"/>
  <c r="R335"/>
  <c r="P340"/>
  <c r="BK345"/>
  <c r="J345"/>
  <c r="J86"/>
  <c r="P350"/>
  <c r="P356"/>
  <c i="12" r="R91"/>
  <c r="P100"/>
  <c r="P346"/>
  <c i="13" r="P94"/>
  <c r="T101"/>
  <c r="P105"/>
  <c r="P109"/>
  <c r="P112"/>
  <c r="BK115"/>
  <c r="J115"/>
  <c r="J70"/>
  <c i="14" r="P93"/>
  <c r="P139"/>
  <c r="P158"/>
  <c r="T197"/>
  <c r="R237"/>
  <c r="BK257"/>
  <c r="J257"/>
  <c r="J66"/>
  <c r="T274"/>
  <c r="BK306"/>
  <c r="J306"/>
  <c r="J71"/>
  <c i="15" r="R92"/>
  <c r="T119"/>
  <c r="P130"/>
  <c r="P140"/>
  <c r="R150"/>
  <c r="P190"/>
  <c r="BK217"/>
  <c r="J217"/>
  <c r="J69"/>
  <c r="P243"/>
  <c i="16" r="BK91"/>
  <c r="J91"/>
  <c r="J61"/>
  <c r="R107"/>
  <c r="T125"/>
  <c r="T140"/>
  <c r="BK179"/>
  <c r="J179"/>
  <c r="J67"/>
  <c r="T246"/>
  <c r="T272"/>
  <c i="17" r="BK85"/>
  <c r="BK117"/>
  <c r="J117"/>
  <c r="J62"/>
  <c i="18" r="BK85"/>
  <c r="J85"/>
  <c r="J61"/>
  <c r="P123"/>
  <c i="19" r="BK85"/>
  <c r="J85"/>
  <c r="J61"/>
  <c r="R117"/>
  <c i="20" r="T90"/>
  <c r="R94"/>
  <c r="R140"/>
  <c i="21" r="P92"/>
  <c r="T165"/>
  <c r="T194"/>
  <c r="R199"/>
  <c r="R217"/>
  <c r="T227"/>
  <c r="R268"/>
  <c i="22" r="P87"/>
  <c r="R147"/>
  <c r="R173"/>
  <c i="23" r="P89"/>
  <c r="BK173"/>
  <c r="J173"/>
  <c r="J63"/>
  <c r="T173"/>
  <c r="P187"/>
  <c r="P194"/>
  <c r="T228"/>
  <c i="24" r="R89"/>
  <c r="BK124"/>
  <c r="J124"/>
  <c r="J63"/>
  <c r="R137"/>
  <c r="BK159"/>
  <c r="J159"/>
  <c r="J66"/>
  <c i="25" r="T89"/>
  <c r="BK125"/>
  <c r="J125"/>
  <c r="J63"/>
  <c r="BK138"/>
  <c r="J138"/>
  <c r="J64"/>
  <c r="BK160"/>
  <c r="J160"/>
  <c r="J66"/>
  <c i="26" r="T91"/>
  <c r="R130"/>
  <c r="R143"/>
  <c r="R164"/>
  <c r="R183"/>
  <c r="BK190"/>
  <c r="J190"/>
  <c r="J69"/>
  <c i="27" r="T85"/>
  <c r="T84"/>
  <c r="T83"/>
  <c r="T106"/>
  <c r="T105"/>
  <c i="28" r="R85"/>
  <c r="R84"/>
  <c r="T103"/>
  <c r="T102"/>
  <c i="29" r="BK85"/>
  <c r="J85"/>
  <c r="J61"/>
  <c r="P106"/>
  <c r="P105"/>
  <c i="30" r="BK86"/>
  <c r="J86"/>
  <c r="J61"/>
  <c r="BK123"/>
  <c r="J123"/>
  <c r="J62"/>
  <c r="R147"/>
  <c r="R146"/>
  <c i="31" r="T86"/>
  <c r="R123"/>
  <c r="BK147"/>
  <c r="J147"/>
  <c r="J64"/>
  <c i="32" r="R90"/>
  <c r="P204"/>
  <c r="P222"/>
  <c r="P357"/>
  <c r="T370"/>
  <c r="T455"/>
  <c i="33" r="P92"/>
  <c r="T99"/>
  <c r="T216"/>
  <c i="34" r="BK91"/>
  <c r="J91"/>
  <c r="J65"/>
  <c r="R91"/>
  <c r="R105"/>
  <c i="36" r="R86"/>
  <c r="P120"/>
  <c i="2" r="BK85"/>
  <c r="J85"/>
  <c r="J61"/>
  <c r="BK94"/>
  <c r="J94"/>
  <c r="J62"/>
  <c r="P99"/>
  <c i="3" r="BK83"/>
  <c r="J83"/>
  <c r="J61"/>
  <c i="4" r="T135"/>
  <c r="BK175"/>
  <c r="J175"/>
  <c r="J67"/>
  <c r="R253"/>
  <c r="P313"/>
  <c r="R744"/>
  <c r="P1116"/>
  <c r="BK1143"/>
  <c r="J1143"/>
  <c r="J73"/>
  <c r="BK1151"/>
  <c r="J1151"/>
  <c r="J74"/>
  <c r="BK1164"/>
  <c r="J1164"/>
  <c r="J75"/>
  <c r="BK1178"/>
  <c r="J1178"/>
  <c r="J76"/>
  <c r="P1188"/>
  <c r="R1206"/>
  <c r="R1213"/>
  <c r="P1221"/>
  <c r="BK1466"/>
  <c r="J1466"/>
  <c r="J81"/>
  <c r="P1810"/>
  <c r="P1932"/>
  <c r="R1965"/>
  <c r="P2166"/>
  <c r="BK2262"/>
  <c r="J2262"/>
  <c r="J86"/>
  <c r="T2468"/>
  <c r="BK2636"/>
  <c r="J2636"/>
  <c r="J90"/>
  <c r="R2965"/>
  <c r="R3203"/>
  <c r="R3212"/>
  <c r="R3243"/>
  <c r="P3447"/>
  <c r="T3534"/>
  <c r="P3665"/>
  <c r="P3733"/>
  <c r="BK3781"/>
  <c r="J3781"/>
  <c r="J99"/>
  <c r="T3822"/>
  <c r="R3867"/>
  <c r="T3924"/>
  <c r="T4049"/>
  <c r="BK4099"/>
  <c r="J4099"/>
  <c r="J105"/>
  <c r="BK4469"/>
  <c r="J4469"/>
  <c r="J107"/>
  <c r="BK4484"/>
  <c r="J4484"/>
  <c r="J109"/>
  <c r="T4484"/>
  <c r="T4483"/>
  <c r="BK4508"/>
  <c r="J4508"/>
  <c r="J111"/>
  <c i="5" r="BK89"/>
  <c r="J89"/>
  <c r="J65"/>
  <c i="6" r="BK104"/>
  <c r="J104"/>
  <c r="J65"/>
  <c r="BK133"/>
  <c r="J133"/>
  <c r="J66"/>
  <c r="BK149"/>
  <c r="J149"/>
  <c r="J67"/>
  <c r="BK154"/>
  <c r="J154"/>
  <c r="J69"/>
  <c r="T175"/>
  <c r="BK230"/>
  <c r="J230"/>
  <c r="J71"/>
  <c r="BK296"/>
  <c r="J296"/>
  <c r="J72"/>
  <c r="BK302"/>
  <c r="J302"/>
  <c r="J73"/>
  <c r="BK355"/>
  <c r="J355"/>
  <c r="J74"/>
  <c r="BK367"/>
  <c r="J367"/>
  <c r="J75"/>
  <c r="BK374"/>
  <c r="J374"/>
  <c r="J76"/>
  <c r="BK381"/>
  <c r="J381"/>
  <c r="J78"/>
  <c r="BK388"/>
  <c r="J388"/>
  <c r="J79"/>
  <c r="R392"/>
  <c i="7" r="BK94"/>
  <c r="J94"/>
  <c r="J65"/>
  <c r="BK110"/>
  <c r="J110"/>
  <c r="J66"/>
  <c r="BK114"/>
  <c r="J114"/>
  <c r="J67"/>
  <c r="P141"/>
  <c r="P180"/>
  <c r="R256"/>
  <c i="8" r="P103"/>
  <c r="P113"/>
  <c r="P117"/>
  <c r="P128"/>
  <c r="R161"/>
  <c r="R165"/>
  <c r="R173"/>
  <c r="R183"/>
  <c r="P196"/>
  <c r="BK200"/>
  <c r="J200"/>
  <c r="J78"/>
  <c i="9" r="R98"/>
  <c r="T132"/>
  <c r="T140"/>
  <c r="R144"/>
  <c i="10" r="P90"/>
  <c r="P101"/>
  <c i="11" r="T112"/>
  <c r="T138"/>
  <c r="P147"/>
  <c r="R157"/>
  <c r="R165"/>
  <c r="P169"/>
  <c r="T185"/>
  <c r="R198"/>
  <c r="BK211"/>
  <c r="J211"/>
  <c r="J73"/>
  <c r="P224"/>
  <c r="BK237"/>
  <c r="J237"/>
  <c r="J75"/>
  <c r="BK251"/>
  <c r="J251"/>
  <c r="J76"/>
  <c r="BK262"/>
  <c r="J262"/>
  <c r="J77"/>
  <c r="BK296"/>
  <c r="J296"/>
  <c r="J78"/>
  <c r="R312"/>
  <c r="P316"/>
  <c r="P320"/>
  <c r="BK325"/>
  <c r="J325"/>
  <c r="J82"/>
  <c r="BK330"/>
  <c r="J330"/>
  <c r="J83"/>
  <c r="P335"/>
  <c r="BK340"/>
  <c r="J340"/>
  <c r="J85"/>
  <c r="P345"/>
  <c r="BK350"/>
  <c r="J350"/>
  <c r="J87"/>
  <c r="R356"/>
  <c i="12" r="BK91"/>
  <c r="J91"/>
  <c r="J65"/>
  <c r="BK100"/>
  <c r="J100"/>
  <c r="J66"/>
  <c r="BK346"/>
  <c r="J346"/>
  <c r="J67"/>
  <c i="13" r="T94"/>
  <c r="R101"/>
  <c r="T105"/>
  <c r="R109"/>
  <c r="R112"/>
  <c r="R115"/>
  <c i="14" r="R93"/>
  <c r="T139"/>
  <c r="BK158"/>
  <c r="J158"/>
  <c r="J63"/>
  <c r="BK197"/>
  <c r="J197"/>
  <c r="J64"/>
  <c r="BK237"/>
  <c r="J237"/>
  <c r="J65"/>
  <c r="P257"/>
  <c r="BK274"/>
  <c r="J274"/>
  <c r="J70"/>
  <c r="P306"/>
  <c i="15" r="T92"/>
  <c r="R119"/>
  <c r="R130"/>
  <c r="R140"/>
  <c r="BK150"/>
  <c r="J150"/>
  <c r="J67"/>
  <c r="BK190"/>
  <c r="J190"/>
  <c r="J68"/>
  <c r="R217"/>
  <c r="R243"/>
  <c i="16" r="P91"/>
  <c r="BK107"/>
  <c r="J107"/>
  <c r="J62"/>
  <c r="BK125"/>
  <c r="J125"/>
  <c r="J63"/>
  <c r="P140"/>
  <c r="T179"/>
  <c r="R246"/>
  <c r="R272"/>
  <c i="17" r="T85"/>
  <c r="R117"/>
  <c i="18" r="T85"/>
  <c r="R123"/>
  <c i="19" r="P85"/>
  <c r="BK117"/>
  <c r="J117"/>
  <c r="J62"/>
  <c i="20" r="P90"/>
  <c r="P94"/>
  <c r="P140"/>
  <c i="21" r="BK92"/>
  <c r="J92"/>
  <c r="J61"/>
  <c r="BK165"/>
  <c r="J165"/>
  <c r="J63"/>
  <c r="BK194"/>
  <c r="J194"/>
  <c r="J64"/>
  <c r="BK199"/>
  <c r="J199"/>
  <c r="J65"/>
  <c r="T217"/>
  <c r="P227"/>
  <c r="T268"/>
  <c i="22" r="T87"/>
  <c r="P147"/>
  <c r="P173"/>
  <c i="23" r="T89"/>
  <c r="R162"/>
  <c r="P173"/>
  <c r="BK187"/>
  <c r="J187"/>
  <c r="J64"/>
  <c r="T194"/>
  <c r="BK228"/>
  <c r="J228"/>
  <c r="J66"/>
  <c i="24" r="P89"/>
  <c r="T124"/>
  <c r="P137"/>
  <c r="T159"/>
  <c i="25" r="BK89"/>
  <c r="J89"/>
  <c r="J61"/>
  <c r="P125"/>
  <c r="T138"/>
  <c r="R160"/>
  <c i="26" r="BK91"/>
  <c r="J91"/>
  <c r="J61"/>
  <c r="BK130"/>
  <c r="J130"/>
  <c r="J62"/>
  <c r="BK143"/>
  <c r="J143"/>
  <c r="J63"/>
  <c r="BK164"/>
  <c r="J164"/>
  <c r="J65"/>
  <c r="P183"/>
  <c r="T190"/>
  <c i="27" r="R85"/>
  <c r="R84"/>
  <c r="BK106"/>
  <c r="J106"/>
  <c r="J63"/>
  <c i="28" r="P85"/>
  <c r="P84"/>
  <c r="R103"/>
  <c r="R102"/>
  <c i="29" r="R85"/>
  <c r="R84"/>
  <c r="T106"/>
  <c r="T105"/>
  <c i="30" r="P86"/>
  <c r="P85"/>
  <c r="P84"/>
  <c i="1" r="AU85"/>
  <c i="30" r="P123"/>
  <c r="P147"/>
  <c r="P146"/>
  <c i="31" r="BK86"/>
  <c r="J86"/>
  <c r="J61"/>
  <c r="T123"/>
  <c r="T147"/>
  <c r="T146"/>
  <c i="32" r="P90"/>
  <c r="BK204"/>
  <c r="J204"/>
  <c r="J62"/>
  <c r="BK222"/>
  <c r="J222"/>
  <c r="J64"/>
  <c r="T357"/>
  <c r="R370"/>
  <c r="R455"/>
  <c i="33" r="R92"/>
  <c r="BK99"/>
  <c r="J99"/>
  <c r="J66"/>
  <c r="P216"/>
  <c i="34" r="P91"/>
  <c r="BK105"/>
  <c r="J105"/>
  <c r="J66"/>
  <c r="T105"/>
  <c i="35" r="P90"/>
  <c r="BK112"/>
  <c r="J112"/>
  <c r="J66"/>
  <c r="R112"/>
  <c i="36" r="T86"/>
  <c r="BK120"/>
  <c r="J120"/>
  <c r="J63"/>
  <c i="2" r="R85"/>
  <c r="R84"/>
  <c r="R83"/>
  <c r="P94"/>
  <c r="BK99"/>
  <c r="J99"/>
  <c r="J63"/>
  <c i="3" r="R83"/>
  <c r="R82"/>
  <c r="R81"/>
  <c i="4" r="P135"/>
  <c r="T175"/>
  <c r="P253"/>
  <c r="T313"/>
  <c r="BK744"/>
  <c r="J744"/>
  <c r="J70"/>
  <c r="BK1116"/>
  <c r="J1116"/>
  <c r="J71"/>
  <c r="T1143"/>
  <c r="T1151"/>
  <c r="R1164"/>
  <c r="R1178"/>
  <c r="R1188"/>
  <c r="P1206"/>
  <c r="P1213"/>
  <c r="R1221"/>
  <c r="T1466"/>
  <c r="BK1810"/>
  <c r="J1810"/>
  <c r="J82"/>
  <c r="BK1932"/>
  <c r="J1932"/>
  <c r="J83"/>
  <c r="P1965"/>
  <c r="BK2166"/>
  <c r="J2166"/>
  <c r="J85"/>
  <c r="R2262"/>
  <c r="P2468"/>
  <c r="P2636"/>
  <c r="T2965"/>
  <c r="BK3212"/>
  <c r="J3212"/>
  <c r="J93"/>
  <c r="P3243"/>
  <c r="T3447"/>
  <c r="R3534"/>
  <c r="R3665"/>
  <c r="T3733"/>
  <c r="P3781"/>
  <c r="BK3822"/>
  <c r="J3822"/>
  <c r="J100"/>
  <c r="P3867"/>
  <c r="P3924"/>
  <c r="BK4049"/>
  <c r="J4049"/>
  <c r="J104"/>
  <c r="P4099"/>
  <c r="R4469"/>
  <c r="R4508"/>
  <c i="5" r="R89"/>
  <c r="R88"/>
  <c r="R87"/>
  <c i="6" r="T104"/>
  <c r="T103"/>
  <c r="T133"/>
  <c r="P149"/>
  <c r="R154"/>
  <c r="P175"/>
  <c r="T230"/>
  <c r="R296"/>
  <c r="T302"/>
  <c r="T355"/>
  <c r="T367"/>
  <c r="T374"/>
  <c r="T381"/>
  <c r="P388"/>
  <c r="T392"/>
  <c i="7" r="T94"/>
  <c r="T110"/>
  <c r="R114"/>
  <c r="T141"/>
  <c r="T180"/>
  <c r="P256"/>
  <c i="8" r="R103"/>
  <c r="R113"/>
  <c r="R117"/>
  <c r="BK128"/>
  <c r="J128"/>
  <c r="J71"/>
  <c r="BK161"/>
  <c r="J161"/>
  <c r="J72"/>
  <c r="BK165"/>
  <c r="J165"/>
  <c r="J73"/>
  <c r="BK173"/>
  <c r="J173"/>
  <c r="J74"/>
  <c r="BK183"/>
  <c r="J183"/>
  <c r="J75"/>
  <c r="R196"/>
  <c r="R200"/>
  <c i="9" r="T98"/>
  <c r="T97"/>
  <c r="T96"/>
  <c r="R132"/>
  <c r="R140"/>
  <c r="T144"/>
  <c i="10" r="BK90"/>
  <c r="J90"/>
  <c r="J65"/>
  <c r="BK101"/>
  <c r="J101"/>
  <c r="J66"/>
  <c i="11" r="R112"/>
  <c r="R138"/>
  <c r="R147"/>
  <c r="T157"/>
  <c r="T165"/>
  <c r="T169"/>
  <c r="P185"/>
  <c r="T198"/>
  <c r="P211"/>
  <c r="BK224"/>
  <c r="J224"/>
  <c r="J74"/>
  <c r="P237"/>
  <c r="R251"/>
  <c r="R262"/>
  <c r="P296"/>
  <c r="P312"/>
  <c r="BK316"/>
  <c r="J316"/>
  <c r="J80"/>
  <c r="BK320"/>
  <c r="J320"/>
  <c r="J81"/>
  <c r="P325"/>
  <c r="P330"/>
  <c r="BK335"/>
  <c r="J335"/>
  <c r="J84"/>
  <c r="R340"/>
  <c r="T345"/>
  <c r="R350"/>
  <c r="T356"/>
  <c i="12" r="T91"/>
  <c r="T100"/>
  <c r="R346"/>
  <c i="13" r="R94"/>
  <c r="P101"/>
  <c r="R105"/>
  <c r="BK109"/>
  <c r="J109"/>
  <c r="J68"/>
  <c r="BK112"/>
  <c r="J112"/>
  <c r="J69"/>
  <c r="P115"/>
  <c i="14" r="T93"/>
  <c r="R139"/>
  <c r="T158"/>
  <c r="P197"/>
  <c r="P237"/>
  <c r="R257"/>
  <c r="R274"/>
  <c r="T306"/>
  <c i="15" r="BK92"/>
  <c r="P119"/>
  <c r="BK130"/>
  <c r="J130"/>
  <c r="J63"/>
  <c r="BK140"/>
  <c r="J140"/>
  <c r="J64"/>
  <c r="P150"/>
  <c r="T190"/>
  <c r="T217"/>
  <c r="T243"/>
  <c i="16" r="R91"/>
  <c r="P107"/>
  <c r="P125"/>
  <c r="BK140"/>
  <c r="J140"/>
  <c r="J66"/>
  <c r="R179"/>
  <c r="BK246"/>
  <c r="J246"/>
  <c r="J68"/>
  <c r="BK272"/>
  <c r="J272"/>
  <c r="J69"/>
  <c i="17" r="R85"/>
  <c r="R84"/>
  <c r="R83"/>
  <c r="T117"/>
  <c i="18" r="R85"/>
  <c r="R84"/>
  <c r="R83"/>
  <c r="BK123"/>
  <c r="J123"/>
  <c r="J62"/>
  <c i="19" r="R85"/>
  <c r="R84"/>
  <c r="R83"/>
  <c r="T117"/>
  <c i="20" r="R90"/>
  <c r="R89"/>
  <c r="R85"/>
  <c r="T94"/>
  <c r="T140"/>
  <c i="21" r="R92"/>
  <c r="R165"/>
  <c r="R194"/>
  <c r="P199"/>
  <c r="BK217"/>
  <c r="J217"/>
  <c r="J66"/>
  <c r="R227"/>
  <c r="P268"/>
  <c i="22" r="BK87"/>
  <c r="J87"/>
  <c r="J61"/>
  <c r="T147"/>
  <c r="BK173"/>
  <c r="J173"/>
  <c r="J64"/>
  <c i="23" r="BK89"/>
  <c r="J89"/>
  <c r="J61"/>
  <c r="BK162"/>
  <c r="J162"/>
  <c r="J62"/>
  <c r="P162"/>
  <c r="R173"/>
  <c r="R187"/>
  <c r="R194"/>
  <c r="P228"/>
  <c i="24" r="BK89"/>
  <c r="J89"/>
  <c r="J61"/>
  <c r="P124"/>
  <c r="BK137"/>
  <c r="J137"/>
  <c r="J64"/>
  <c r="R159"/>
  <c i="25" r="R89"/>
  <c r="T125"/>
  <c r="R138"/>
  <c r="P160"/>
  <c i="26" r="P91"/>
  <c r="P130"/>
  <c r="T143"/>
  <c r="T164"/>
  <c r="BK183"/>
  <c r="BK182"/>
  <c r="J182"/>
  <c r="J67"/>
  <c r="R190"/>
  <c i="27" r="BK85"/>
  <c r="J85"/>
  <c r="J61"/>
  <c r="R106"/>
  <c r="R105"/>
  <c i="28" r="T85"/>
  <c r="T84"/>
  <c r="T83"/>
  <c r="P103"/>
  <c r="P102"/>
  <c i="29" r="P85"/>
  <c r="P84"/>
  <c r="P83"/>
  <c i="1" r="AU84"/>
  <c i="29" r="BK106"/>
  <c r="J106"/>
  <c r="J63"/>
  <c i="30" r="R86"/>
  <c r="T123"/>
  <c r="BK147"/>
  <c r="J147"/>
  <c r="J64"/>
  <c i="31" r="R86"/>
  <c r="R85"/>
  <c r="P123"/>
  <c r="P147"/>
  <c r="P146"/>
  <c i="32" r="BK90"/>
  <c r="J90"/>
  <c r="J61"/>
  <c r="R204"/>
  <c r="R222"/>
  <c r="BK357"/>
  <c r="J357"/>
  <c r="J65"/>
  <c r="BK370"/>
  <c r="J370"/>
  <c r="J66"/>
  <c r="BK455"/>
  <c r="J455"/>
  <c r="J67"/>
  <c i="33" r="BK92"/>
  <c r="J92"/>
  <c r="J65"/>
  <c r="R99"/>
  <c r="R216"/>
  <c i="35" r="BK90"/>
  <c r="J90"/>
  <c r="J65"/>
  <c r="T90"/>
  <c r="T112"/>
  <c i="36" r="P86"/>
  <c r="P85"/>
  <c r="P84"/>
  <c i="1" r="AU92"/>
  <c i="36" r="T120"/>
  <c i="37" r="P85"/>
  <c r="P84"/>
  <c r="R85"/>
  <c r="R84"/>
  <c i="2" r="T85"/>
  <c r="T94"/>
  <c r="T99"/>
  <c i="3" r="P83"/>
  <c r="P82"/>
  <c r="P81"/>
  <c i="1" r="AU56"/>
  <c i="4" r="BK135"/>
  <c r="J135"/>
  <c r="J65"/>
  <c r="P175"/>
  <c r="BK253"/>
  <c r="J253"/>
  <c r="J68"/>
  <c r="BK313"/>
  <c r="J313"/>
  <c r="J69"/>
  <c r="T744"/>
  <c r="T1116"/>
  <c r="R1143"/>
  <c r="R1151"/>
  <c r="T1164"/>
  <c r="T1178"/>
  <c r="T1188"/>
  <c r="T1206"/>
  <c r="T1213"/>
  <c r="BK1221"/>
  <c r="J1221"/>
  <c r="J80"/>
  <c r="P1466"/>
  <c r="R1810"/>
  <c r="R1932"/>
  <c r="T1965"/>
  <c r="R2166"/>
  <c r="P2262"/>
  <c r="BK2468"/>
  <c r="J2468"/>
  <c r="J89"/>
  <c r="T2636"/>
  <c r="BK2965"/>
  <c r="J2965"/>
  <c r="J91"/>
  <c r="BK3203"/>
  <c r="J3203"/>
  <c r="J92"/>
  <c r="P3212"/>
  <c r="T3243"/>
  <c r="R3447"/>
  <c r="P3534"/>
  <c r="BK3665"/>
  <c r="J3665"/>
  <c r="J97"/>
  <c r="BK3733"/>
  <c r="J3733"/>
  <c r="J98"/>
  <c r="R3781"/>
  <c r="R3822"/>
  <c r="BK3867"/>
  <c r="J3867"/>
  <c r="J102"/>
  <c r="BK3924"/>
  <c r="J3924"/>
  <c r="J103"/>
  <c r="P4049"/>
  <c r="R4099"/>
  <c r="P4469"/>
  <c r="P4484"/>
  <c r="P4483"/>
  <c r="P4508"/>
  <c i="5" r="T89"/>
  <c r="T88"/>
  <c r="T87"/>
  <c i="6" r="R104"/>
  <c r="R103"/>
  <c r="P133"/>
  <c r="R149"/>
  <c r="P154"/>
  <c r="R175"/>
  <c r="R230"/>
  <c r="T296"/>
  <c r="P302"/>
  <c r="R355"/>
  <c r="P367"/>
  <c r="P374"/>
  <c r="R381"/>
  <c r="T388"/>
  <c r="P392"/>
  <c i="7" r="P94"/>
  <c r="R110"/>
  <c r="P114"/>
  <c r="BK141"/>
  <c r="J141"/>
  <c r="J68"/>
  <c r="R180"/>
  <c r="BK256"/>
  <c r="J256"/>
  <c r="J70"/>
  <c i="8" r="BK103"/>
  <c r="J103"/>
  <c r="J68"/>
  <c r="BK113"/>
  <c r="J113"/>
  <c r="J69"/>
  <c r="BK117"/>
  <c r="J117"/>
  <c r="J70"/>
  <c r="T128"/>
  <c r="T161"/>
  <c r="P165"/>
  <c r="P173"/>
  <c r="P183"/>
  <c r="BK196"/>
  <c r="J196"/>
  <c r="J77"/>
  <c r="P200"/>
  <c i="9" r="BK98"/>
  <c r="J98"/>
  <c r="J69"/>
  <c r="P132"/>
  <c r="P140"/>
  <c r="P144"/>
  <c i="10" r="T90"/>
  <c r="T89"/>
  <c r="T88"/>
  <c r="R101"/>
  <c i="11" r="P112"/>
  <c r="P138"/>
  <c r="T147"/>
  <c r="P157"/>
  <c r="P165"/>
  <c r="R169"/>
  <c r="R185"/>
  <c r="BK198"/>
  <c r="J198"/>
  <c r="J72"/>
  <c r="T211"/>
  <c r="R224"/>
  <c r="R237"/>
  <c r="P251"/>
  <c r="T262"/>
  <c r="T296"/>
  <c r="T312"/>
  <c r="R316"/>
  <c r="T320"/>
  <c r="R325"/>
  <c r="T330"/>
  <c r="T335"/>
  <c r="T340"/>
  <c r="R345"/>
  <c r="T350"/>
  <c r="BK356"/>
  <c r="J356"/>
  <c r="J88"/>
  <c i="12" r="P91"/>
  <c r="P90"/>
  <c r="P89"/>
  <c i="1" r="AU67"/>
  <c i="12" r="R100"/>
  <c r="T346"/>
  <c i="13" r="BK94"/>
  <c r="J94"/>
  <c r="J65"/>
  <c r="BK101"/>
  <c r="J101"/>
  <c r="J66"/>
  <c r="BK105"/>
  <c r="J105"/>
  <c r="J67"/>
  <c r="T109"/>
  <c r="T112"/>
  <c r="T115"/>
  <c i="14" r="BK93"/>
  <c r="J93"/>
  <c r="J61"/>
  <c r="BK139"/>
  <c r="J139"/>
  <c r="J62"/>
  <c r="R158"/>
  <c r="R197"/>
  <c r="T237"/>
  <c r="T257"/>
  <c r="P274"/>
  <c r="P273"/>
  <c r="R306"/>
  <c i="15" r="P92"/>
  <c r="P91"/>
  <c r="BK119"/>
  <c r="J119"/>
  <c r="J62"/>
  <c r="T130"/>
  <c r="T140"/>
  <c r="T150"/>
  <c r="T149"/>
  <c r="R190"/>
  <c r="P217"/>
  <c r="BK243"/>
  <c r="J243"/>
  <c r="J70"/>
  <c i="16" r="T91"/>
  <c r="T107"/>
  <c r="R125"/>
  <c r="R140"/>
  <c r="R139"/>
  <c r="P179"/>
  <c r="P246"/>
  <c r="P272"/>
  <c i="17" r="P85"/>
  <c r="P84"/>
  <c r="P83"/>
  <c i="1" r="AU72"/>
  <c i="17" r="P117"/>
  <c i="18" r="P85"/>
  <c r="P84"/>
  <c r="P83"/>
  <c i="1" r="AU73"/>
  <c i="18" r="T123"/>
  <c i="19" r="T85"/>
  <c r="T84"/>
  <c r="T83"/>
  <c r="P117"/>
  <c i="20" r="BK90"/>
  <c r="J90"/>
  <c r="J63"/>
  <c r="BK94"/>
  <c r="J94"/>
  <c r="J64"/>
  <c r="BK140"/>
  <c r="J140"/>
  <c r="J65"/>
  <c i="21" r="T92"/>
  <c r="P165"/>
  <c r="P194"/>
  <c r="T199"/>
  <c r="P217"/>
  <c r="BK227"/>
  <c r="J227"/>
  <c r="J67"/>
  <c r="BK268"/>
  <c r="J268"/>
  <c r="J68"/>
  <c i="22" r="R87"/>
  <c r="R86"/>
  <c r="R85"/>
  <c r="BK147"/>
  <c r="J147"/>
  <c r="J63"/>
  <c r="T173"/>
  <c i="23" r="R89"/>
  <c r="R88"/>
  <c r="R87"/>
  <c r="T162"/>
  <c r="T187"/>
  <c r="BK194"/>
  <c r="J194"/>
  <c r="J65"/>
  <c r="R228"/>
  <c i="24" r="T89"/>
  <c r="R124"/>
  <c r="T137"/>
  <c r="P159"/>
  <c i="25" r="P89"/>
  <c r="R125"/>
  <c r="P138"/>
  <c r="T160"/>
  <c i="26" r="R91"/>
  <c r="R90"/>
  <c r="T130"/>
  <c r="P143"/>
  <c r="P164"/>
  <c r="T183"/>
  <c r="T182"/>
  <c r="P190"/>
  <c i="27" r="P85"/>
  <c r="P84"/>
  <c r="P83"/>
  <c i="1" r="AU82"/>
  <c i="27" r="P106"/>
  <c r="P105"/>
  <c i="28" r="BK85"/>
  <c r="J85"/>
  <c r="J61"/>
  <c r="BK103"/>
  <c r="BK102"/>
  <c r="J102"/>
  <c r="J62"/>
  <c i="29" r="T85"/>
  <c r="T84"/>
  <c r="R106"/>
  <c r="R105"/>
  <c i="30" r="T86"/>
  <c r="T85"/>
  <c r="T84"/>
  <c r="R123"/>
  <c r="T147"/>
  <c r="T146"/>
  <c i="31" r="P86"/>
  <c r="P85"/>
  <c r="P84"/>
  <c i="1" r="AU86"/>
  <c i="31" r="BK123"/>
  <c r="J123"/>
  <c r="J62"/>
  <c r="R147"/>
  <c r="R146"/>
  <c i="32" r="T90"/>
  <c r="T204"/>
  <c r="T222"/>
  <c r="R357"/>
  <c r="P370"/>
  <c r="P455"/>
  <c i="33" r="T92"/>
  <c r="T91"/>
  <c r="T90"/>
  <c r="P99"/>
  <c r="BK216"/>
  <c r="J216"/>
  <c r="J67"/>
  <c i="34" r="T91"/>
  <c r="T90"/>
  <c r="T89"/>
  <c r="P105"/>
  <c i="35" r="R90"/>
  <c r="R89"/>
  <c r="R88"/>
  <c r="P112"/>
  <c i="36" r="BK86"/>
  <c r="J86"/>
  <c r="J61"/>
  <c r="R120"/>
  <c i="37" r="BK85"/>
  <c r="J85"/>
  <c r="J61"/>
  <c r="T85"/>
  <c r="T84"/>
  <c r="BK103"/>
  <c r="J103"/>
  <c r="J63"/>
  <c r="P103"/>
  <c r="P102"/>
  <c r="R103"/>
  <c r="R102"/>
  <c r="T103"/>
  <c r="T102"/>
  <c i="14" r="BK266"/>
  <c r="J266"/>
  <c r="J67"/>
  <c r="BK270"/>
  <c r="J270"/>
  <c r="J68"/>
  <c i="21" r="BK160"/>
  <c r="J160"/>
  <c r="J62"/>
  <c i="24" r="BK119"/>
  <c r="J119"/>
  <c r="J62"/>
  <c r="BK156"/>
  <c r="J156"/>
  <c r="J65"/>
  <c i="25" r="BK157"/>
  <c r="J157"/>
  <c r="J65"/>
  <c r="BK175"/>
  <c r="J175"/>
  <c r="J67"/>
  <c i="26" r="BK161"/>
  <c r="J161"/>
  <c r="J64"/>
  <c i="36" r="BK136"/>
  <c r="J136"/>
  <c r="J64"/>
  <c i="4" r="BK2464"/>
  <c r="J2464"/>
  <c r="J87"/>
  <c r="BK4460"/>
  <c r="J4460"/>
  <c r="J106"/>
  <c i="16" r="BK136"/>
  <c r="J136"/>
  <c r="J64"/>
  <c i="17" r="BK130"/>
  <c r="J130"/>
  <c r="J63"/>
  <c i="22" r="BK190"/>
  <c r="J190"/>
  <c r="J65"/>
  <c i="25" r="BK119"/>
  <c r="J119"/>
  <c r="J62"/>
  <c i="32" r="BK217"/>
  <c r="J217"/>
  <c r="J63"/>
  <c i="4" r="BK3865"/>
  <c r="J3865"/>
  <c r="J101"/>
  <c i="15" r="BK146"/>
  <c r="J146"/>
  <c r="J65"/>
  <c i="22" r="BK141"/>
  <c r="J141"/>
  <c r="J62"/>
  <c i="32" r="BK493"/>
  <c r="J493"/>
  <c r="J68"/>
  <c i="4" r="BK172"/>
  <c r="J172"/>
  <c r="J66"/>
  <c i="6" r="BK379"/>
  <c r="J379"/>
  <c r="J77"/>
  <c i="8" r="BK194"/>
  <c r="J194"/>
  <c r="J76"/>
  <c i="18" r="BK146"/>
  <c r="J146"/>
  <c r="J63"/>
  <c i="19" r="BK138"/>
  <c r="J138"/>
  <c r="J63"/>
  <c i="20" r="BK87"/>
  <c r="J87"/>
  <c r="J61"/>
  <c i="21" r="BK276"/>
  <c r="J276"/>
  <c r="J69"/>
  <c r="BK279"/>
  <c r="J279"/>
  <c r="J70"/>
  <c i="23" r="BK236"/>
  <c r="J236"/>
  <c r="J67"/>
  <c i="24" r="BK174"/>
  <c r="J174"/>
  <c r="J67"/>
  <c i="26" r="BK179"/>
  <c r="J179"/>
  <c r="J66"/>
  <c i="33" r="BK222"/>
  <c r="J222"/>
  <c r="J68"/>
  <c i="34" r="BK131"/>
  <c r="J131"/>
  <c r="J67"/>
  <c i="36" r="BK108"/>
  <c r="J108"/>
  <c r="J62"/>
  <c i="37" r="F55"/>
  <c r="BF96"/>
  <c r="BF106"/>
  <c r="E48"/>
  <c r="J52"/>
  <c r="BF108"/>
  <c r="BF86"/>
  <c r="BF89"/>
  <c r="BF99"/>
  <c r="BF104"/>
  <c i="36" r="F55"/>
  <c r="J78"/>
  <c r="BF100"/>
  <c r="BF102"/>
  <c r="BF128"/>
  <c r="BF132"/>
  <c r="E48"/>
  <c r="BF109"/>
  <c r="BF121"/>
  <c r="BF129"/>
  <c r="BF130"/>
  <c r="BF137"/>
  <c r="BF87"/>
  <c r="BF135"/>
  <c r="BF98"/>
  <c r="BF105"/>
  <c r="BF133"/>
  <c i="35" r="F58"/>
  <c r="J84"/>
  <c r="BF103"/>
  <c r="BF108"/>
  <c r="BF115"/>
  <c r="BF117"/>
  <c r="E76"/>
  <c r="BF91"/>
  <c r="BF96"/>
  <c r="BF99"/>
  <c r="BF104"/>
  <c r="BF109"/>
  <c r="J56"/>
  <c r="J59"/>
  <c r="BF93"/>
  <c r="BF98"/>
  <c r="BF102"/>
  <c r="BF113"/>
  <c r="F59"/>
  <c r="BF94"/>
  <c r="BF101"/>
  <c r="BF106"/>
  <c r="BF111"/>
  <c r="BF116"/>
  <c i="33" r="BK91"/>
  <c r="J91"/>
  <c r="J64"/>
  <c i="34" r="E50"/>
  <c r="J58"/>
  <c r="J86"/>
  <c r="BF92"/>
  <c r="BF103"/>
  <c r="BF106"/>
  <c r="BF110"/>
  <c r="BF111"/>
  <c r="J56"/>
  <c r="F59"/>
  <c r="BF96"/>
  <c r="BF99"/>
  <c r="BF108"/>
  <c r="BF116"/>
  <c r="BF121"/>
  <c r="BF126"/>
  <c r="BF132"/>
  <c r="F58"/>
  <c r="BF94"/>
  <c r="BF97"/>
  <c r="BF101"/>
  <c i="33" r="J56"/>
  <c r="F59"/>
  <c r="BF113"/>
  <c r="BF117"/>
  <c r="BF128"/>
  <c r="BF137"/>
  <c r="BF139"/>
  <c r="BF141"/>
  <c r="BF143"/>
  <c r="BF144"/>
  <c r="BF145"/>
  <c r="BF154"/>
  <c r="BF158"/>
  <c r="BF164"/>
  <c r="BF170"/>
  <c r="BF174"/>
  <c r="BF177"/>
  <c r="BF181"/>
  <c r="BF188"/>
  <c r="BF207"/>
  <c r="BF217"/>
  <c r="E50"/>
  <c r="J86"/>
  <c r="BF97"/>
  <c r="BF100"/>
  <c r="BF105"/>
  <c r="BF108"/>
  <c r="BF109"/>
  <c r="BF111"/>
  <c r="BF119"/>
  <c r="BF126"/>
  <c r="BF130"/>
  <c r="BF135"/>
  <c r="BF148"/>
  <c r="BF149"/>
  <c r="BF153"/>
  <c r="BF155"/>
  <c r="BF156"/>
  <c r="BF157"/>
  <c r="BF159"/>
  <c r="BF163"/>
  <c r="BF168"/>
  <c r="BF176"/>
  <c r="BF178"/>
  <c r="BF182"/>
  <c r="BF185"/>
  <c r="BF196"/>
  <c r="BF200"/>
  <c r="BF211"/>
  <c r="F58"/>
  <c r="J59"/>
  <c r="BF93"/>
  <c r="BF95"/>
  <c r="BF115"/>
  <c r="BF124"/>
  <c r="BF132"/>
  <c r="BF134"/>
  <c r="BF140"/>
  <c r="BF142"/>
  <c r="BF150"/>
  <c r="BF151"/>
  <c r="BF162"/>
  <c r="BF165"/>
  <c r="BF166"/>
  <c r="BF172"/>
  <c r="BF175"/>
  <c r="BF179"/>
  <c r="BF180"/>
  <c r="BF187"/>
  <c r="BF193"/>
  <c r="BF205"/>
  <c r="BF213"/>
  <c r="BF215"/>
  <c r="BF219"/>
  <c r="BF220"/>
  <c r="BF223"/>
  <c r="BF106"/>
  <c r="BF138"/>
  <c r="BF146"/>
  <c r="BF147"/>
  <c r="BF152"/>
  <c r="BF160"/>
  <c r="BF161"/>
  <c r="BF167"/>
  <c r="BF169"/>
  <c r="BF171"/>
  <c r="BF173"/>
  <c r="BF183"/>
  <c r="BF186"/>
  <c r="BF198"/>
  <c r="BF202"/>
  <c r="BF204"/>
  <c i="32" r="E48"/>
  <c r="F54"/>
  <c r="J84"/>
  <c r="BE99"/>
  <c r="BE103"/>
  <c r="BE107"/>
  <c r="BE121"/>
  <c r="BE125"/>
  <c r="BE178"/>
  <c r="BE195"/>
  <c r="BE199"/>
  <c r="BE228"/>
  <c r="BE231"/>
  <c r="BE235"/>
  <c r="BE239"/>
  <c r="BE303"/>
  <c r="BE358"/>
  <c r="BE363"/>
  <c r="BE379"/>
  <c r="BE394"/>
  <c r="BE419"/>
  <c r="BE437"/>
  <c r="BE441"/>
  <c r="BE456"/>
  <c r="BE485"/>
  <c r="BE489"/>
  <c r="BE494"/>
  <c r="J55"/>
  <c r="J82"/>
  <c r="BE91"/>
  <c r="BE95"/>
  <c r="BE153"/>
  <c r="BE184"/>
  <c r="BE223"/>
  <c r="BE313"/>
  <c r="BE318"/>
  <c r="BE352"/>
  <c r="BE367"/>
  <c r="BE383"/>
  <c r="BE386"/>
  <c r="BE392"/>
  <c r="BE407"/>
  <c r="BE422"/>
  <c r="BE425"/>
  <c r="F85"/>
  <c r="BE109"/>
  <c r="BE117"/>
  <c r="BE129"/>
  <c r="BE136"/>
  <c r="BE147"/>
  <c r="BE167"/>
  <c r="BE173"/>
  <c r="BE201"/>
  <c r="BE210"/>
  <c r="BE214"/>
  <c r="BE215"/>
  <c r="BE258"/>
  <c r="BE272"/>
  <c r="BE308"/>
  <c r="BE341"/>
  <c r="BE347"/>
  <c r="BE369"/>
  <c r="BE389"/>
  <c r="BE399"/>
  <c r="BE411"/>
  <c r="BE431"/>
  <c r="BE448"/>
  <c r="BE450"/>
  <c r="BE452"/>
  <c r="BE462"/>
  <c r="BE470"/>
  <c r="BE474"/>
  <c r="BE480"/>
  <c r="BE113"/>
  <c r="BE143"/>
  <c r="BE158"/>
  <c r="BE205"/>
  <c r="BE218"/>
  <c r="BE244"/>
  <c r="BE254"/>
  <c r="BE262"/>
  <c r="BE268"/>
  <c r="BE276"/>
  <c r="BE292"/>
  <c r="BE297"/>
  <c r="BE335"/>
  <c r="BE360"/>
  <c r="BE361"/>
  <c r="BE364"/>
  <c r="BE366"/>
  <c r="BE371"/>
  <c r="BE395"/>
  <c r="BE403"/>
  <c r="BE444"/>
  <c r="BE446"/>
  <c i="31" r="J54"/>
  <c r="F80"/>
  <c r="BF93"/>
  <c r="BF95"/>
  <c r="BF100"/>
  <c r="BF133"/>
  <c r="BF137"/>
  <c r="BF142"/>
  <c r="BF148"/>
  <c r="BF151"/>
  <c r="BF156"/>
  <c r="J52"/>
  <c r="F55"/>
  <c r="J81"/>
  <c r="BF87"/>
  <c r="BF103"/>
  <c r="BF115"/>
  <c r="BF120"/>
  <c r="BF124"/>
  <c r="BF131"/>
  <c r="E48"/>
  <c r="BF91"/>
  <c r="BF135"/>
  <c r="BF141"/>
  <c r="BF143"/>
  <c r="BF154"/>
  <c r="BF89"/>
  <c r="BF97"/>
  <c r="BF138"/>
  <c i="30" r="E48"/>
  <c r="J52"/>
  <c r="J55"/>
  <c r="BF91"/>
  <c r="BF120"/>
  <c r="BF126"/>
  <c r="BF132"/>
  <c r="BF151"/>
  <c r="F55"/>
  <c r="BF115"/>
  <c r="BF127"/>
  <c r="BF131"/>
  <c r="BF142"/>
  <c r="BF148"/>
  <c r="F54"/>
  <c r="J80"/>
  <c r="BF87"/>
  <c r="BF93"/>
  <c r="BF95"/>
  <c r="BF103"/>
  <c r="BF130"/>
  <c r="BF144"/>
  <c r="BF156"/>
  <c r="BF89"/>
  <c r="BF97"/>
  <c r="BF100"/>
  <c r="BF124"/>
  <c r="BF135"/>
  <c r="BF154"/>
  <c i="28" r="J103"/>
  <c r="J63"/>
  <c i="29" r="E48"/>
  <c r="F55"/>
  <c r="BF86"/>
  <c r="BF99"/>
  <c r="BF107"/>
  <c r="BF89"/>
  <c r="J77"/>
  <c r="BF102"/>
  <c r="BF109"/>
  <c r="BF96"/>
  <c r="BF111"/>
  <c i="28" r="F55"/>
  <c r="E73"/>
  <c r="BF106"/>
  <c r="BF108"/>
  <c r="J52"/>
  <c r="BF96"/>
  <c r="BF86"/>
  <c r="BF89"/>
  <c r="BF99"/>
  <c r="BF104"/>
  <c i="27" r="F80"/>
  <c r="BF89"/>
  <c r="BF109"/>
  <c i="26" r="J183"/>
  <c r="J68"/>
  <c i="27" r="E48"/>
  <c r="BF107"/>
  <c r="BF111"/>
  <c r="J77"/>
  <c r="BF99"/>
  <c r="BF102"/>
  <c r="BF86"/>
  <c r="BF96"/>
  <c i="26" r="J54"/>
  <c r="E79"/>
  <c r="J83"/>
  <c r="BF94"/>
  <c r="BF98"/>
  <c r="BF100"/>
  <c r="BF112"/>
  <c r="BF126"/>
  <c r="BF131"/>
  <c r="BF144"/>
  <c r="BF146"/>
  <c r="BF151"/>
  <c r="BF157"/>
  <c r="BF167"/>
  <c r="BF180"/>
  <c r="BF191"/>
  <c i="25" r="BK88"/>
  <c r="J88"/>
  <c r="J60"/>
  <c i="26" r="F54"/>
  <c r="F55"/>
  <c r="BF92"/>
  <c r="BF102"/>
  <c r="BF106"/>
  <c r="BF137"/>
  <c r="BF148"/>
  <c r="BF150"/>
  <c r="BF153"/>
  <c r="BF155"/>
  <c r="BF162"/>
  <c r="BF170"/>
  <c r="BF176"/>
  <c r="BF189"/>
  <c r="J55"/>
  <c r="BF104"/>
  <c r="BF108"/>
  <c r="BF110"/>
  <c r="BF114"/>
  <c r="BF121"/>
  <c r="BF124"/>
  <c r="BF128"/>
  <c r="BF133"/>
  <c r="BF135"/>
  <c r="BF139"/>
  <c r="BF141"/>
  <c r="BF158"/>
  <c r="BF159"/>
  <c r="BF165"/>
  <c r="BF173"/>
  <c r="BF184"/>
  <c r="BF186"/>
  <c r="BF188"/>
  <c r="BF193"/>
  <c i="25" r="J52"/>
  <c r="F55"/>
  <c r="BF92"/>
  <c r="BF98"/>
  <c r="BF102"/>
  <c r="BF106"/>
  <c r="BF120"/>
  <c r="BF126"/>
  <c r="BF128"/>
  <c r="BF130"/>
  <c r="BF136"/>
  <c r="BF141"/>
  <c r="BF151"/>
  <c r="BF163"/>
  <c r="BF172"/>
  <c r="J54"/>
  <c r="J84"/>
  <c r="BF90"/>
  <c r="BF96"/>
  <c r="BF139"/>
  <c r="BF147"/>
  <c r="BF153"/>
  <c r="BF166"/>
  <c r="BF176"/>
  <c r="E48"/>
  <c r="F83"/>
  <c r="BF104"/>
  <c r="BF113"/>
  <c r="BF145"/>
  <c r="BF155"/>
  <c r="BF158"/>
  <c r="BF161"/>
  <c r="BF94"/>
  <c r="BF100"/>
  <c r="BF116"/>
  <c r="BF132"/>
  <c r="BF134"/>
  <c r="BF143"/>
  <c r="BF149"/>
  <c r="BF169"/>
  <c i="24" r="J54"/>
  <c r="F84"/>
  <c r="BF94"/>
  <c r="BF98"/>
  <c r="BF106"/>
  <c r="BF120"/>
  <c r="BF135"/>
  <c r="BF138"/>
  <c r="BF142"/>
  <c r="BF144"/>
  <c r="BF148"/>
  <c r="BF157"/>
  <c r="BF171"/>
  <c i="23" r="BK88"/>
  <c r="J88"/>
  <c r="J60"/>
  <c i="24" r="E48"/>
  <c r="F54"/>
  <c r="BF100"/>
  <c r="BF102"/>
  <c r="BF127"/>
  <c r="BF146"/>
  <c r="BF150"/>
  <c r="BF160"/>
  <c r="BF162"/>
  <c r="BF165"/>
  <c r="J52"/>
  <c r="BF90"/>
  <c r="BF96"/>
  <c r="BF104"/>
  <c r="BF131"/>
  <c r="BF133"/>
  <c r="BF140"/>
  <c r="BF152"/>
  <c r="BF154"/>
  <c r="BF175"/>
  <c r="J55"/>
  <c r="BF92"/>
  <c r="BF113"/>
  <c r="BF116"/>
  <c r="BF125"/>
  <c r="BF129"/>
  <c r="BF168"/>
  <c i="23" r="J55"/>
  <c r="F83"/>
  <c r="BE123"/>
  <c r="BE165"/>
  <c r="BE197"/>
  <c r="BE208"/>
  <c r="BE218"/>
  <c r="BE220"/>
  <c r="BE221"/>
  <c r="BE226"/>
  <c r="J54"/>
  <c r="J81"/>
  <c r="BE90"/>
  <c r="BE94"/>
  <c r="BE105"/>
  <c r="BE160"/>
  <c r="BE163"/>
  <c r="BE190"/>
  <c r="BE195"/>
  <c r="BE201"/>
  <c r="BE210"/>
  <c r="BE212"/>
  <c r="BE214"/>
  <c r="BE215"/>
  <c r="BE224"/>
  <c r="BE234"/>
  <c r="E48"/>
  <c r="F55"/>
  <c r="BE116"/>
  <c r="BE129"/>
  <c r="BE134"/>
  <c r="BE137"/>
  <c r="BE150"/>
  <c r="BE153"/>
  <c r="BE176"/>
  <c r="BE177"/>
  <c r="BE179"/>
  <c r="BE188"/>
  <c r="BE192"/>
  <c r="BE199"/>
  <c r="BE217"/>
  <c r="BE237"/>
  <c r="BE98"/>
  <c r="BE101"/>
  <c r="BE112"/>
  <c r="BE125"/>
  <c r="BE167"/>
  <c r="BE174"/>
  <c r="BE180"/>
  <c r="BE203"/>
  <c r="BE223"/>
  <c r="BE227"/>
  <c r="BE229"/>
  <c r="BE231"/>
  <c i="22" r="E48"/>
  <c r="J54"/>
  <c r="BE93"/>
  <c r="BE106"/>
  <c r="BE109"/>
  <c r="BE127"/>
  <c r="BE150"/>
  <c r="BE154"/>
  <c r="BE161"/>
  <c r="BE162"/>
  <c r="BE163"/>
  <c r="BE167"/>
  <c r="BE168"/>
  <c r="BE169"/>
  <c r="BE191"/>
  <c r="F54"/>
  <c r="BE88"/>
  <c r="BE97"/>
  <c r="BE164"/>
  <c r="BE166"/>
  <c r="BE171"/>
  <c r="BE180"/>
  <c r="BE182"/>
  <c r="BE184"/>
  <c r="J52"/>
  <c r="F55"/>
  <c r="J55"/>
  <c r="BE131"/>
  <c r="BE139"/>
  <c r="BE148"/>
  <c r="BE156"/>
  <c r="BE159"/>
  <c r="BE176"/>
  <c r="BE178"/>
  <c r="BE186"/>
  <c r="BE99"/>
  <c r="BE142"/>
  <c r="BE170"/>
  <c r="BE172"/>
  <c r="BE174"/>
  <c r="BE188"/>
  <c i="21" r="F54"/>
  <c r="E80"/>
  <c r="J84"/>
  <c r="J87"/>
  <c r="BF161"/>
  <c r="BF175"/>
  <c r="BF181"/>
  <c r="BF195"/>
  <c r="BF225"/>
  <c r="BF230"/>
  <c r="BF238"/>
  <c r="BF243"/>
  <c r="BF245"/>
  <c r="BF255"/>
  <c r="BF258"/>
  <c r="BF264"/>
  <c r="BF271"/>
  <c r="J54"/>
  <c r="F87"/>
  <c r="BF95"/>
  <c r="BF99"/>
  <c r="BF127"/>
  <c r="BF177"/>
  <c r="BF205"/>
  <c r="BF206"/>
  <c r="BF250"/>
  <c r="BF257"/>
  <c r="BF109"/>
  <c r="BF129"/>
  <c r="BF136"/>
  <c r="BF139"/>
  <c r="BF158"/>
  <c r="BF173"/>
  <c r="BF183"/>
  <c r="BF185"/>
  <c r="BF189"/>
  <c r="BF192"/>
  <c r="BF202"/>
  <c r="BF203"/>
  <c r="BF218"/>
  <c r="BF228"/>
  <c r="BF252"/>
  <c r="BF254"/>
  <c r="BF260"/>
  <c r="BF261"/>
  <c r="BF266"/>
  <c r="BF93"/>
  <c r="BF113"/>
  <c r="BF117"/>
  <c r="BF151"/>
  <c r="BF166"/>
  <c r="BF171"/>
  <c r="BF179"/>
  <c r="BF187"/>
  <c r="BF197"/>
  <c r="BF200"/>
  <c r="BF213"/>
  <c r="BF247"/>
  <c r="BF263"/>
  <c r="BF267"/>
  <c r="BF269"/>
  <c r="BF274"/>
  <c r="BF277"/>
  <c r="BF280"/>
  <c i="20" r="E48"/>
  <c r="F54"/>
  <c r="F82"/>
  <c r="BE91"/>
  <c r="BE92"/>
  <c r="BE93"/>
  <c r="BE99"/>
  <c r="BE100"/>
  <c r="BE114"/>
  <c r="BE115"/>
  <c r="BE116"/>
  <c r="BE134"/>
  <c r="BE135"/>
  <c r="BE137"/>
  <c r="BE138"/>
  <c r="BE141"/>
  <c r="BE144"/>
  <c r="BE147"/>
  <c r="BE149"/>
  <c r="BE150"/>
  <c r="BE151"/>
  <c r="BE152"/>
  <c r="BE156"/>
  <c r="BE157"/>
  <c r="BE159"/>
  <c r="BE161"/>
  <c r="BE163"/>
  <c r="BE174"/>
  <c r="BE175"/>
  <c r="J82"/>
  <c r="BE88"/>
  <c r="BE98"/>
  <c r="BE101"/>
  <c r="BE102"/>
  <c r="BE105"/>
  <c r="BE106"/>
  <c r="BE108"/>
  <c r="BE109"/>
  <c r="BE110"/>
  <c r="BE111"/>
  <c r="BE112"/>
  <c r="BE121"/>
  <c r="BE122"/>
  <c r="BE128"/>
  <c r="BE136"/>
  <c r="BE142"/>
  <c r="BE146"/>
  <c r="BE153"/>
  <c r="BE154"/>
  <c r="BE155"/>
  <c r="BE166"/>
  <c r="BE171"/>
  <c r="BE172"/>
  <c r="BE177"/>
  <c r="J52"/>
  <c r="J81"/>
  <c r="BE95"/>
  <c r="BE97"/>
  <c r="BE103"/>
  <c r="BE107"/>
  <c r="BE118"/>
  <c r="BE119"/>
  <c r="BE120"/>
  <c r="BE123"/>
  <c r="BE125"/>
  <c r="BE126"/>
  <c r="BE127"/>
  <c r="BE130"/>
  <c r="BE131"/>
  <c r="BE132"/>
  <c r="BE139"/>
  <c r="BE145"/>
  <c r="BE148"/>
  <c r="BE160"/>
  <c r="BE164"/>
  <c r="BE165"/>
  <c r="BE167"/>
  <c r="BE168"/>
  <c r="BE173"/>
  <c r="BE178"/>
  <c r="BE96"/>
  <c r="BE104"/>
  <c r="BE113"/>
  <c r="BE117"/>
  <c r="BE124"/>
  <c r="BE129"/>
  <c r="BE133"/>
  <c r="BE143"/>
  <c r="BE158"/>
  <c r="BE162"/>
  <c r="BE169"/>
  <c r="BE170"/>
  <c r="BE176"/>
  <c i="19" r="J55"/>
  <c r="BF100"/>
  <c r="BF104"/>
  <c r="BF108"/>
  <c r="BF130"/>
  <c r="F54"/>
  <c r="BF86"/>
  <c r="BF102"/>
  <c r="BF111"/>
  <c r="BF126"/>
  <c r="BF132"/>
  <c r="BF134"/>
  <c r="BF137"/>
  <c r="BF139"/>
  <c r="E48"/>
  <c r="J52"/>
  <c r="J54"/>
  <c r="F80"/>
  <c r="BF90"/>
  <c r="BF98"/>
  <c r="BF115"/>
  <c r="BF122"/>
  <c r="BF124"/>
  <c r="BF125"/>
  <c r="BF136"/>
  <c r="BF92"/>
  <c r="BF94"/>
  <c r="BF96"/>
  <c r="BF113"/>
  <c r="BF118"/>
  <c r="BF120"/>
  <c r="BF128"/>
  <c r="BF135"/>
  <c i="17" r="J85"/>
  <c r="J61"/>
  <c i="18" r="E48"/>
  <c r="F55"/>
  <c r="BF86"/>
  <c r="BF94"/>
  <c r="BF108"/>
  <c r="BF110"/>
  <c r="BF114"/>
  <c r="BF121"/>
  <c r="BF124"/>
  <c r="BF136"/>
  <c r="BF140"/>
  <c r="BF143"/>
  <c r="BF147"/>
  <c r="J54"/>
  <c r="BF104"/>
  <c r="BF126"/>
  <c r="BF128"/>
  <c r="BF130"/>
  <c r="BF145"/>
  <c r="F54"/>
  <c r="J77"/>
  <c r="BF90"/>
  <c r="BF106"/>
  <c r="BF132"/>
  <c r="BF138"/>
  <c r="BF142"/>
  <c r="BF144"/>
  <c r="J55"/>
  <c r="BF98"/>
  <c r="BF102"/>
  <c r="BF117"/>
  <c r="BF119"/>
  <c r="BF134"/>
  <c i="17" r="J54"/>
  <c r="F79"/>
  <c r="BF108"/>
  <c r="BF118"/>
  <c i="16" r="BK90"/>
  <c r="J90"/>
  <c r="J60"/>
  <c i="17" r="E48"/>
  <c r="J55"/>
  <c r="J77"/>
  <c r="F80"/>
  <c r="BF96"/>
  <c r="BF111"/>
  <c r="BF113"/>
  <c r="BF122"/>
  <c r="BF92"/>
  <c r="BF102"/>
  <c r="BF104"/>
  <c r="BF120"/>
  <c r="BF124"/>
  <c r="BF126"/>
  <c r="BF86"/>
  <c r="BF90"/>
  <c r="BF100"/>
  <c r="BF115"/>
  <c r="BF128"/>
  <c r="BF131"/>
  <c i="15" r="J92"/>
  <c r="J61"/>
  <c i="16" r="BF92"/>
  <c r="BF152"/>
  <c r="BF165"/>
  <c r="BF194"/>
  <c r="BF206"/>
  <c r="BF270"/>
  <c r="BF274"/>
  <c r="BF285"/>
  <c r="E48"/>
  <c r="F86"/>
  <c r="BF96"/>
  <c r="BF108"/>
  <c r="BF126"/>
  <c r="BF131"/>
  <c r="BF134"/>
  <c r="BF141"/>
  <c r="BF148"/>
  <c r="BF162"/>
  <c r="BF170"/>
  <c r="BF177"/>
  <c r="BF192"/>
  <c r="BF218"/>
  <c r="BF244"/>
  <c r="BF254"/>
  <c r="BF273"/>
  <c r="J52"/>
  <c r="BF104"/>
  <c r="BF123"/>
  <c r="BF146"/>
  <c r="BF172"/>
  <c r="BF180"/>
  <c r="BF186"/>
  <c r="BF200"/>
  <c r="BF211"/>
  <c r="BF233"/>
  <c r="BF235"/>
  <c r="BF239"/>
  <c r="BF241"/>
  <c r="BF247"/>
  <c r="BF251"/>
  <c r="BF261"/>
  <c r="BF265"/>
  <c r="BF98"/>
  <c r="BF100"/>
  <c r="BF111"/>
  <c r="BF113"/>
  <c r="BF116"/>
  <c r="BF120"/>
  <c r="BF129"/>
  <c r="BF137"/>
  <c r="BF143"/>
  <c r="BF150"/>
  <c r="BF155"/>
  <c r="BF157"/>
  <c r="BF160"/>
  <c r="BF167"/>
  <c r="BF175"/>
  <c r="BF196"/>
  <c r="BF203"/>
  <c r="BF208"/>
  <c r="BF222"/>
  <c r="BF226"/>
  <c r="BF229"/>
  <c r="BF259"/>
  <c i="15" r="E48"/>
  <c r="F55"/>
  <c r="BF107"/>
  <c r="BF111"/>
  <c r="BF126"/>
  <c r="BF135"/>
  <c r="BF138"/>
  <c r="BF183"/>
  <c r="BF186"/>
  <c r="BF222"/>
  <c r="BF246"/>
  <c r="J52"/>
  <c r="BF93"/>
  <c r="BF97"/>
  <c r="BF131"/>
  <c r="BF153"/>
  <c r="BF161"/>
  <c r="BF171"/>
  <c r="BF176"/>
  <c r="BF201"/>
  <c r="BF203"/>
  <c r="BF208"/>
  <c r="BF210"/>
  <c r="BF225"/>
  <c r="BF237"/>
  <c r="BF244"/>
  <c r="BF100"/>
  <c r="BF114"/>
  <c r="BF143"/>
  <c r="BF147"/>
  <c r="BF151"/>
  <c r="BF156"/>
  <c r="BF163"/>
  <c r="BF168"/>
  <c r="BF173"/>
  <c r="BF191"/>
  <c r="BF196"/>
  <c r="BF218"/>
  <c r="BF230"/>
  <c r="BF241"/>
  <c r="BF245"/>
  <c r="BF259"/>
  <c r="BF264"/>
  <c r="BF120"/>
  <c r="BF123"/>
  <c r="BF141"/>
  <c r="BF158"/>
  <c r="BF166"/>
  <c r="BF178"/>
  <c r="BF181"/>
  <c r="BF188"/>
  <c r="BF205"/>
  <c r="BF215"/>
  <c r="BF232"/>
  <c i="14" r="E81"/>
  <c r="BF119"/>
  <c r="BF122"/>
  <c r="BF152"/>
  <c r="BF159"/>
  <c r="BF238"/>
  <c r="BF262"/>
  <c r="BF271"/>
  <c r="BF297"/>
  <c r="BF304"/>
  <c r="BF307"/>
  <c r="BF310"/>
  <c r="BF311"/>
  <c r="BF312"/>
  <c r="J85"/>
  <c r="BF137"/>
  <c r="BF166"/>
  <c r="BF182"/>
  <c r="BF189"/>
  <c r="BF198"/>
  <c r="BF231"/>
  <c r="BF234"/>
  <c r="BF243"/>
  <c r="BF258"/>
  <c r="BF264"/>
  <c r="BF267"/>
  <c r="BF308"/>
  <c r="BF94"/>
  <c r="BF103"/>
  <c r="BF129"/>
  <c r="BF140"/>
  <c r="BF144"/>
  <c r="BF148"/>
  <c r="BF175"/>
  <c r="BF201"/>
  <c r="BF214"/>
  <c r="BF227"/>
  <c r="BF247"/>
  <c r="BF249"/>
  <c r="BF275"/>
  <c r="BF285"/>
  <c r="BF287"/>
  <c r="BF294"/>
  <c r="BF309"/>
  <c r="BF313"/>
  <c r="BF314"/>
  <c r="F55"/>
  <c r="BF111"/>
  <c r="BF116"/>
  <c r="BF126"/>
  <c r="BF156"/>
  <c r="BF173"/>
  <c r="BF206"/>
  <c r="BF225"/>
  <c r="BF252"/>
  <c r="BF255"/>
  <c r="BF279"/>
  <c r="BF281"/>
  <c i="13" r="E80"/>
  <c r="J86"/>
  <c r="BF102"/>
  <c r="BF104"/>
  <c r="F58"/>
  <c r="J58"/>
  <c r="F89"/>
  <c r="BF103"/>
  <c r="BF117"/>
  <c r="BF120"/>
  <c r="BF121"/>
  <c r="J59"/>
  <c r="BF99"/>
  <c r="BF100"/>
  <c r="BF108"/>
  <c r="BF114"/>
  <c r="BF116"/>
  <c r="BF118"/>
  <c r="BF122"/>
  <c r="BF95"/>
  <c r="BF96"/>
  <c r="BF97"/>
  <c r="BF98"/>
  <c r="BF106"/>
  <c r="BF107"/>
  <c r="BF110"/>
  <c r="BF111"/>
  <c r="BF113"/>
  <c r="BF119"/>
  <c i="12" r="F58"/>
  <c r="E77"/>
  <c r="BF98"/>
  <c r="BF99"/>
  <c r="BF105"/>
  <c r="BF108"/>
  <c r="BF110"/>
  <c r="BF115"/>
  <c r="BF116"/>
  <c r="BF125"/>
  <c r="BF127"/>
  <c r="BF130"/>
  <c r="BF136"/>
  <c r="BF144"/>
  <c r="BF149"/>
  <c r="BF150"/>
  <c r="BF152"/>
  <c r="BF153"/>
  <c r="BF158"/>
  <c r="BF163"/>
  <c r="BF166"/>
  <c r="BF174"/>
  <c r="BF176"/>
  <c r="BF177"/>
  <c r="BF178"/>
  <c r="BF179"/>
  <c r="BF180"/>
  <c r="BF184"/>
  <c r="BF188"/>
  <c r="BF191"/>
  <c r="BF192"/>
  <c r="BF193"/>
  <c r="BF199"/>
  <c r="BF200"/>
  <c r="BF201"/>
  <c r="BF203"/>
  <c r="BF204"/>
  <c r="BF208"/>
  <c r="BF222"/>
  <c r="BF223"/>
  <c r="BF224"/>
  <c r="BF225"/>
  <c r="BF229"/>
  <c r="BF231"/>
  <c r="BF237"/>
  <c r="BF241"/>
  <c r="BF242"/>
  <c r="BF247"/>
  <c r="BF251"/>
  <c r="BF253"/>
  <c r="BF254"/>
  <c r="BF256"/>
  <c r="BF260"/>
  <c r="BF264"/>
  <c r="BF266"/>
  <c r="BF268"/>
  <c r="BF271"/>
  <c r="BF275"/>
  <c r="BF287"/>
  <c r="BF288"/>
  <c r="BF294"/>
  <c r="BF298"/>
  <c r="BF299"/>
  <c r="BF307"/>
  <c r="BF308"/>
  <c r="BF309"/>
  <c r="BF311"/>
  <c r="BF312"/>
  <c r="BF313"/>
  <c r="BF318"/>
  <c r="BF319"/>
  <c r="BF323"/>
  <c r="BF324"/>
  <c r="BF329"/>
  <c r="BF331"/>
  <c r="BF333"/>
  <c r="BF334"/>
  <c r="BF336"/>
  <c r="BF341"/>
  <c r="BF345"/>
  <c r="F59"/>
  <c r="J83"/>
  <c r="J86"/>
  <c r="BF92"/>
  <c r="BF93"/>
  <c r="BF94"/>
  <c r="BF95"/>
  <c r="BF96"/>
  <c r="BF97"/>
  <c r="BF101"/>
  <c r="BF103"/>
  <c r="BF107"/>
  <c r="BF117"/>
  <c r="BF118"/>
  <c r="BF123"/>
  <c r="BF129"/>
  <c r="BF131"/>
  <c r="BF133"/>
  <c r="BF139"/>
  <c r="BF148"/>
  <c r="BF154"/>
  <c r="BF162"/>
  <c r="BF165"/>
  <c r="BF169"/>
  <c r="BF171"/>
  <c r="BF173"/>
  <c r="BF175"/>
  <c r="BF183"/>
  <c r="BF186"/>
  <c r="BF189"/>
  <c r="BF190"/>
  <c r="BF202"/>
  <c r="BF215"/>
  <c r="BF220"/>
  <c r="BF221"/>
  <c r="BF226"/>
  <c r="BF228"/>
  <c r="BF230"/>
  <c r="BF235"/>
  <c r="BF240"/>
  <c r="BF255"/>
  <c r="BF263"/>
  <c r="BF267"/>
  <c r="BF270"/>
  <c r="BF274"/>
  <c r="BF277"/>
  <c r="BF280"/>
  <c r="BF283"/>
  <c r="BF284"/>
  <c r="BF285"/>
  <c r="BF290"/>
  <c r="BF296"/>
  <c r="BF302"/>
  <c r="BF303"/>
  <c r="BF305"/>
  <c r="BF314"/>
  <c r="BF315"/>
  <c r="BF320"/>
  <c r="BF326"/>
  <c r="BF327"/>
  <c r="BF328"/>
  <c r="BF332"/>
  <c r="BF335"/>
  <c r="BF347"/>
  <c r="BF348"/>
  <c r="BF349"/>
  <c r="BF350"/>
  <c r="BF351"/>
  <c r="BF102"/>
  <c r="BF104"/>
  <c r="BF112"/>
  <c r="BF114"/>
  <c r="BF120"/>
  <c r="BF134"/>
  <c r="BF140"/>
  <c r="BF141"/>
  <c r="BF142"/>
  <c r="BF143"/>
  <c r="BF145"/>
  <c r="BF146"/>
  <c r="BF151"/>
  <c r="BF157"/>
  <c r="BF159"/>
  <c r="BF160"/>
  <c r="BF161"/>
  <c r="BF164"/>
  <c r="BF167"/>
  <c r="BF170"/>
  <c r="BF181"/>
  <c r="BF205"/>
  <c r="BF211"/>
  <c r="BF212"/>
  <c r="BF213"/>
  <c r="BF214"/>
  <c r="BF218"/>
  <c r="BF219"/>
  <c r="BF227"/>
  <c r="BF233"/>
  <c r="BF234"/>
  <c r="BF239"/>
  <c r="BF245"/>
  <c r="BF246"/>
  <c r="BF248"/>
  <c r="BF249"/>
  <c r="BF250"/>
  <c r="BF252"/>
  <c r="BF258"/>
  <c r="BF259"/>
  <c r="BF262"/>
  <c r="BF269"/>
  <c r="BF272"/>
  <c r="BF276"/>
  <c r="BF278"/>
  <c r="BF279"/>
  <c r="BF281"/>
  <c r="BF292"/>
  <c r="BF300"/>
  <c r="BF310"/>
  <c r="BF317"/>
  <c r="BF321"/>
  <c r="BF330"/>
  <c r="BF339"/>
  <c r="BF344"/>
  <c r="J58"/>
  <c r="BF106"/>
  <c r="BF109"/>
  <c r="BF111"/>
  <c r="BF113"/>
  <c r="BF119"/>
  <c r="BF121"/>
  <c r="BF122"/>
  <c r="BF124"/>
  <c r="BF126"/>
  <c r="BF128"/>
  <c r="BF132"/>
  <c r="BF135"/>
  <c r="BF137"/>
  <c r="BF138"/>
  <c r="BF147"/>
  <c r="BF155"/>
  <c r="BF156"/>
  <c r="BF168"/>
  <c r="BF172"/>
  <c r="BF182"/>
  <c r="BF185"/>
  <c r="BF187"/>
  <c r="BF194"/>
  <c r="BF195"/>
  <c r="BF196"/>
  <c r="BF197"/>
  <c r="BF198"/>
  <c r="BF206"/>
  <c r="BF207"/>
  <c r="BF209"/>
  <c r="BF210"/>
  <c r="BF216"/>
  <c r="BF217"/>
  <c r="BF232"/>
  <c r="BF236"/>
  <c r="BF238"/>
  <c r="BF243"/>
  <c r="BF244"/>
  <c r="BF257"/>
  <c r="BF261"/>
  <c r="BF265"/>
  <c r="BF273"/>
  <c r="BF282"/>
  <c r="BF286"/>
  <c r="BF289"/>
  <c r="BF291"/>
  <c r="BF293"/>
  <c r="BF295"/>
  <c r="BF297"/>
  <c r="BF301"/>
  <c r="BF304"/>
  <c r="BF306"/>
  <c r="BF316"/>
  <c r="BF322"/>
  <c r="BF325"/>
  <c r="BF337"/>
  <c r="BF338"/>
  <c r="BF340"/>
  <c r="BF342"/>
  <c r="BF343"/>
  <c i="11" r="J58"/>
  <c r="E98"/>
  <c r="BF119"/>
  <c r="BF122"/>
  <c r="BF125"/>
  <c r="BF129"/>
  <c r="BF136"/>
  <c r="BF137"/>
  <c r="BF139"/>
  <c r="BF140"/>
  <c r="BF143"/>
  <c r="BF146"/>
  <c r="BF149"/>
  <c r="BF152"/>
  <c r="BF155"/>
  <c r="BF159"/>
  <c r="BF161"/>
  <c r="BF173"/>
  <c r="BF180"/>
  <c r="BF182"/>
  <c r="BF184"/>
  <c r="BF190"/>
  <c r="BF192"/>
  <c r="BF200"/>
  <c r="BF203"/>
  <c r="BF215"/>
  <c r="BF216"/>
  <c r="BF218"/>
  <c r="BF220"/>
  <c r="BF223"/>
  <c r="BF227"/>
  <c r="BF229"/>
  <c r="BF231"/>
  <c r="BF239"/>
  <c r="BF242"/>
  <c r="BF249"/>
  <c r="BF255"/>
  <c r="BF268"/>
  <c r="BF280"/>
  <c r="BF291"/>
  <c r="BF293"/>
  <c r="BF301"/>
  <c r="BF302"/>
  <c r="BF303"/>
  <c r="BF306"/>
  <c r="BF308"/>
  <c r="BF309"/>
  <c r="BF311"/>
  <c r="BF319"/>
  <c r="BF321"/>
  <c r="BF332"/>
  <c r="BF339"/>
  <c r="BF347"/>
  <c r="BF348"/>
  <c r="BF349"/>
  <c r="BF354"/>
  <c r="BF359"/>
  <c r="BF369"/>
  <c r="BF374"/>
  <c r="BF375"/>
  <c r="BF376"/>
  <c r="F58"/>
  <c r="BF117"/>
  <c r="BF120"/>
  <c r="BF121"/>
  <c r="BF123"/>
  <c r="BF130"/>
  <c r="BF142"/>
  <c r="BF156"/>
  <c r="BF162"/>
  <c r="BF163"/>
  <c r="BF168"/>
  <c r="BF171"/>
  <c r="BF176"/>
  <c r="BF179"/>
  <c r="BF183"/>
  <c r="BF188"/>
  <c r="BF189"/>
  <c r="BF196"/>
  <c r="BF201"/>
  <c r="BF204"/>
  <c r="BF221"/>
  <c r="BF226"/>
  <c r="BF235"/>
  <c r="BF245"/>
  <c r="BF247"/>
  <c r="BF248"/>
  <c r="BF254"/>
  <c r="BF256"/>
  <c r="BF258"/>
  <c r="BF264"/>
  <c r="BF265"/>
  <c r="BF266"/>
  <c r="BF272"/>
  <c r="BF277"/>
  <c r="BF279"/>
  <c r="BF282"/>
  <c r="BF284"/>
  <c r="BF285"/>
  <c r="BF286"/>
  <c r="BF289"/>
  <c r="BF299"/>
  <c r="BF304"/>
  <c r="BF307"/>
  <c r="BF313"/>
  <c r="BF317"/>
  <c r="BF326"/>
  <c r="BF327"/>
  <c r="BF328"/>
  <c r="BF331"/>
  <c r="BF337"/>
  <c r="BF341"/>
  <c r="BF344"/>
  <c r="BF353"/>
  <c r="BF355"/>
  <c r="BF358"/>
  <c r="BF362"/>
  <c r="BF365"/>
  <c r="BF367"/>
  <c r="BF372"/>
  <c r="BF373"/>
  <c r="J59"/>
  <c r="J104"/>
  <c r="F107"/>
  <c r="BF113"/>
  <c r="BF116"/>
  <c r="BF118"/>
  <c r="BF126"/>
  <c r="BF127"/>
  <c r="BF132"/>
  <c r="BF133"/>
  <c r="BF134"/>
  <c r="BF135"/>
  <c r="BF141"/>
  <c r="BF148"/>
  <c r="BF151"/>
  <c r="BF153"/>
  <c r="BF154"/>
  <c r="BF160"/>
  <c r="BF164"/>
  <c r="BF166"/>
  <c r="BF167"/>
  <c r="BF170"/>
  <c r="BF172"/>
  <c r="BF174"/>
  <c r="BF175"/>
  <c r="BF177"/>
  <c r="BF186"/>
  <c r="BF187"/>
  <c r="BF197"/>
  <c r="BF199"/>
  <c r="BF202"/>
  <c r="BF207"/>
  <c r="BF208"/>
  <c r="BF209"/>
  <c r="BF210"/>
  <c r="BF214"/>
  <c r="BF219"/>
  <c r="BF222"/>
  <c r="BF225"/>
  <c r="BF230"/>
  <c r="BF233"/>
  <c r="BF234"/>
  <c r="BF238"/>
  <c r="BF241"/>
  <c r="BF244"/>
  <c r="BF246"/>
  <c r="BF250"/>
  <c r="BF259"/>
  <c r="BF263"/>
  <c r="BF267"/>
  <c r="BF269"/>
  <c r="BF270"/>
  <c r="BF271"/>
  <c r="BF276"/>
  <c r="BF287"/>
  <c r="BF290"/>
  <c r="BF298"/>
  <c r="BF300"/>
  <c r="BF305"/>
  <c r="BF314"/>
  <c r="BF315"/>
  <c r="BF323"/>
  <c r="BF333"/>
  <c r="BF334"/>
  <c r="BF338"/>
  <c r="BF343"/>
  <c r="BF346"/>
  <c r="BF352"/>
  <c r="BF361"/>
  <c r="BF363"/>
  <c r="BF364"/>
  <c r="BF370"/>
  <c r="BF114"/>
  <c r="BF115"/>
  <c r="BF128"/>
  <c r="BF131"/>
  <c r="BF144"/>
  <c r="BF145"/>
  <c r="BF150"/>
  <c r="BF158"/>
  <c r="BF178"/>
  <c r="BF181"/>
  <c r="BF191"/>
  <c r="BF193"/>
  <c r="BF194"/>
  <c r="BF195"/>
  <c r="BF205"/>
  <c r="BF206"/>
  <c r="BF212"/>
  <c r="BF213"/>
  <c r="BF217"/>
  <c r="BF228"/>
  <c r="BF232"/>
  <c r="BF236"/>
  <c r="BF240"/>
  <c r="BF243"/>
  <c r="BF252"/>
  <c r="BF253"/>
  <c r="BF257"/>
  <c r="BF260"/>
  <c r="BF261"/>
  <c r="BF273"/>
  <c r="BF274"/>
  <c r="BF275"/>
  <c r="BF278"/>
  <c r="BF281"/>
  <c r="BF283"/>
  <c r="BF288"/>
  <c r="BF292"/>
  <c r="BF294"/>
  <c r="BF295"/>
  <c r="BF297"/>
  <c r="BF310"/>
  <c r="BF318"/>
  <c r="BF322"/>
  <c r="BF324"/>
  <c r="BF329"/>
  <c r="BF336"/>
  <c r="BF342"/>
  <c r="BF351"/>
  <c r="BF357"/>
  <c r="BF360"/>
  <c r="BF366"/>
  <c r="BF368"/>
  <c r="BF371"/>
  <c i="10" r="J56"/>
  <c r="J58"/>
  <c r="E76"/>
  <c r="J85"/>
  <c r="BF91"/>
  <c r="BF93"/>
  <c r="BF102"/>
  <c r="BF103"/>
  <c r="BF105"/>
  <c r="BF111"/>
  <c r="BF117"/>
  <c r="BF118"/>
  <c r="BF120"/>
  <c r="BF123"/>
  <c r="F84"/>
  <c r="BF94"/>
  <c r="BF104"/>
  <c r="BF107"/>
  <c r="BF109"/>
  <c r="BF110"/>
  <c r="BF115"/>
  <c r="BF122"/>
  <c r="BF92"/>
  <c r="BF95"/>
  <c r="BF97"/>
  <c r="BF106"/>
  <c r="BF108"/>
  <c r="BF112"/>
  <c r="BF119"/>
  <c r="BF121"/>
  <c r="BF124"/>
  <c r="BF125"/>
  <c r="F59"/>
  <c r="BF96"/>
  <c r="BF98"/>
  <c r="BF100"/>
  <c r="BF113"/>
  <c r="BF114"/>
  <c r="BF116"/>
  <c i="9" r="J62"/>
  <c r="E82"/>
  <c r="J93"/>
  <c r="BF99"/>
  <c r="BF103"/>
  <c r="BF115"/>
  <c r="BF117"/>
  <c r="BF119"/>
  <c r="BF120"/>
  <c r="BF121"/>
  <c r="BF122"/>
  <c r="BF124"/>
  <c r="BF126"/>
  <c r="BF129"/>
  <c r="BF133"/>
  <c r="BF137"/>
  <c r="BF138"/>
  <c r="BF154"/>
  <c r="F92"/>
  <c r="BF104"/>
  <c r="BF107"/>
  <c r="BF108"/>
  <c r="BF110"/>
  <c r="BF113"/>
  <c r="BF118"/>
  <c r="BF127"/>
  <c r="BF128"/>
  <c r="BF130"/>
  <c r="BF139"/>
  <c r="BF142"/>
  <c r="BF147"/>
  <c r="BF149"/>
  <c r="J60"/>
  <c r="BF100"/>
  <c r="BF101"/>
  <c r="BF102"/>
  <c r="BF106"/>
  <c r="BF123"/>
  <c r="BF134"/>
  <c r="BF135"/>
  <c r="BF141"/>
  <c r="BF143"/>
  <c r="BF148"/>
  <c r="BF151"/>
  <c r="BF152"/>
  <c r="BF155"/>
  <c r="F63"/>
  <c r="BF105"/>
  <c r="BF109"/>
  <c r="BF111"/>
  <c r="BF112"/>
  <c r="BF114"/>
  <c r="BF116"/>
  <c r="BF125"/>
  <c r="BF131"/>
  <c r="BF136"/>
  <c r="BF145"/>
  <c r="BF146"/>
  <c r="BF150"/>
  <c r="BF153"/>
  <c i="8" r="J60"/>
  <c r="J62"/>
  <c r="J63"/>
  <c r="F99"/>
  <c r="BF109"/>
  <c r="BF110"/>
  <c r="BF118"/>
  <c r="BF121"/>
  <c r="BF123"/>
  <c r="BF131"/>
  <c r="BF134"/>
  <c r="BF138"/>
  <c r="BF139"/>
  <c r="BF143"/>
  <c r="BF146"/>
  <c r="BF147"/>
  <c r="BF151"/>
  <c r="BF156"/>
  <c r="BF158"/>
  <c r="BF166"/>
  <c r="BF171"/>
  <c r="BF174"/>
  <c r="BF177"/>
  <c r="BF178"/>
  <c r="BF181"/>
  <c r="BF197"/>
  <c r="BF201"/>
  <c i="7" r="BK93"/>
  <c r="J93"/>
  <c r="J64"/>
  <c i="8" r="E52"/>
  <c r="F62"/>
  <c r="BF104"/>
  <c r="BF111"/>
  <c r="BF112"/>
  <c r="BF114"/>
  <c r="BF115"/>
  <c r="BF116"/>
  <c r="BF122"/>
  <c r="BF133"/>
  <c r="BF135"/>
  <c r="BF136"/>
  <c r="BF140"/>
  <c r="BF142"/>
  <c r="BF152"/>
  <c r="BF154"/>
  <c r="BF155"/>
  <c r="BF163"/>
  <c r="BF167"/>
  <c r="BF172"/>
  <c r="BF176"/>
  <c r="BF179"/>
  <c r="BF180"/>
  <c r="BF184"/>
  <c r="BF188"/>
  <c r="BF190"/>
  <c r="BF191"/>
  <c r="BF192"/>
  <c r="BF193"/>
  <c r="BF199"/>
  <c r="BF107"/>
  <c r="BF108"/>
  <c r="BF119"/>
  <c r="BF129"/>
  <c r="BF130"/>
  <c r="BF141"/>
  <c r="BF145"/>
  <c r="BF150"/>
  <c r="BF153"/>
  <c r="BF157"/>
  <c r="BF159"/>
  <c r="BF162"/>
  <c r="BF168"/>
  <c r="BF169"/>
  <c r="BF170"/>
  <c r="BF175"/>
  <c r="BF182"/>
  <c r="BF185"/>
  <c r="BF195"/>
  <c r="BF198"/>
  <c r="BF202"/>
  <c r="BF105"/>
  <c r="BF106"/>
  <c r="BF120"/>
  <c r="BF124"/>
  <c r="BF125"/>
  <c r="BF126"/>
  <c r="BF127"/>
  <c r="BF132"/>
  <c r="BF137"/>
  <c r="BF144"/>
  <c r="BF148"/>
  <c r="BF149"/>
  <c r="BF160"/>
  <c r="BF164"/>
  <c r="BF186"/>
  <c r="BF187"/>
  <c r="BF189"/>
  <c r="BF203"/>
  <c r="BF204"/>
  <c i="7" r="F59"/>
  <c r="J86"/>
  <c r="BF97"/>
  <c r="BF100"/>
  <c r="BF105"/>
  <c r="BF108"/>
  <c r="BF117"/>
  <c r="BF119"/>
  <c r="BF127"/>
  <c r="BF129"/>
  <c r="BF136"/>
  <c r="BF139"/>
  <c r="BF151"/>
  <c r="BF165"/>
  <c r="BF178"/>
  <c r="BF187"/>
  <c r="BF193"/>
  <c r="BF197"/>
  <c r="BF203"/>
  <c r="BF207"/>
  <c r="BF217"/>
  <c r="BF221"/>
  <c r="BF224"/>
  <c r="BF228"/>
  <c r="BF234"/>
  <c r="BF244"/>
  <c r="BF245"/>
  <c r="BF249"/>
  <c r="BF254"/>
  <c r="BF98"/>
  <c r="BF99"/>
  <c r="BF101"/>
  <c r="BF102"/>
  <c r="BF107"/>
  <c r="BF125"/>
  <c r="BF131"/>
  <c r="BF133"/>
  <c r="BF134"/>
  <c r="BF144"/>
  <c r="BF154"/>
  <c r="BF161"/>
  <c r="BF167"/>
  <c r="BF169"/>
  <c r="BF195"/>
  <c r="BF199"/>
  <c r="BF211"/>
  <c r="BF226"/>
  <c r="BF231"/>
  <c r="BF242"/>
  <c r="BF247"/>
  <c r="BF258"/>
  <c r="E50"/>
  <c r="BF103"/>
  <c r="BF104"/>
  <c r="BF115"/>
  <c r="BF121"/>
  <c r="BF135"/>
  <c r="BF137"/>
  <c r="BF142"/>
  <c r="BF146"/>
  <c r="BF148"/>
  <c r="BF149"/>
  <c r="BF150"/>
  <c r="BF157"/>
  <c r="BF159"/>
  <c r="BF171"/>
  <c r="BF173"/>
  <c r="BF175"/>
  <c r="BF181"/>
  <c r="BF183"/>
  <c r="BF185"/>
  <c r="BF189"/>
  <c r="BF201"/>
  <c r="BF205"/>
  <c r="BF209"/>
  <c r="BF213"/>
  <c r="BF219"/>
  <c r="BF222"/>
  <c r="BF230"/>
  <c r="BF236"/>
  <c r="BF238"/>
  <c r="BF251"/>
  <c r="BF253"/>
  <c r="BF95"/>
  <c r="BF111"/>
  <c r="BF112"/>
  <c r="BF123"/>
  <c r="BF152"/>
  <c r="BF155"/>
  <c r="BF163"/>
  <c r="BF176"/>
  <c r="BF177"/>
  <c r="BF191"/>
  <c r="BF215"/>
  <c r="BF233"/>
  <c r="BF240"/>
  <c r="BF257"/>
  <c r="BF259"/>
  <c r="BF260"/>
  <c i="6" r="F58"/>
  <c r="BF117"/>
  <c r="BF121"/>
  <c r="BF127"/>
  <c r="BF131"/>
  <c r="BF134"/>
  <c r="BF136"/>
  <c r="BF144"/>
  <c r="BF155"/>
  <c r="BF158"/>
  <c r="BF170"/>
  <c r="BF174"/>
  <c r="BF199"/>
  <c r="BF219"/>
  <c r="BF227"/>
  <c r="BF235"/>
  <c r="BF250"/>
  <c r="BF256"/>
  <c r="BF260"/>
  <c r="BF283"/>
  <c r="BF287"/>
  <c r="BF293"/>
  <c r="BF294"/>
  <c r="BF297"/>
  <c r="BF303"/>
  <c r="BF307"/>
  <c r="BF314"/>
  <c r="BF316"/>
  <c r="BF319"/>
  <c r="BF324"/>
  <c r="BF329"/>
  <c r="BF338"/>
  <c r="BF347"/>
  <c r="BF352"/>
  <c r="BF353"/>
  <c r="BF360"/>
  <c r="BF370"/>
  <c r="BF376"/>
  <c r="BF382"/>
  <c r="BF385"/>
  <c r="J56"/>
  <c r="E90"/>
  <c r="J99"/>
  <c r="BF111"/>
  <c r="BF142"/>
  <c r="BF159"/>
  <c r="BF161"/>
  <c r="BF169"/>
  <c r="BF172"/>
  <c r="BF193"/>
  <c r="BF195"/>
  <c r="BF208"/>
  <c r="BF211"/>
  <c r="BF214"/>
  <c r="BF216"/>
  <c r="BF221"/>
  <c r="BF224"/>
  <c r="BF228"/>
  <c r="BF231"/>
  <c r="BF247"/>
  <c r="BF249"/>
  <c r="BF259"/>
  <c r="BF261"/>
  <c r="BF270"/>
  <c r="BF271"/>
  <c r="BF272"/>
  <c r="BF273"/>
  <c r="BF276"/>
  <c r="BF277"/>
  <c r="BF281"/>
  <c r="BF290"/>
  <c r="BF306"/>
  <c r="BF309"/>
  <c r="BF310"/>
  <c r="BF325"/>
  <c r="BF340"/>
  <c r="BF343"/>
  <c r="BF346"/>
  <c r="BF348"/>
  <c r="BF350"/>
  <c r="BF356"/>
  <c r="BF366"/>
  <c r="BF372"/>
  <c r="BF377"/>
  <c r="BF378"/>
  <c r="BF384"/>
  <c r="F59"/>
  <c r="BF115"/>
  <c r="BF123"/>
  <c r="BF148"/>
  <c r="BF150"/>
  <c r="BF162"/>
  <c r="BF163"/>
  <c r="BF165"/>
  <c r="BF167"/>
  <c r="BF168"/>
  <c r="BF176"/>
  <c r="BF180"/>
  <c r="BF188"/>
  <c r="BF192"/>
  <c r="BF194"/>
  <c r="BF196"/>
  <c r="BF198"/>
  <c r="BF202"/>
  <c r="BF213"/>
  <c r="BF240"/>
  <c r="BF274"/>
  <c r="BF278"/>
  <c r="BF284"/>
  <c r="BF286"/>
  <c r="BF301"/>
  <c r="BF305"/>
  <c r="BF313"/>
  <c r="BF315"/>
  <c r="BF317"/>
  <c r="BF335"/>
  <c r="BF362"/>
  <c r="BF389"/>
  <c r="J58"/>
  <c r="BF105"/>
  <c r="BF107"/>
  <c r="BF109"/>
  <c r="BF113"/>
  <c r="BF119"/>
  <c r="BF129"/>
  <c r="BF140"/>
  <c r="BF146"/>
  <c r="BF152"/>
  <c r="BF157"/>
  <c r="BF160"/>
  <c r="BF164"/>
  <c r="BF166"/>
  <c r="BF171"/>
  <c r="BF173"/>
  <c r="BF184"/>
  <c r="BF197"/>
  <c r="BF200"/>
  <c r="BF204"/>
  <c r="BF206"/>
  <c r="BF210"/>
  <c r="BF217"/>
  <c r="BF223"/>
  <c r="BF225"/>
  <c r="BF226"/>
  <c r="BF233"/>
  <c r="BF234"/>
  <c r="BF238"/>
  <c r="BF239"/>
  <c r="BF243"/>
  <c r="BF246"/>
  <c r="BF252"/>
  <c r="BF253"/>
  <c r="BF255"/>
  <c r="BF263"/>
  <c r="BF265"/>
  <c r="BF267"/>
  <c r="BF269"/>
  <c r="BF280"/>
  <c r="BF289"/>
  <c r="BF299"/>
  <c r="BF311"/>
  <c r="BF321"/>
  <c r="BF322"/>
  <c r="BF330"/>
  <c r="BF334"/>
  <c r="BF337"/>
  <c r="BF341"/>
  <c r="BF344"/>
  <c r="BF365"/>
  <c r="BF368"/>
  <c r="BF375"/>
  <c r="BF380"/>
  <c r="BF387"/>
  <c r="BF391"/>
  <c r="BF393"/>
  <c r="BF395"/>
  <c i="5" r="E50"/>
  <c r="BF90"/>
  <c r="F59"/>
  <c r="BF110"/>
  <c r="J56"/>
  <c i="3" r="BK82"/>
  <c r="J82"/>
  <c r="J60"/>
  <c i="4" r="E50"/>
  <c r="BF136"/>
  <c r="BF181"/>
  <c r="BF226"/>
  <c r="BF269"/>
  <c r="BF291"/>
  <c r="BF293"/>
  <c r="BF318"/>
  <c r="BF325"/>
  <c r="BF329"/>
  <c r="BF348"/>
  <c r="BF355"/>
  <c r="BF592"/>
  <c r="BF615"/>
  <c r="BF640"/>
  <c r="BF686"/>
  <c r="BF918"/>
  <c r="BF983"/>
  <c r="BF1020"/>
  <c r="BF1028"/>
  <c r="BF1032"/>
  <c r="BF1117"/>
  <c r="BF1144"/>
  <c r="BF1152"/>
  <c r="BF1158"/>
  <c r="BF1167"/>
  <c r="BF1173"/>
  <c r="BF1177"/>
  <c r="BF1207"/>
  <c r="BF1238"/>
  <c r="BF1358"/>
  <c r="BF1451"/>
  <c r="BF1467"/>
  <c r="BF1513"/>
  <c r="BF1552"/>
  <c r="BF1622"/>
  <c r="BF1660"/>
  <c r="BF1677"/>
  <c r="BF1693"/>
  <c r="BF1823"/>
  <c r="BF1877"/>
  <c r="BF1896"/>
  <c r="BF1914"/>
  <c r="BF1916"/>
  <c r="BF1933"/>
  <c r="BF1937"/>
  <c r="BF1949"/>
  <c r="BF1958"/>
  <c r="BF2159"/>
  <c r="BF2167"/>
  <c r="BF2224"/>
  <c r="BF2235"/>
  <c r="BF2284"/>
  <c r="BF2289"/>
  <c r="BF2305"/>
  <c r="BF2312"/>
  <c r="BF2324"/>
  <c r="BF2330"/>
  <c r="BF2332"/>
  <c r="BF2334"/>
  <c r="BF2348"/>
  <c r="BF2351"/>
  <c r="BF2360"/>
  <c r="BF2365"/>
  <c r="BF2368"/>
  <c r="BF2370"/>
  <c r="BF2371"/>
  <c r="BF2374"/>
  <c r="BF2384"/>
  <c r="BF2403"/>
  <c r="BF2413"/>
  <c r="BF2420"/>
  <c r="BF2463"/>
  <c r="BF2488"/>
  <c r="BF2499"/>
  <c r="BF2517"/>
  <c r="BF2537"/>
  <c r="BF2546"/>
  <c r="BF2686"/>
  <c r="BF2733"/>
  <c r="BF2735"/>
  <c r="BF2828"/>
  <c r="BF2863"/>
  <c r="BF2903"/>
  <c r="BF2905"/>
  <c r="BF2933"/>
  <c r="BF2960"/>
  <c r="BF3009"/>
  <c r="BF3033"/>
  <c r="BF3060"/>
  <c r="BF3128"/>
  <c r="BF3208"/>
  <c r="BF3210"/>
  <c r="BF3217"/>
  <c r="BF3226"/>
  <c r="BF3238"/>
  <c r="BF3244"/>
  <c r="BF3266"/>
  <c r="BF3358"/>
  <c r="BF3433"/>
  <c r="BF3458"/>
  <c r="BF3466"/>
  <c r="BF3479"/>
  <c r="BF3525"/>
  <c r="BF3532"/>
  <c r="BF3539"/>
  <c r="BF3540"/>
  <c r="BF3542"/>
  <c r="BF3544"/>
  <c r="BF3576"/>
  <c r="BF3590"/>
  <c r="BF3622"/>
  <c r="BF3623"/>
  <c r="BF3669"/>
  <c r="BF3671"/>
  <c r="BF3674"/>
  <c r="BF3676"/>
  <c r="BF3679"/>
  <c r="BF3683"/>
  <c r="BF3687"/>
  <c r="BF3689"/>
  <c r="BF3694"/>
  <c r="BF3697"/>
  <c r="BF3699"/>
  <c r="BF3705"/>
  <c r="BF3706"/>
  <c r="BF3708"/>
  <c r="BF3711"/>
  <c r="BF3715"/>
  <c r="BF3722"/>
  <c r="BF3728"/>
  <c r="BF3732"/>
  <c r="BF3749"/>
  <c r="BF3757"/>
  <c r="BF3761"/>
  <c r="BF3764"/>
  <c r="BF3766"/>
  <c r="BF3771"/>
  <c r="BF3772"/>
  <c r="BF3776"/>
  <c r="BF3777"/>
  <c r="BF3779"/>
  <c r="BF3786"/>
  <c r="BF3790"/>
  <c r="BF3792"/>
  <c r="BF3800"/>
  <c r="BF3801"/>
  <c r="BF3803"/>
  <c r="BF3806"/>
  <c r="BF3809"/>
  <c r="BF3812"/>
  <c r="BF3818"/>
  <c r="BF3840"/>
  <c r="BF3842"/>
  <c r="BF3843"/>
  <c r="BF3847"/>
  <c r="BF3852"/>
  <c r="BF3860"/>
  <c r="BF3861"/>
  <c r="BF3864"/>
  <c r="BF3866"/>
  <c r="BF3879"/>
  <c r="BF3911"/>
  <c r="BF3927"/>
  <c r="BF3929"/>
  <c r="BF4004"/>
  <c r="BF4032"/>
  <c r="BF4050"/>
  <c r="J56"/>
  <c r="BF145"/>
  <c r="BF213"/>
  <c r="BF247"/>
  <c r="BF280"/>
  <c r="BF302"/>
  <c r="BF314"/>
  <c r="BF376"/>
  <c r="BF475"/>
  <c r="BF619"/>
  <c r="BF623"/>
  <c r="BF646"/>
  <c r="BF655"/>
  <c r="BF709"/>
  <c r="BF722"/>
  <c r="BF798"/>
  <c r="BF854"/>
  <c r="BF900"/>
  <c r="BF948"/>
  <c r="BF1002"/>
  <c r="BF1024"/>
  <c r="BF1066"/>
  <c r="BF1104"/>
  <c r="BF1146"/>
  <c r="BF1154"/>
  <c r="BF1162"/>
  <c r="BF1181"/>
  <c r="BF1186"/>
  <c r="BF1189"/>
  <c r="BF1193"/>
  <c r="BF1199"/>
  <c r="BF1214"/>
  <c r="BF1240"/>
  <c r="BF1248"/>
  <c r="BF1421"/>
  <c r="BF1429"/>
  <c r="BF1581"/>
  <c r="BF1635"/>
  <c r="BF1641"/>
  <c r="BF1755"/>
  <c r="BF1759"/>
  <c r="BF1819"/>
  <c r="BF1945"/>
  <c r="BF1962"/>
  <c r="BF1966"/>
  <c r="BF1972"/>
  <c r="BF2015"/>
  <c r="BF2103"/>
  <c r="BF2172"/>
  <c r="BF2179"/>
  <c r="BF2182"/>
  <c r="BF2199"/>
  <c r="BF2254"/>
  <c r="BF2278"/>
  <c r="BF2285"/>
  <c r="BF2292"/>
  <c r="BF2299"/>
  <c r="BF2323"/>
  <c r="BF2325"/>
  <c r="BF2337"/>
  <c r="BF2340"/>
  <c r="BF2343"/>
  <c r="BF2347"/>
  <c r="BF2350"/>
  <c r="BF2362"/>
  <c r="BF2367"/>
  <c r="BF2376"/>
  <c r="BF2379"/>
  <c r="BF2380"/>
  <c r="BF2456"/>
  <c r="BF2458"/>
  <c r="BF2465"/>
  <c r="BF2473"/>
  <c r="BF2497"/>
  <c r="BF2512"/>
  <c r="BF2821"/>
  <c r="BF2880"/>
  <c r="BF2926"/>
  <c r="BF2935"/>
  <c r="BF2956"/>
  <c r="BF2963"/>
  <c r="BF2978"/>
  <c r="BF3057"/>
  <c r="BF3073"/>
  <c r="BF3093"/>
  <c r="BF3104"/>
  <c r="BF3112"/>
  <c r="BF3146"/>
  <c r="BF3156"/>
  <c r="BF3170"/>
  <c r="BF3201"/>
  <c r="BF3262"/>
  <c r="BF3285"/>
  <c r="BF3374"/>
  <c r="BF3437"/>
  <c r="BF3441"/>
  <c r="BF3450"/>
  <c r="BF3453"/>
  <c r="BF3462"/>
  <c r="BF3518"/>
  <c r="BF3528"/>
  <c r="BF3529"/>
  <c r="BF3535"/>
  <c r="BF3597"/>
  <c r="BF3601"/>
  <c r="BF3609"/>
  <c r="BF3668"/>
  <c r="BF3677"/>
  <c r="BF3681"/>
  <c r="BF3682"/>
  <c r="BF3684"/>
  <c r="BF3686"/>
  <c r="BF3688"/>
  <c r="BF3692"/>
  <c r="BF3696"/>
  <c r="BF3703"/>
  <c r="BF3707"/>
  <c r="BF3709"/>
  <c r="BF3712"/>
  <c r="BF3714"/>
  <c r="BF3717"/>
  <c r="BF3719"/>
  <c r="BF3721"/>
  <c r="BF3724"/>
  <c r="BF3726"/>
  <c r="BF3727"/>
  <c r="BF3729"/>
  <c r="BF3731"/>
  <c r="BF3742"/>
  <c r="BF3745"/>
  <c r="BF3746"/>
  <c r="BF3748"/>
  <c r="BF3752"/>
  <c r="BF3754"/>
  <c r="BF3760"/>
  <c r="BF3762"/>
  <c r="BF3767"/>
  <c r="BF3769"/>
  <c r="BF3775"/>
  <c r="BF3778"/>
  <c r="BF3780"/>
  <c r="BF3793"/>
  <c r="BF3799"/>
  <c r="BF3823"/>
  <c r="BF3846"/>
  <c r="BF3848"/>
  <c r="BF3851"/>
  <c r="BF3856"/>
  <c r="BF3868"/>
  <c r="BF3870"/>
  <c r="BF3895"/>
  <c r="BF3904"/>
  <c r="BF3925"/>
  <c r="BF3971"/>
  <c r="BF3994"/>
  <c r="BF4014"/>
  <c r="BF4017"/>
  <c r="BF4045"/>
  <c r="BF4082"/>
  <c r="BF4097"/>
  <c r="F59"/>
  <c r="BF140"/>
  <c r="BF152"/>
  <c r="BF173"/>
  <c r="BF215"/>
  <c r="BF219"/>
  <c r="BF236"/>
  <c r="BF245"/>
  <c r="BF254"/>
  <c r="BF257"/>
  <c r="BF282"/>
  <c r="BF300"/>
  <c r="BF333"/>
  <c r="BF365"/>
  <c r="BF394"/>
  <c r="BF466"/>
  <c r="BF569"/>
  <c r="BF627"/>
  <c r="BF631"/>
  <c r="BF644"/>
  <c r="BF759"/>
  <c r="BF850"/>
  <c r="BF866"/>
  <c r="BF902"/>
  <c r="BF985"/>
  <c r="BF994"/>
  <c r="BF1009"/>
  <c r="BF1080"/>
  <c r="BF1090"/>
  <c r="BF1120"/>
  <c r="BF1128"/>
  <c r="BF1171"/>
  <c r="BF1179"/>
  <c r="BF1204"/>
  <c r="BF1219"/>
  <c r="BF1222"/>
  <c r="BF1230"/>
  <c r="BF1308"/>
  <c r="BF1379"/>
  <c r="BF1410"/>
  <c r="BF1431"/>
  <c r="BF1454"/>
  <c r="BF1475"/>
  <c r="BF1479"/>
  <c r="BF1481"/>
  <c r="BF1485"/>
  <c r="BF1555"/>
  <c r="BF1579"/>
  <c r="BF1611"/>
  <c r="BF1639"/>
  <c r="BF1699"/>
  <c r="BF1725"/>
  <c r="BF1733"/>
  <c r="BF1811"/>
  <c r="BF1850"/>
  <c r="BF1960"/>
  <c r="BF2035"/>
  <c r="BF2129"/>
  <c r="BF2175"/>
  <c r="BF2184"/>
  <c r="BF2248"/>
  <c r="BF2258"/>
  <c r="BF2263"/>
  <c r="BF2267"/>
  <c r="BF2309"/>
  <c r="BF2314"/>
  <c r="BF2333"/>
  <c r="BF2335"/>
  <c r="BF2336"/>
  <c r="BF2338"/>
  <c r="BF2346"/>
  <c r="BF2358"/>
  <c r="BF2364"/>
  <c r="BF2366"/>
  <c r="BF2373"/>
  <c r="BF2378"/>
  <c r="BF2382"/>
  <c r="BF2392"/>
  <c r="BF2396"/>
  <c r="BF2399"/>
  <c r="BF2406"/>
  <c r="BF2441"/>
  <c r="BF2443"/>
  <c r="BF2457"/>
  <c r="BF2469"/>
  <c r="BF2482"/>
  <c r="BF2490"/>
  <c r="BF2514"/>
  <c r="BF2523"/>
  <c r="BF2634"/>
  <c r="BF2684"/>
  <c r="BF2795"/>
  <c r="BF2826"/>
  <c r="BF2865"/>
  <c r="BF2877"/>
  <c r="BF2889"/>
  <c r="BF2916"/>
  <c r="BF2953"/>
  <c r="BF2966"/>
  <c r="BF2975"/>
  <c r="BF2981"/>
  <c r="BF3071"/>
  <c r="BF3114"/>
  <c r="BF3199"/>
  <c r="BF3204"/>
  <c r="BF3224"/>
  <c r="BF3241"/>
  <c r="BF3270"/>
  <c r="BF3323"/>
  <c r="BF3393"/>
  <c r="BF3445"/>
  <c r="BF3449"/>
  <c r="BF3452"/>
  <c r="BF3475"/>
  <c r="BF3498"/>
  <c r="BF3515"/>
  <c r="BF3537"/>
  <c r="BF3541"/>
  <c r="BF3545"/>
  <c r="BF3546"/>
  <c r="BF3562"/>
  <c r="BF3573"/>
  <c r="BF3587"/>
  <c r="BF3604"/>
  <c r="BF3618"/>
  <c r="BF3666"/>
  <c r="BF3670"/>
  <c r="BF3678"/>
  <c r="BF3690"/>
  <c r="BF3693"/>
  <c r="BF3695"/>
  <c r="BF3701"/>
  <c r="BF3710"/>
  <c r="BF3713"/>
  <c r="BF3716"/>
  <c r="BF3718"/>
  <c r="BF3723"/>
  <c r="BF3734"/>
  <c r="BF3753"/>
  <c r="BF3756"/>
  <c r="BF3758"/>
  <c r="BF3768"/>
  <c r="BF3774"/>
  <c r="BF3782"/>
  <c r="BF3785"/>
  <c r="BF3788"/>
  <c r="BF3791"/>
  <c r="BF3795"/>
  <c r="BF3805"/>
  <c r="BF3808"/>
  <c r="BF3811"/>
  <c r="BF3813"/>
  <c r="BF3830"/>
  <c r="BF3836"/>
  <c r="BF3838"/>
  <c r="BF3841"/>
  <c r="BF3845"/>
  <c r="BF3850"/>
  <c r="BF3853"/>
  <c r="BF3858"/>
  <c r="BF3859"/>
  <c r="BF3863"/>
  <c r="BF3918"/>
  <c r="BF3948"/>
  <c r="BF3974"/>
  <c r="BF4065"/>
  <c r="BF4078"/>
  <c r="BF4100"/>
  <c r="BF4187"/>
  <c r="BF149"/>
  <c r="BF176"/>
  <c r="BF192"/>
  <c r="BF200"/>
  <c r="BF260"/>
  <c r="BF262"/>
  <c r="BF278"/>
  <c r="BF388"/>
  <c r="BF571"/>
  <c r="BF611"/>
  <c r="BF653"/>
  <c r="BF737"/>
  <c r="BF745"/>
  <c r="BF848"/>
  <c r="BF979"/>
  <c r="BF1016"/>
  <c r="BF1085"/>
  <c r="BF1130"/>
  <c r="BF1165"/>
  <c r="BF1211"/>
  <c r="BF1298"/>
  <c r="BF1407"/>
  <c r="BF1423"/>
  <c r="BF1448"/>
  <c r="BF1471"/>
  <c r="BF1520"/>
  <c r="BF1658"/>
  <c r="BF1675"/>
  <c r="BF1696"/>
  <c r="BF1727"/>
  <c r="BF1730"/>
  <c r="BF1757"/>
  <c r="BF1789"/>
  <c r="BF1815"/>
  <c r="BF1881"/>
  <c r="BF1901"/>
  <c r="BF1904"/>
  <c r="BF1941"/>
  <c r="BF1953"/>
  <c r="BF2057"/>
  <c r="BF2135"/>
  <c r="BF2145"/>
  <c r="BF2163"/>
  <c r="BF2177"/>
  <c r="BF2214"/>
  <c r="BF2276"/>
  <c r="BF2277"/>
  <c r="BF2279"/>
  <c r="BF2280"/>
  <c r="BF2313"/>
  <c r="BF2326"/>
  <c r="BF2339"/>
  <c r="BF2341"/>
  <c r="BF2342"/>
  <c r="BF2344"/>
  <c r="BF2349"/>
  <c r="BF2363"/>
  <c r="BF2369"/>
  <c r="BF2372"/>
  <c r="BF2375"/>
  <c r="BF2377"/>
  <c r="BF2381"/>
  <c r="BF2383"/>
  <c r="BF2389"/>
  <c r="BF2410"/>
  <c r="BF2426"/>
  <c r="BF2437"/>
  <c r="BF2440"/>
  <c r="BF2442"/>
  <c r="BF2450"/>
  <c r="BF2459"/>
  <c r="BF2475"/>
  <c r="BF2484"/>
  <c r="BF2521"/>
  <c r="BF2539"/>
  <c r="BF2637"/>
  <c r="BF2887"/>
  <c r="BF2984"/>
  <c r="BF3062"/>
  <c r="BF3096"/>
  <c r="BF3142"/>
  <c r="BF3162"/>
  <c r="BF3213"/>
  <c r="BF3219"/>
  <c r="BF3258"/>
  <c r="BF3448"/>
  <c r="BF3451"/>
  <c r="BF3454"/>
  <c r="BF3470"/>
  <c r="BF3543"/>
  <c r="BF3611"/>
  <c r="BF3663"/>
  <c r="BF3667"/>
  <c r="BF3672"/>
  <c r="BF3673"/>
  <c r="BF3675"/>
  <c r="BF3680"/>
  <c r="BF3685"/>
  <c r="BF3691"/>
  <c r="BF3698"/>
  <c r="BF3700"/>
  <c r="BF3702"/>
  <c r="BF3704"/>
  <c r="BF3720"/>
  <c r="BF3725"/>
  <c r="BF3730"/>
  <c r="BF3743"/>
  <c r="BF3744"/>
  <c r="BF3747"/>
  <c r="BF3750"/>
  <c r="BF3751"/>
  <c r="BF3755"/>
  <c r="BF3759"/>
  <c r="BF3763"/>
  <c r="BF3765"/>
  <c r="BF3770"/>
  <c r="BF3773"/>
  <c r="BF3783"/>
  <c r="BF3787"/>
  <c r="BF3789"/>
  <c r="BF3797"/>
  <c r="BF3802"/>
  <c r="BF3804"/>
  <c r="BF3807"/>
  <c r="BF3810"/>
  <c r="BF3814"/>
  <c r="BF3831"/>
  <c r="BF3832"/>
  <c r="BF3833"/>
  <c r="BF3834"/>
  <c r="BF3835"/>
  <c r="BF3837"/>
  <c r="BF3839"/>
  <c r="BF3844"/>
  <c r="BF3849"/>
  <c r="BF3854"/>
  <c r="BF3855"/>
  <c r="BF3857"/>
  <c r="BF3862"/>
  <c r="BF3892"/>
  <c r="BF3922"/>
  <c r="BF3952"/>
  <c r="BF3967"/>
  <c r="BF4030"/>
  <c r="BF4047"/>
  <c r="BF4086"/>
  <c r="BF4274"/>
  <c r="BF4276"/>
  <c r="BF4363"/>
  <c r="BF4365"/>
  <c r="BF4452"/>
  <c r="BF4456"/>
  <c r="BF4458"/>
  <c r="BF4461"/>
  <c r="BF4470"/>
  <c r="BF4481"/>
  <c r="BF4485"/>
  <c r="BF4486"/>
  <c r="BF4487"/>
  <c r="BF4489"/>
  <c r="BF4509"/>
  <c r="BF4512"/>
  <c r="BF4515"/>
  <c r="BF4518"/>
  <c r="BF4521"/>
  <c r="BF4542"/>
  <c r="BF4545"/>
  <c r="BF4548"/>
  <c r="BF4558"/>
  <c r="BF4561"/>
  <c r="BF4564"/>
  <c r="BF4574"/>
  <c r="BF4577"/>
  <c r="BF4609"/>
  <c r="BF4619"/>
  <c r="BF4622"/>
  <c r="BF4634"/>
  <c r="BF4637"/>
  <c r="BF4643"/>
  <c r="BF4659"/>
  <c r="BF4668"/>
  <c r="BF4670"/>
  <c r="BF4672"/>
  <c r="BF4675"/>
  <c r="BF4678"/>
  <c r="BF4680"/>
  <c i="2" r="BK84"/>
  <c r="J84"/>
  <c r="J60"/>
  <c i="3" r="F55"/>
  <c r="BF106"/>
  <c r="BF84"/>
  <c r="BF104"/>
  <c r="BF110"/>
  <c r="BF139"/>
  <c r="BF142"/>
  <c r="BF149"/>
  <c r="BF156"/>
  <c r="E48"/>
  <c r="BF137"/>
  <c r="J52"/>
  <c i="2" r="F54"/>
  <c r="F55"/>
  <c r="E73"/>
  <c r="J80"/>
  <c r="BF90"/>
  <c r="BF96"/>
  <c r="BF98"/>
  <c r="BF100"/>
  <c r="BF101"/>
  <c r="J52"/>
  <c r="J54"/>
  <c r="BF86"/>
  <c r="BF87"/>
  <c r="BF93"/>
  <c r="BF103"/>
  <c r="BF88"/>
  <c r="BF89"/>
  <c r="BF91"/>
  <c r="BF92"/>
  <c r="BF95"/>
  <c r="BF102"/>
  <c r="J33"/>
  <c i="1" r="AV55"/>
  <c i="15" r="F35"/>
  <c i="1" r="BB70"/>
  <c i="17" r="J33"/>
  <c i="1" r="AV72"/>
  <c i="18" r="J33"/>
  <c i="1" r="AV73"/>
  <c i="19" r="F36"/>
  <c i="1" r="BC74"/>
  <c i="20" r="F36"/>
  <c i="1" r="BC75"/>
  <c i="21" r="F37"/>
  <c i="1" r="BD76"/>
  <c i="24" r="F37"/>
  <c i="1" r="BD79"/>
  <c i="25" r="F37"/>
  <c i="1" r="BD80"/>
  <c i="26" r="F33"/>
  <c i="1" r="AZ81"/>
  <c i="29" r="F35"/>
  <c i="1" r="BB84"/>
  <c i="30" r="J33"/>
  <c i="1" r="AV85"/>
  <c i="32" r="F34"/>
  <c i="1" r="BA87"/>
  <c i="34" r="F38"/>
  <c i="1" r="BC90"/>
  <c i="35" r="F35"/>
  <c i="1" r="AZ91"/>
  <c i="37" r="F36"/>
  <c i="1" r="BC93"/>
  <c i="3" r="F37"/>
  <c i="1" r="BD56"/>
  <c i="4" r="J35"/>
  <c i="1" r="AV58"/>
  <c i="13" r="F35"/>
  <c i="1" r="AZ68"/>
  <c i="13" r="F38"/>
  <c i="1" r="BC68"/>
  <c i="13" r="F37"/>
  <c i="1" r="BB68"/>
  <c i="13" r="J35"/>
  <c i="1" r="AV68"/>
  <c i="13" r="F39"/>
  <c i="1" r="BD68"/>
  <c i="14" r="F36"/>
  <c i="1" r="BC69"/>
  <c i="18" r="F37"/>
  <c i="1" r="BD73"/>
  <c i="20" r="F35"/>
  <c i="1" r="BB75"/>
  <c i="23" r="J34"/>
  <c i="1" r="AW78"/>
  <c i="26" r="F36"/>
  <c i="1" r="BC81"/>
  <c i="31" r="F35"/>
  <c i="1" r="BB86"/>
  <c i="33" r="F39"/>
  <c i="1" r="BD89"/>
  <c i="4" r="F39"/>
  <c i="1" r="BD58"/>
  <c i="15" r="F37"/>
  <c i="1" r="BD70"/>
  <c i="19" r="F37"/>
  <c i="1" r="BD74"/>
  <c i="22" r="J34"/>
  <c i="1" r="AW77"/>
  <c i="24" r="J33"/>
  <c i="1" r="AV79"/>
  <c i="26" r="J33"/>
  <c i="1" r="AV81"/>
  <c i="28" r="J33"/>
  <c i="1" r="AV83"/>
  <c i="30" r="F35"/>
  <c i="1" r="BB85"/>
  <c i="34" r="F35"/>
  <c i="1" r="AZ90"/>
  <c i="34" r="F39"/>
  <c i="1" r="BD90"/>
  <c i="34" r="J35"/>
  <c i="1" r="AV90"/>
  <c i="35" r="F37"/>
  <c i="1" r="BB91"/>
  <c i="36" r="F37"/>
  <c i="1" r="BD92"/>
  <c i="3" r="J33"/>
  <c i="1" r="AV56"/>
  <c i="16" r="F36"/>
  <c i="1" r="BC71"/>
  <c i="18" r="F33"/>
  <c i="1" r="AZ73"/>
  <c i="19" r="F33"/>
  <c i="1" r="AZ74"/>
  <c i="21" r="F35"/>
  <c i="1" r="BB76"/>
  <c i="22" r="F37"/>
  <c i="1" r="BD77"/>
  <c i="23" r="F36"/>
  <c i="1" r="BC78"/>
  <c i="25" r="F35"/>
  <c i="1" r="BB80"/>
  <c i="26" r="F35"/>
  <c i="1" r="BB81"/>
  <c i="28" r="F35"/>
  <c i="1" r="BB83"/>
  <c i="30" r="F36"/>
  <c i="1" r="BC85"/>
  <c i="31" r="F37"/>
  <c i="1" r="BD86"/>
  <c i="32" r="F37"/>
  <c i="1" r="BD87"/>
  <c i="34" r="F37"/>
  <c i="1" r="BB90"/>
  <c i="36" r="F33"/>
  <c i="1" r="AZ92"/>
  <c i="37" r="F35"/>
  <c i="1" r="BB93"/>
  <c i="2" r="F35"/>
  <c i="1" r="BB55"/>
  <c i="3" r="F36"/>
  <c i="1" r="BC56"/>
  <c i="5" r="F37"/>
  <c i="1" r="BB59"/>
  <c i="5" r="F39"/>
  <c i="1" r="BD59"/>
  <c i="6" r="J35"/>
  <c i="1" r="AV60"/>
  <c i="7" r="J35"/>
  <c i="1" r="AV61"/>
  <c i="7" r="F35"/>
  <c i="1" r="AZ61"/>
  <c i="7" r="F37"/>
  <c i="1" r="BB61"/>
  <c i="8" r="F37"/>
  <c i="1" r="AZ63"/>
  <c i="8" r="J37"/>
  <c i="1" r="AV63"/>
  <c i="9" r="J37"/>
  <c i="1" r="AV64"/>
  <c i="9" r="F37"/>
  <c i="1" r="AZ64"/>
  <c i="10" r="F35"/>
  <c i="1" r="AZ65"/>
  <c i="10" r="F39"/>
  <c i="1" r="BD65"/>
  <c i="11" r="F39"/>
  <c i="1" r="BD66"/>
  <c i="11" r="F35"/>
  <c i="1" r="AZ66"/>
  <c i="12" r="F37"/>
  <c i="1" r="BB67"/>
  <c i="17" r="F35"/>
  <c i="1" r="BB72"/>
  <c i="19" r="J33"/>
  <c i="1" r="AV74"/>
  <c i="21" r="F36"/>
  <c i="1" r="BC76"/>
  <c i="23" r="F37"/>
  <c i="1" r="BD78"/>
  <c i="28" r="F33"/>
  <c i="1" r="AZ83"/>
  <c i="31" r="F33"/>
  <c i="1" r="AZ86"/>
  <c i="35" r="J35"/>
  <c i="1" r="AV91"/>
  <c i="36" r="J33"/>
  <c i="1" r="AV92"/>
  <c i="37" r="J33"/>
  <c i="1" r="AV93"/>
  <c i="2" r="F36"/>
  <c i="1" r="BC55"/>
  <c i="5" r="F35"/>
  <c i="1" r="AZ59"/>
  <c i="5" r="F38"/>
  <c i="1" r="BC59"/>
  <c i="6" r="F37"/>
  <c i="1" r="BB60"/>
  <c i="9" r="F40"/>
  <c i="1" r="BC64"/>
  <c i="11" r="F37"/>
  <c i="1" r="BB66"/>
  <c i="12" r="F39"/>
  <c i="1" r="BD67"/>
  <c i="18" r="F36"/>
  <c i="1" r="BC73"/>
  <c i="20" r="J34"/>
  <c i="1" r="AW75"/>
  <c i="22" r="F35"/>
  <c i="1" r="BB77"/>
  <c i="24" r="F33"/>
  <c i="1" r="AZ79"/>
  <c i="26" r="F37"/>
  <c i="1" r="BD81"/>
  <c i="30" r="F37"/>
  <c i="1" r="BD85"/>
  <c i="33" r="J35"/>
  <c i="1" r="AV89"/>
  <c i="35" r="F38"/>
  <c i="1" r="BC91"/>
  <c i="36" r="F36"/>
  <c i="1" r="BC92"/>
  <c i="2" r="F37"/>
  <c i="1" r="BD55"/>
  <c i="4" r="F37"/>
  <c i="1" r="BB58"/>
  <c i="4" r="F35"/>
  <c i="1" r="AZ58"/>
  <c i="15" r="F33"/>
  <c i="1" r="AZ70"/>
  <c i="15" r="J33"/>
  <c i="1" r="AV70"/>
  <c i="16" r="F37"/>
  <c i="1" r="BD71"/>
  <c i="22" r="F34"/>
  <c i="1" r="BA77"/>
  <c i="24" r="F36"/>
  <c i="1" r="BC79"/>
  <c i="27" r="F37"/>
  <c i="1" r="BD82"/>
  <c i="29" r="F37"/>
  <c i="1" r="BD84"/>
  <c i="33" r="F35"/>
  <c i="1" r="AZ89"/>
  <c i="3" r="F35"/>
  <c i="1" r="BB56"/>
  <c i="6" r="F38"/>
  <c i="1" r="BC60"/>
  <c i="9" r="F41"/>
  <c i="1" r="BD64"/>
  <c i="11" r="F38"/>
  <c i="1" r="BC66"/>
  <c i="14" r="F33"/>
  <c i="1" r="AZ69"/>
  <c i="14" r="F37"/>
  <c i="1" r="BD69"/>
  <c i="16" r="F33"/>
  <c i="1" r="AZ71"/>
  <c i="19" r="F35"/>
  <c i="1" r="BB74"/>
  <c i="21" r="J33"/>
  <c i="1" r="AV76"/>
  <c i="24" r="F35"/>
  <c i="1" r="BB79"/>
  <c i="27" r="F36"/>
  <c i="1" r="BC82"/>
  <c i="27" r="F33"/>
  <c i="1" r="AZ82"/>
  <c i="29" r="J33"/>
  <c i="1" r="AV84"/>
  <c i="32" r="J34"/>
  <c i="1" r="AW87"/>
  <c i="33" r="F38"/>
  <c i="1" r="BC89"/>
  <c i="6" r="F35"/>
  <c i="1" r="AZ60"/>
  <c i="7" r="F38"/>
  <c i="1" r="BC61"/>
  <c i="8" r="F41"/>
  <c i="1" r="BD63"/>
  <c i="9" r="F39"/>
  <c i="1" r="BB64"/>
  <c i="10" r="J35"/>
  <c i="1" r="AV65"/>
  <c i="11" r="J35"/>
  <c i="1" r="AV66"/>
  <c i="12" r="F35"/>
  <c i="1" r="AZ67"/>
  <c i="14" r="F35"/>
  <c i="1" r="BB69"/>
  <c i="16" r="J33"/>
  <c i="1" r="AV71"/>
  <c i="17" r="F33"/>
  <c i="1" r="AZ72"/>
  <c i="17" r="F37"/>
  <c i="1" r="BD72"/>
  <c i="18" r="F35"/>
  <c i="1" r="BB73"/>
  <c i="20" r="F37"/>
  <c i="1" r="BD75"/>
  <c i="29" r="F36"/>
  <c i="1" r="BC84"/>
  <c i="32" r="F35"/>
  <c i="1" r="BB87"/>
  <c i="2" r="F33"/>
  <c i="1" r="AZ55"/>
  <c i="4" r="F38"/>
  <c i="1" r="BC58"/>
  <c i="14" r="J33"/>
  <c i="1" r="AV69"/>
  <c i="17" r="F36"/>
  <c i="1" r="BC72"/>
  <c i="20" r="F34"/>
  <c i="1" r="BA75"/>
  <c i="22" r="F36"/>
  <c i="1" r="BC77"/>
  <c i="25" r="J33"/>
  <c i="1" r="AV80"/>
  <c i="27" r="F35"/>
  <c i="1" r="BB82"/>
  <c i="30" r="F33"/>
  <c i="1" r="AZ85"/>
  <c i="32" r="F36"/>
  <c i="1" r="BC87"/>
  <c i="7" r="F39"/>
  <c i="1" r="BD61"/>
  <c i="8" r="F40"/>
  <c i="1" r="BC63"/>
  <c i="10" r="F38"/>
  <c i="1" r="BC65"/>
  <c i="12" r="J35"/>
  <c i="1" r="AV67"/>
  <c i="15" r="F36"/>
  <c i="1" r="BC70"/>
  <c i="16" r="F35"/>
  <c i="1" r="BB71"/>
  <c i="23" r="F35"/>
  <c i="1" r="BB78"/>
  <c i="25" r="F36"/>
  <c i="1" r="BC80"/>
  <c i="28" r="F36"/>
  <c i="1" r="BC83"/>
  <c i="29" r="F33"/>
  <c i="1" r="AZ84"/>
  <c i="31" r="F36"/>
  <c i="1" r="BC86"/>
  <c i="36" r="F35"/>
  <c i="1" r="BB92"/>
  <c i="37" r="F37"/>
  <c i="1" r="BD93"/>
  <c r="AS57"/>
  <c r="AS54"/>
  <c i="3" r="F33"/>
  <c i="1" r="AZ56"/>
  <c i="5" r="J35"/>
  <c i="1" r="AV59"/>
  <c i="6" r="F39"/>
  <c i="1" r="BD60"/>
  <c i="8" r="F39"/>
  <c i="1" r="BB63"/>
  <c i="10" r="F37"/>
  <c i="1" r="BB65"/>
  <c i="12" r="F38"/>
  <c i="1" r="BC67"/>
  <c i="21" r="F33"/>
  <c i="1" r="AZ76"/>
  <c i="23" r="F34"/>
  <c i="1" r="BA78"/>
  <c i="25" r="F33"/>
  <c i="1" r="AZ80"/>
  <c i="27" r="J33"/>
  <c i="1" r="AV82"/>
  <c i="28" r="F37"/>
  <c i="1" r="BD83"/>
  <c i="31" r="J33"/>
  <c i="1" r="AV86"/>
  <c i="33" r="F37"/>
  <c i="1" r="BB89"/>
  <c i="35" r="F39"/>
  <c i="1" r="BD91"/>
  <c i="37" r="F33"/>
  <c i="1" r="AZ93"/>
  <c i="7" l="1" r="P93"/>
  <c r="P92"/>
  <c i="1" r="AU61"/>
  <c i="11" r="P111"/>
  <c r="P110"/>
  <c i="1" r="AU66"/>
  <c i="35" r="T89"/>
  <c r="T88"/>
  <c i="31" r="R84"/>
  <c i="26" r="P90"/>
  <c i="7" r="T93"/>
  <c r="T92"/>
  <c i="4" r="P2467"/>
  <c i="33" r="R91"/>
  <c r="R90"/>
  <c i="27" r="R83"/>
  <c i="22" r="T86"/>
  <c r="T85"/>
  <c i="19" r="P84"/>
  <c r="P83"/>
  <c i="1" r="AU74"/>
  <c i="17" r="T84"/>
  <c r="T83"/>
  <c i="16" r="P139"/>
  <c r="P90"/>
  <c r="P89"/>
  <c i="1" r="AU71"/>
  <c i="4" r="T2467"/>
  <c i="36" r="R85"/>
  <c r="R84"/>
  <c i="33" r="P91"/>
  <c r="P90"/>
  <c i="1" r="AU89"/>
  <c i="31" r="T85"/>
  <c r="T84"/>
  <c i="26" r="R182"/>
  <c r="R89"/>
  <c i="25" r="T88"/>
  <c r="T87"/>
  <c i="17" r="BK84"/>
  <c r="J84"/>
  <c r="J60"/>
  <c i="16" r="T139"/>
  <c i="15" r="R91"/>
  <c i="13" r="P93"/>
  <c r="P92"/>
  <c i="1" r="AU68"/>
  <c i="6" r="T153"/>
  <c i="37" r="T83"/>
  <c i="32" r="T89"/>
  <c r="T88"/>
  <c i="25" r="P88"/>
  <c r="P87"/>
  <c i="1" r="AU80"/>
  <c i="24" r="T88"/>
  <c r="T87"/>
  <c i="16" r="T90"/>
  <c r="T89"/>
  <c i="2" r="T84"/>
  <c r="T83"/>
  <c i="37" r="R83"/>
  <c i="30" r="R85"/>
  <c r="R84"/>
  <c i="25" r="R88"/>
  <c r="R87"/>
  <c i="21" r="R91"/>
  <c r="R90"/>
  <c i="16" r="R90"/>
  <c r="R89"/>
  <c i="14" r="T92"/>
  <c i="12" r="T90"/>
  <c r="T89"/>
  <c i="6" r="R153"/>
  <c r="R102"/>
  <c i="35" r="P89"/>
  <c r="P88"/>
  <c i="1" r="AU91"/>
  <c i="34" r="P90"/>
  <c r="P89"/>
  <c i="1" r="AU90"/>
  <c i="32" r="P89"/>
  <c r="P88"/>
  <c i="1" r="AU87"/>
  <c i="29" r="T83"/>
  <c i="26" r="P182"/>
  <c i="20" r="P89"/>
  <c r="P85"/>
  <c i="1" r="AU75"/>
  <c i="13" r="T93"/>
  <c r="T92"/>
  <c i="11" r="T111"/>
  <c r="T110"/>
  <c i="8" r="P102"/>
  <c i="1" r="AU63"/>
  <c i="32" r="R89"/>
  <c r="R88"/>
  <c i="23" r="P88"/>
  <c r="P87"/>
  <c i="1" r="AU78"/>
  <c i="21" r="P91"/>
  <c r="P90"/>
  <c i="1" r="AU76"/>
  <c i="9" r="P97"/>
  <c r="P96"/>
  <c i="1" r="AU64"/>
  <c i="6" r="P153"/>
  <c i="37" r="P83"/>
  <c i="1" r="AU93"/>
  <c i="15" r="BK91"/>
  <c r="J91"/>
  <c r="J60"/>
  <c i="6" r="T102"/>
  <c i="36" r="T85"/>
  <c r="T84"/>
  <c i="28" r="P83"/>
  <c i="1" r="AU83"/>
  <c i="23" r="T88"/>
  <c r="T87"/>
  <c i="10" r="P89"/>
  <c r="P88"/>
  <c i="1" r="AU65"/>
  <c i="22" r="P86"/>
  <c r="P85"/>
  <c i="1" r="AU77"/>
  <c i="20" r="T89"/>
  <c r="T85"/>
  <c i="15" r="R149"/>
  <c i="14" r="T273"/>
  <c r="P92"/>
  <c r="P91"/>
  <c i="1" r="AU69"/>
  <c i="12" r="R90"/>
  <c r="R89"/>
  <c i="10" r="R89"/>
  <c r="R88"/>
  <c i="4" r="R2467"/>
  <c i="2" r="P84"/>
  <c r="P83"/>
  <c i="1" r="AU55"/>
  <c i="21" r="T91"/>
  <c r="T90"/>
  <c i="15" r="P149"/>
  <c r="P90"/>
  <c i="1" r="AU70"/>
  <c i="14" r="R273"/>
  <c i="13" r="R93"/>
  <c r="R92"/>
  <c i="11" r="R111"/>
  <c r="R110"/>
  <c i="8" r="R102"/>
  <c i="4" r="P134"/>
  <c r="P133"/>
  <c i="1" r="AU58"/>
  <c i="29" r="R83"/>
  <c i="24" r="P88"/>
  <c r="P87"/>
  <c i="1" r="AU79"/>
  <c i="18" r="T84"/>
  <c r="T83"/>
  <c i="15" r="T91"/>
  <c r="T90"/>
  <c i="14" r="R92"/>
  <c i="9" r="R97"/>
  <c r="R96"/>
  <c i="4" r="T134"/>
  <c r="T133"/>
  <c i="34" r="R90"/>
  <c r="R89"/>
  <c i="28" r="R83"/>
  <c i="26" r="T90"/>
  <c r="T89"/>
  <c i="24" r="R88"/>
  <c r="R87"/>
  <c i="8" r="T102"/>
  <c i="7" r="R93"/>
  <c r="R92"/>
  <c i="6" r="P103"/>
  <c r="P102"/>
  <c i="1" r="AU60"/>
  <c i="4" r="R134"/>
  <c r="R133"/>
  <c r="BK2467"/>
  <c r="J2467"/>
  <c r="J88"/>
  <c i="14" r="BK273"/>
  <c r="J273"/>
  <c r="J69"/>
  <c i="15" r="BK149"/>
  <c r="J149"/>
  <c r="J66"/>
  <c i="18" r="BK84"/>
  <c r="J84"/>
  <c r="J60"/>
  <c i="19" r="BK84"/>
  <c r="J84"/>
  <c r="J60"/>
  <c i="20" r="BK89"/>
  <c r="J89"/>
  <c r="J62"/>
  <c i="29" r="BK84"/>
  <c r="J84"/>
  <c r="J60"/>
  <c i="30" r="BK85"/>
  <c r="J85"/>
  <c r="J60"/>
  <c r="BK146"/>
  <c r="J146"/>
  <c r="J63"/>
  <c i="5" r="BK88"/>
  <c r="J88"/>
  <c r="J64"/>
  <c i="6" r="BK103"/>
  <c r="J103"/>
  <c r="J64"/>
  <c i="11" r="BK111"/>
  <c r="J111"/>
  <c r="J64"/>
  <c i="12" r="BK90"/>
  <c r="J90"/>
  <c r="J64"/>
  <c i="14" r="BK92"/>
  <c r="J92"/>
  <c r="J60"/>
  <c i="16" r="BK139"/>
  <c r="J139"/>
  <c r="J65"/>
  <c i="26" r="BK90"/>
  <c r="J90"/>
  <c r="J60"/>
  <c i="27" r="BK84"/>
  <c r="J84"/>
  <c r="J60"/>
  <c i="28" r="BK84"/>
  <c r="J84"/>
  <c r="J60"/>
  <c i="29" r="BK105"/>
  <c r="J105"/>
  <c r="J62"/>
  <c i="31" r="BK85"/>
  <c r="J85"/>
  <c r="J60"/>
  <c i="6" r="BK153"/>
  <c r="J153"/>
  <c r="J68"/>
  <c i="9" r="BK97"/>
  <c r="J97"/>
  <c r="J68"/>
  <c i="10" r="BK89"/>
  <c r="J89"/>
  <c r="J64"/>
  <c i="13" r="BK93"/>
  <c r="J93"/>
  <c r="J64"/>
  <c i="21" r="BK91"/>
  <c r="J91"/>
  <c r="J60"/>
  <c i="22" r="BK86"/>
  <c r="J86"/>
  <c r="J60"/>
  <c i="24" r="BK88"/>
  <c r="J88"/>
  <c r="J60"/>
  <c i="32" r="BK89"/>
  <c r="J89"/>
  <c r="J60"/>
  <c i="36" r="BK85"/>
  <c r="J85"/>
  <c r="J60"/>
  <c i="37" r="BK84"/>
  <c r="BK102"/>
  <c r="J102"/>
  <c r="J62"/>
  <c i="4" r="BK134"/>
  <c r="J134"/>
  <c r="J64"/>
  <c r="BK4483"/>
  <c r="J4483"/>
  <c r="J108"/>
  <c i="8" r="BK102"/>
  <c r="J102"/>
  <c i="20" r="BK86"/>
  <c r="J86"/>
  <c r="J60"/>
  <c i="27" r="BK105"/>
  <c r="J105"/>
  <c r="J62"/>
  <c i="31" r="BK146"/>
  <c r="J146"/>
  <c r="J63"/>
  <c i="34" r="BK90"/>
  <c r="J90"/>
  <c r="J64"/>
  <c i="35" r="BK89"/>
  <c r="J89"/>
  <c r="J64"/>
  <c i="33" r="BK90"/>
  <c r="J90"/>
  <c r="J63"/>
  <c i="25" r="BK87"/>
  <c r="J87"/>
  <c r="J59"/>
  <c i="23" r="BK87"/>
  <c r="J87"/>
  <c r="J59"/>
  <c i="16" r="BK89"/>
  <c r="J89"/>
  <c i="7" r="BK92"/>
  <c r="J92"/>
  <c i="3" r="BK81"/>
  <c r="J81"/>
  <c i="2" r="BK83"/>
  <c r="J83"/>
  <c r="J59"/>
  <c i="3" r="J30"/>
  <c i="1" r="AG56"/>
  <c i="24" r="J34"/>
  <c i="1" r="AW79"/>
  <c r="AT79"/>
  <c i="28" r="J34"/>
  <c i="1" r="AW83"/>
  <c r="AT83"/>
  <c i="30" r="J34"/>
  <c i="1" r="AW85"/>
  <c r="AT85"/>
  <c i="8" r="J34"/>
  <c i="1" r="AG63"/>
  <c i="3" r="F34"/>
  <c i="1" r="BA56"/>
  <c i="6" r="J36"/>
  <c i="1" r="AW60"/>
  <c r="AT60"/>
  <c i="12" r="F36"/>
  <c i="1" r="BA67"/>
  <c i="16" r="J30"/>
  <c i="1" r="AG71"/>
  <c i="17" r="J34"/>
  <c i="1" r="AW72"/>
  <c r="AT72"/>
  <c i="19" r="J34"/>
  <c i="1" r="AW74"/>
  <c r="AT74"/>
  <c i="22" r="F33"/>
  <c i="1" r="AZ77"/>
  <c i="27" r="F34"/>
  <c i="1" r="BA82"/>
  <c i="29" r="J34"/>
  <c i="1" r="AW84"/>
  <c r="AT84"/>
  <c i="33" r="J36"/>
  <c i="1" r="AW89"/>
  <c r="AT89"/>
  <c i="26" r="J34"/>
  <c i="1" r="AW81"/>
  <c r="AT81"/>
  <c i="30" r="F34"/>
  <c i="1" r="BA85"/>
  <c r="BC88"/>
  <c r="AY88"/>
  <c i="36" r="J34"/>
  <c i="1" r="AW92"/>
  <c r="AT92"/>
  <c i="5" r="J36"/>
  <c i="1" r="AW59"/>
  <c r="AT59"/>
  <c i="7" r="J36"/>
  <c i="1" r="AW61"/>
  <c r="AT61"/>
  <c r="BC62"/>
  <c r="AY62"/>
  <c i="9" r="J38"/>
  <c i="1" r="AW64"/>
  <c r="AT64"/>
  <c i="11" r="J36"/>
  <c i="1" r="AW66"/>
  <c r="AT66"/>
  <c i="13" r="J36"/>
  <c i="1" r="AW68"/>
  <c r="AT68"/>
  <c i="15" r="F34"/>
  <c i="1" r="BA70"/>
  <c i="17" r="F34"/>
  <c i="1" r="BA72"/>
  <c i="19" r="F34"/>
  <c i="1" r="BA74"/>
  <c i="22" r="J33"/>
  <c i="1" r="AV77"/>
  <c r="AT77"/>
  <c i="25" r="F34"/>
  <c i="1" r="BA80"/>
  <c i="29" r="F34"/>
  <c i="1" r="BA84"/>
  <c i="33" r="F36"/>
  <c i="1" r="BA89"/>
  <c i="34" r="J36"/>
  <c i="1" r="AW90"/>
  <c r="AT90"/>
  <c r="BB88"/>
  <c r="AX88"/>
  <c i="37" r="F34"/>
  <c i="1" r="BA93"/>
  <c i="21" r="F34"/>
  <c i="1" r="BA76"/>
  <c r="BD88"/>
  <c i="36" r="F34"/>
  <c i="1" r="BA92"/>
  <c i="5" r="F36"/>
  <c i="1" r="BA59"/>
  <c i="7" r="F36"/>
  <c i="1" r="BA61"/>
  <c r="AZ62"/>
  <c r="AV62"/>
  <c r="BD62"/>
  <c r="BB62"/>
  <c r="AX62"/>
  <c i="9" r="F38"/>
  <c i="1" r="BA64"/>
  <c i="11" r="F36"/>
  <c i="1" r="BA66"/>
  <c i="16" r="J34"/>
  <c i="1" r="AW71"/>
  <c r="AT71"/>
  <c i="23" r="J33"/>
  <c i="1" r="AV78"/>
  <c r="AT78"/>
  <c i="31" r="F34"/>
  <c i="1" r="BA86"/>
  <c i="37" r="J34"/>
  <c i="1" r="AW93"/>
  <c r="AT93"/>
  <c i="2" r="J34"/>
  <c i="1" r="AW55"/>
  <c r="AT55"/>
  <c i="21" r="J34"/>
  <c i="1" r="AW76"/>
  <c r="AT76"/>
  <c i="24" r="F34"/>
  <c i="1" r="BA79"/>
  <c i="28" r="F34"/>
  <c i="1" r="BA83"/>
  <c i="32" r="F33"/>
  <c i="1" r="AZ87"/>
  <c i="3" r="J34"/>
  <c i="1" r="AW56"/>
  <c r="AT56"/>
  <c i="6" r="F36"/>
  <c i="1" r="BA60"/>
  <c i="7" r="J32"/>
  <c i="1" r="AG61"/>
  <c i="8" r="J38"/>
  <c i="1" r="AW63"/>
  <c r="AT63"/>
  <c r="AN63"/>
  <c i="10" r="F36"/>
  <c i="1" r="BA65"/>
  <c i="12" r="J36"/>
  <c i="1" r="AW67"/>
  <c r="AT67"/>
  <c i="14" r="F34"/>
  <c i="1" r="BA69"/>
  <c i="16" r="F34"/>
  <c i="1" r="BA71"/>
  <c i="18" r="J34"/>
  <c i="1" r="AW73"/>
  <c r="AT73"/>
  <c i="20" r="F33"/>
  <c i="1" r="AZ75"/>
  <c i="23" r="F33"/>
  <c i="1" r="AZ78"/>
  <c i="27" r="J34"/>
  <c i="1" r="AW82"/>
  <c r="AT82"/>
  <c i="31" r="J34"/>
  <c i="1" r="AW86"/>
  <c r="AT86"/>
  <c r="AZ88"/>
  <c r="AV88"/>
  <c i="35" r="J36"/>
  <c i="1" r="AW91"/>
  <c r="AT91"/>
  <c i="2" r="F34"/>
  <c i="1" r="BA55"/>
  <c i="26" r="F34"/>
  <c i="1" r="BA81"/>
  <c i="32" r="J33"/>
  <c i="1" r="AV87"/>
  <c r="AT87"/>
  <c i="8" r="F38"/>
  <c i="1" r="BA63"/>
  <c i="10" r="J36"/>
  <c i="1" r="AW65"/>
  <c r="AT65"/>
  <c i="13" r="F36"/>
  <c i="1" r="BA68"/>
  <c i="14" r="J34"/>
  <c i="1" r="AW69"/>
  <c r="AT69"/>
  <c i="15" r="J34"/>
  <c i="1" r="AW70"/>
  <c r="AT70"/>
  <c i="18" r="F34"/>
  <c i="1" r="BA73"/>
  <c i="20" r="J33"/>
  <c i="1" r="AV75"/>
  <c r="AT75"/>
  <c i="25" r="J34"/>
  <c i="1" r="AW80"/>
  <c r="AT80"/>
  <c i="34" r="F36"/>
  <c i="1" r="BA90"/>
  <c i="35" r="F36"/>
  <c i="1" r="BA91"/>
  <c i="4" r="F36"/>
  <c i="1" r="BA58"/>
  <c i="4" r="J36"/>
  <c i="1" r="AW58"/>
  <c r="AT58"/>
  <c i="37" l="1" r="BK83"/>
  <c r="J83"/>
  <c r="J59"/>
  <c i="14" r="T91"/>
  <c i="26" r="P89"/>
  <c i="1" r="AU81"/>
  <c i="14" r="R91"/>
  <c i="15" r="R90"/>
  <c i="27" r="BK83"/>
  <c r="J83"/>
  <c i="30" r="BK84"/>
  <c r="J84"/>
  <c r="J59"/>
  <c i="31" r="BK84"/>
  <c r="J84"/>
  <c i="36" r="BK84"/>
  <c r="J84"/>
  <c r="J59"/>
  <c i="37" r="J84"/>
  <c r="J60"/>
  <c i="6" r="BK102"/>
  <c r="J102"/>
  <c r="J63"/>
  <c i="32" r="BK88"/>
  <c r="J88"/>
  <c r="J59"/>
  <c i="15" r="BK90"/>
  <c r="J90"/>
  <c r="J59"/>
  <c i="13" r="BK92"/>
  <c r="J92"/>
  <c r="J63"/>
  <c i="12" r="BK89"/>
  <c r="J89"/>
  <c r="J63"/>
  <c i="8" r="J67"/>
  <c i="20" r="BK85"/>
  <c r="J85"/>
  <c r="J59"/>
  <c i="28" r="BK83"/>
  <c r="J83"/>
  <c r="J59"/>
  <c i="22" r="BK85"/>
  <c r="J85"/>
  <c r="J59"/>
  <c i="11" r="BK110"/>
  <c r="J110"/>
  <c r="J63"/>
  <c i="4" r="BK133"/>
  <c r="J133"/>
  <c i="5" r="BK87"/>
  <c r="J87"/>
  <c r="J63"/>
  <c i="9" r="BK96"/>
  <c r="J96"/>
  <c r="J67"/>
  <c i="18" r="BK83"/>
  <c r="J83"/>
  <c i="21" r="BK90"/>
  <c r="J90"/>
  <c i="24" r="BK87"/>
  <c r="J87"/>
  <c r="J59"/>
  <c i="26" r="BK89"/>
  <c r="J89"/>
  <c r="J59"/>
  <c i="17" r="BK83"/>
  <c r="J83"/>
  <c r="J59"/>
  <c i="10" r="BK88"/>
  <c r="J88"/>
  <c r="J63"/>
  <c i="14" r="BK91"/>
  <c r="J91"/>
  <c i="19" r="BK83"/>
  <c r="J83"/>
  <c i="29" r="BK83"/>
  <c r="J83"/>
  <c i="34" r="BK89"/>
  <c r="J89"/>
  <c r="J63"/>
  <c i="35" r="BK88"/>
  <c r="J88"/>
  <c r="J63"/>
  <c i="1" r="AN71"/>
  <c i="16" r="J59"/>
  <c r="J39"/>
  <c i="1" r="AN61"/>
  <c i="7" r="J63"/>
  <c i="8" r="J43"/>
  <c i="7" r="J41"/>
  <c i="1" r="AN56"/>
  <c i="3" r="J59"/>
  <c r="J39"/>
  <c i="27" r="J30"/>
  <c i="1" r="AG82"/>
  <c r="BD57"/>
  <c i="4" r="J32"/>
  <c i="1" r="AG58"/>
  <c i="31" r="J30"/>
  <c i="1" r="AG86"/>
  <c r="BC57"/>
  <c r="AY57"/>
  <c i="23" r="J30"/>
  <c i="1" r="AG78"/>
  <c r="AN78"/>
  <c i="19" r="J30"/>
  <c i="1" r="AG74"/>
  <c r="AU62"/>
  <c r="AU57"/>
  <c i="25" r="J30"/>
  <c i="1" r="AG80"/>
  <c r="AN80"/>
  <c i="14" r="J30"/>
  <c i="1" r="AG69"/>
  <c r="BA88"/>
  <c r="AW88"/>
  <c r="AT88"/>
  <c i="29" r="J30"/>
  <c i="1" r="AG84"/>
  <c r="AU88"/>
  <c i="33" r="J32"/>
  <c i="1" r="AG89"/>
  <c r="AZ57"/>
  <c r="AV57"/>
  <c r="BA62"/>
  <c r="AW62"/>
  <c r="AT62"/>
  <c i="21" r="J30"/>
  <c i="1" r="AG76"/>
  <c r="BB57"/>
  <c r="AX57"/>
  <c i="18" r="J30"/>
  <c i="1" r="AG73"/>
  <c i="2" r="J30"/>
  <c i="1" r="AG55"/>
  <c i="19" l="1" r="J39"/>
  <c i="18" r="J39"/>
  <c i="31" r="J39"/>
  <c i="4" r="J41"/>
  <c i="14" r="J39"/>
  <c i="27" r="J39"/>
  <c i="21" r="J39"/>
  <c i="29" r="J39"/>
  <c i="4" r="J63"/>
  <c i="21" r="J59"/>
  <c i="14" r="J59"/>
  <c i="29" r="J59"/>
  <c i="19" r="J59"/>
  <c i="27" r="J59"/>
  <c i="18" r="J59"/>
  <c i="31" r="J59"/>
  <c i="33" r="J41"/>
  <c i="1" r="AN89"/>
  <c i="25" r="J39"/>
  <c i="23" r="J39"/>
  <c i="2" r="J39"/>
  <c i="1" r="AN55"/>
  <c r="AN58"/>
  <c r="AN69"/>
  <c r="AN74"/>
  <c r="AN84"/>
  <c r="AN76"/>
  <c r="AN73"/>
  <c r="AN82"/>
  <c r="AN86"/>
  <c r="AU54"/>
  <c i="37" r="J30"/>
  <c i="1" r="AG93"/>
  <c i="15" r="J30"/>
  <c i="1" r="AG70"/>
  <c r="AN70"/>
  <c r="AZ54"/>
  <c r="AV54"/>
  <c r="AK29"/>
  <c i="36" r="J30"/>
  <c i="1" r="AG92"/>
  <c i="26" r="J30"/>
  <c i="1" r="AG81"/>
  <c r="AN81"/>
  <c i="6" r="J32"/>
  <c i="1" r="AG60"/>
  <c i="22" r="J30"/>
  <c i="1" r="AG77"/>
  <c i="5" r="J32"/>
  <c i="1" r="AG59"/>
  <c i="13" r="J32"/>
  <c i="1" r="AG68"/>
  <c r="AN68"/>
  <c i="12" r="J32"/>
  <c i="1" r="AG67"/>
  <c i="24" r="J30"/>
  <c i="1" r="AG79"/>
  <c i="35" r="J32"/>
  <c i="1" r="AG91"/>
  <c i="17" r="J30"/>
  <c i="1" r="AG72"/>
  <c r="AN72"/>
  <c r="BB54"/>
  <c r="AX54"/>
  <c i="20" r="J30"/>
  <c i="1" r="AG75"/>
  <c i="28" r="J30"/>
  <c i="1" r="AG83"/>
  <c r="AN83"/>
  <c i="34" r="J32"/>
  <c i="1" r="AG90"/>
  <c i="10" r="J32"/>
  <c i="1" r="AG65"/>
  <c i="32" r="J30"/>
  <c i="1" r="AG87"/>
  <c r="AN87"/>
  <c r="BD54"/>
  <c r="W33"/>
  <c i="9" r="J34"/>
  <c i="1" r="AG64"/>
  <c r="AG62"/>
  <c r="BA57"/>
  <c r="AW57"/>
  <c r="AT57"/>
  <c i="30" r="J30"/>
  <c i="1" r="AG85"/>
  <c i="11" r="J32"/>
  <c i="1" r="AG66"/>
  <c r="AN66"/>
  <c r="BC54"/>
  <c r="W32"/>
  <c i="5" l="1" r="J41"/>
  <c i="6" r="J41"/>
  <c i="37" r="J39"/>
  <c i="13" r="J41"/>
  <c i="26" r="J39"/>
  <c i="30" r="J39"/>
  <c i="20" r="J39"/>
  <c i="22" r="J39"/>
  <c i="9" r="J43"/>
  <c i="17" r="J39"/>
  <c i="11" r="J41"/>
  <c i="32" r="J39"/>
  <c i="12" r="J41"/>
  <c i="15" r="J39"/>
  <c i="24" r="J39"/>
  <c i="35" r="J41"/>
  <c i="10" r="J41"/>
  <c i="28" r="J39"/>
  <c i="34" r="J41"/>
  <c i="36" r="J39"/>
  <c i="1" r="AN79"/>
  <c r="AN85"/>
  <c r="AN60"/>
  <c r="AN65"/>
  <c r="AN75"/>
  <c r="AN93"/>
  <c r="AN92"/>
  <c r="AN59"/>
  <c r="AN64"/>
  <c r="AN67"/>
  <c r="AN77"/>
  <c r="AN90"/>
  <c r="AN91"/>
  <c r="AN62"/>
  <c r="BA54"/>
  <c r="AW54"/>
  <c r="AK30"/>
  <c r="AG57"/>
  <c r="W29"/>
  <c r="AY54"/>
  <c r="AG88"/>
  <c r="AN88"/>
  <c r="W31"/>
  <c l="1" r="AN57"/>
  <c r="AG54"/>
  <c r="AK26"/>
  <c r="AT54"/>
  <c r="W30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<sst xmlns="http://schemas.openxmlformats.org/spreadsheetml/2006/main">
  <si>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</si>
  <si>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</si>
  <si>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</si>
  <si>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</si>
  <si>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</si>
  <si>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</si>
  <si>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</si>
  <si>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</si>
  <si>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</si>
  <si>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</si>
  <si>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</si>
  <si>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</si>
  <si>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</si>
  <si>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</si>
  <si>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</si>
  <si>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</si>
  <si>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</si>
  <si>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</si>
  <si>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</si>
  <si>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</si>
  <si>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</si>
  <si>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</si>
  <si>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</si>
  <si>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</si>
  <si>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</si>
  <si>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</si>
  <si>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</si>
  <si>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</si>
  <si>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</si>
  <si>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</si>
  <si>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</si>
  <si>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</si>
  <si>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</si>
  <si>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</si>
  <si>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</si>
  <si>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</si>
  <si>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</si>
  <si>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</si>
  <si>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</si>
  <si>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</si>
  <si>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</si>
  <si>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</si>
  <si>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</si>
  <si>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</si>
  <si>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</si>
  <si>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</si>
  <si>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</si>
  <si>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</si>
  <si>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</si>
  <si>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</si>
  <si>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</si>
  <si>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</si>
  <si>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</si>
  <si>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</si>
  <si>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</si>
  <si>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</si>
  <si>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</si>
  <si>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</si>
  <si>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</si>
  <si>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</si>
  <si>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</si>
  <si>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</si>
  <si>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</si>
  <si>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</si>
  <si>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</si>
  <si>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</si>
  <si>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</si>
  <si>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</si>
  <si>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</si>
  <si>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</si>
  <si>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</si>
  <si>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</si>
  <si>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</si>
  <si>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</si>
  <si>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</si>
  <si>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</si>
  <si>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</si>
  <si>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</si>
  <si>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</si>
  <si>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</si>
  <si>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</si>
  <si>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</si>
  <si>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</si>
  <si>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</si>
  <si>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</si>
  <si>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</si>
  <si>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</si>
  <si>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</si>
  <si>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</si>
  <si>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</si>
  <si>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</si>
  <si>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</si>
  <si>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</si>
  <si>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</si>
  <si>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</si>
  <si>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</si>
  <si>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</si>
  <si>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</si>
  <si>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</si>
  <si>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</si>
  <si>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</si>
  <si>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</si>
  <si>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</si>
  <si>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</si>
  <si>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</si>
  <si>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</si>
  <si>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</si>
  <si>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</si>
  <si>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</si>
  <si>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</si>
  <si>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</si>
  <si>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</si>
  <si>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</si>
  <si>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</si>
  <si>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</si>
  <si>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</si>
  <si>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</si>
  <si>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</si>
  <si>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</si>
  <si>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</si>
  <si>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</si>
  <si>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</si>
  <si>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</si>
  <si>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</si>
  <si>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</si>
  <si>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</si>
  <si>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</si>
  <si>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</si>
  <si>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</si>
  <si>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</si>
  <si>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</si>
  <si>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</si>
  <si>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</si>
  <si>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</si>
  <si>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</si>
  <si>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</si>
  <si>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</si>
  <si>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</si>
  <si>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</si>
  <si>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</si>
  <si>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</si>
  <si>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</si>
  <si>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</si>
  <si>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</si>
  <si>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</si>
  <si>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</si>
  <si>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</si>
  <si>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</si>
  <si>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</si>
  <si>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</si>
  <si>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</si>
  <si>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</si>
  <si>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</si>
  <si>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</si>
  <si>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</si>
  <si>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</si>
  <si>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</si>
  <si>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</si>
  <si>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</si>
  <si>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</si>
  <si>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</si>
  <si>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</si>
  <si>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</si>
  <si>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</si>
  <si>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</si>
  <si>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</si>
  <si>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</si>
  <si>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</si>
  <si>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</si>
  <si>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</si>
  <si>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</si>
  <si>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</si>
  <si>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</si>
  <si>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</si>
  <si>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</si>
  <si>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</si>
  <si>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</si>
  <si>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</si>
  <si>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</si>
  <si>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</si>
  <si>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</si>
  <si>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</si>
  <si>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</si>
  <si>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</si>
  <si>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</si>
  <si>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</si>
  <si>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</si>
  <si>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</si>
  <si>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</si>
  <si>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</si>
  <si>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</si>
  <si>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</si>
  <si>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</si>
  <si>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</si>
  <si>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</si>
  <si>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</si>
  <si>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</si>
  <si>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</si>
  <si>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</si>
  <si>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</si>
  <si>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</si>
  <si>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</si>
  <si>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</si>
  <si>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</si>
  <si>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</si>
  <si>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</si>
  <si>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</si>
  <si>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</si>
  <si>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</si>
  <si>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</si>
  <si>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</si>
  <si>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</si>
  <si>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</si>
  <si>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</si>
  <si>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</si>
  <si>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</si>
  <si>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</si>
  <si>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</si>
  <si>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</si>
  <si>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</si>
  <si>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</si>
  <si>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</si>
  <si>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</si>
  <si>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</si>
  <si>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</si>
  <si>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</si>
  <si>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</si>
  <si>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</si>
  <si>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</si>
  <si>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</si>
  <si>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</si>
  <si>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</si>
  <si>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</si>
  <si>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</si>
  <si>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</si>
  <si>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</si>
  <si>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</si>
  <si>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</si>
  <si>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</si>
  <si>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</si>
  <si>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</si>
  <si>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</si>
  <si>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</si>
  <si>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</si>
  <si>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</si>
  <si>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</si>
  <si>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</si>
  <si>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</si>
  <si>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</si>
  <si>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</si>
  <si>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</si>
  <si>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</si>
  <si>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</si>
  <si>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</si>
  <si>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</si>
  <si>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</si>
  <si>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</si>
  <si>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</si>
  <si>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</si>
  <si>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</si>
  <si>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</si>
  <si>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</si>
  <si>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</si>
  <si>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</si>
  <si>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</si>
  <si>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</si>
  <si>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</si>
  <si>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</si>
  <si>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</si>
  <si>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</si>
  <si>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</si>
  <si>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</si>
  <si>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</si>
  <si>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</si>
  <si>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</si>
  <si>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</si>
  <si>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</si>
  <si>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</si>
  <si>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</si>
  <si>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</si>
  <si>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</si>
  <si>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</si>
  <si>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</si>
  <si>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</si>
  <si>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</si>
  <si>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</si>
  <si>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</si>
  <si>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</si>
  <si>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</si>
  <si>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</si>
  <si>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</si>
  <si>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</si>
  <si>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</si>
  <si>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</si>
  <si>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</si>
  <si>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</si>
  <si>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</si>
  <si>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</si>
  <si>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</si>
  <si>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</si>
  <si>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</si>
  <si>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</si>
  <si>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</si>
  <si>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</si>
  <si>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</si>
  <si>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</si>
  <si>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</si>
  <si>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</si>
  <si>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</si>
  <si>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</si>
  <si>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</si>
  <si>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</si>
  <si>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</si>
  <si>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</si>
  <si>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</si>
  <si>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</si>
  <si>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</si>
  <si>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</si>
  <si>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</si>
  <si>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</si>
  <si>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</si>
  <si>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</si>
  <si>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</si>
  <si>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</si>
  <si>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</si>
  <si>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</si>
  <si>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</si>
  <si>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</si>
  <si>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</si>
  <si>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</si>
  <si>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</si>
  <si>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</si>
  <si>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</si>
  <si>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</si>
  <si>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</si>
  <si>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</si>
  <si>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</si>
  <si>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</si>
  <si>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</si>
  <si>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</si>
  <si>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</si>
  <si>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</si>
  <si>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</si>
  <si>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</si>
  <si>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</si>
  <si>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</si>
  <si>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</si>
  <si>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</si>
  <si>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</si>
  <si>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</si>
  <si>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</si>
  <si>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</si>
  <si>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</si>
  <si>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</si>
  <si>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</si>
  <si>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</si>
  <si>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</si>
  <si>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</si>
  <si>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</si>
  <si>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</si>
  <si>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</si>
  <si>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</si>
  <si>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</si>
  <si>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</si>
  <si>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</si>
  <si>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</si>
  <si>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</si>
  <si>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</si>
  <si>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</si>
  <si>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</si>
  <si>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</si>
  <si>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</si>
  <si>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</si>
  <si>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</si>
  <si>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</si>
  <si>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</si>
  <si>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</si>
  <si>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</si>
  <si>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</si>
  <si>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</si>
  <si>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</si>
  <si>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</si>
  <si>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</si>
  <si>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</si>
  <si>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</si>
  <si>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</si>
  <si>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</si>
  <si>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</si>
  <si>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</si>
  <si>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</si>
  <si>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</si>
  <si>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</si>
  <si>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</si>
  <si>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</si>
  <si>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</si>
  <si>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</si>
  <si>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</si>
  <si>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</si>
  <si>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</si>
  <si>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</si>
  <si>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</si>
  <si>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</si>
  <si>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</si>
  <si>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</si>
  <si>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</si>
  <si>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</si>
  <si>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</si>
  <si>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</si>
  <si>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</si>
  <si>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</si>
  <si>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</si>
  <si>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</si>
  <si>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</si>
  <si>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</si>
  <si>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</si>
  <si>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</si>
  <si>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</si>
  <si>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</si>
  <si>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</si>
  <si>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</si>
  <si>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</si>
  <si>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</si>
  <si>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</si>
  <si>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</si>
  <si>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</si>
  <si>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</si>
  <si>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</si>
  <si>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</si>
  <si>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</si>
  <si>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</si>
  <si>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</si>
  <si>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</si>
  <si>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</si>
  <si>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</si>
  <si>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</si>
  <si>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</si>
  <si>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</si>
  <si>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</si>
  <si>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</si>
  <si>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</si>
  <si>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</si>
  <si>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</si>
  <si>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</si>
  <si>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</si>
  <si>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</si>
  <si>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</si>
  <si>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</si>
  <si>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</si>
  <si>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</si>
  <si>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</si>
  <si>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</si>
  <si>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</si>
  <si>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</si>
  <si>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</si>
  <si>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</si>
  <si>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</si>
  <si>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</si>
  <si>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</si>
  <si>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</si>
  <si>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</si>
  <si>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</si>
  <si>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</si>
  <si>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</si>
  <si>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</si>
  <si>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</si>
  <si>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</si>
  <si>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</si>
  <si>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</si>
  <si>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</si>
  <si>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</si>
  <si>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</si>
  <si>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</si>
  <si>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</si>
  <si>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</si>
  <si>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</si>
  <si>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</si>
  <si>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</si>
  <si>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</si>
  <si>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</si>
  <si>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</si>
  <si>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</si>
  <si>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</si>
  <si>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</si>
  <si>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</si>
  <si>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</si>
  <si>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</si>
  <si>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</si>
  <si>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</si>
  <si>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</si>
  <si>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</si>
  <si>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</si>
  <si>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</si>
  <si>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</si>
  <si>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</si>
  <si>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</si>
  <si>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</si>
  <si>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</si>
  <si>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</si>
  <si>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</si>
  <si>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</si>
  <si>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</si>
  <si>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</si>
  <si>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</si>
  <si>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</si>
  <si>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</si>
  <si>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</si>
  <si>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</si>
  <si>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</si>
  <si>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</si>
  <si>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</si>
  <si>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</si>
  <si>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</si>
  <si>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</si>
  <si>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</si>
  <si>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</si>
  <si>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</si>
  <si>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</si>
  <si>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</si>
  <si>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</si>
  <si>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</si>
  <si>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</si>
  <si>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</si>
  <si>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</si>
  <si>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</si>
  <si>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</si>
  <si>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</si>
  <si>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</si>
  <si>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</si>
  <si>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</si>
  <si>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</si>
  <si>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</si>
  <si>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</si>
  <si>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</si>
  <si>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</si>
  <si>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</si>
  <si>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</si>
  <si>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</si>
  <si>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</si>
  <si>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</si>
  <si>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</si>
  <si>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</si>
  <si>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</si>
  <si>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</si>
  <si>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</si>
  <si>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</si>
  <si>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</si>
  <si>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</si>
  <si>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</si>
  <si>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</si>
  <si>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</si>
  <si>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</si>
  <si>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</si>
  <si>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</si>
  <si>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</si>
  <si>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</si>
  <si>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</si>
  <si>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</si>
  <si>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</si>
  <si>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</si>
  <si>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</si>
  <si>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</si>
  <si>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</si>
  <si>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</si>
  <si>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</si>
  <si>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</si>
  <si>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</si>
  <si>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</si>
  <si>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</si>
  <si>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</si>
  <si>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</si>
  <si>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</si>
  <si>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</si>
  <si>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</si>
  <si>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</si>
  <si>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</si>
  <si>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</si>
  <si>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</si>
  <si>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</si>
  <si>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</si>
  <si>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</si>
  <si>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</si>
  <si>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</si>
  <si>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</si>
  <si>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</si>
  <si>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</si>
  <si>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</si>
  <si>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</si>
  <si>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</si>
  <si>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</si>
  <si>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</si>
  <si>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</si>
  <si>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</si>
  <si>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</si>
  <si>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</si>
  <si>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</si>
  <si>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</si>
  <si>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</si>
  <si>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</si>
  <si>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</si>
  <si>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</si>
  <si>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</si>
  <si>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</si>
  <si>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</si>
  <si>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</si>
  <si>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</si>
  <si>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</si>
  <si>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</si>
  <si>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</si>
  <si>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</si>
  <si>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</si>
  <si>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</si>
  <si>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</si>
  <si>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</si>
  <si>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</si>
  <si>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</si>
  <si>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</si>
  <si>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</si>
  <si>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</si>
  <si>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</si>
  <si>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</si>
  <si>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</si>
  <si>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</si>
  <si>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</si>
  <si>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</si>
  <si>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</si>
  <si>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</si>
  <si>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</si>
  <si>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</si>
  <si>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</si>
  <si>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</si>
  <si>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</si>
  <si>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</si>
  <si>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</si>
  <si>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</si>
  <si>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</si>
  <si>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</si>
  <si>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</si>
  <si>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</si>
  <si>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</si>
  <si>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</si>
  <si>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</si>
  <si>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</si>
  <si>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</si>
  <si>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</si>
  <si>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</si>
  <si>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</si>
  <si>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</si>
  <si>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</si>
  <si>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</si>
  <si>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</si>
  <si>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</si>
  <si>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</si>
  <si>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</si>
  <si>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</si>
  <si>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</si>
  <si>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</si>
  <si>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</si>
  <si>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</si>
  <si>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</si>
  <si>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</si>
  <si>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</si>
  <si>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</si>
  <si>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</si>
  <si>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</si>
  <si>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</si>
  <si>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</si>
  <si>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</si>
  <si>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</si>
  <si>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</si>
  <si>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</si>
  <si>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</si>
  <si>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</si>
  <si>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</si>
  <si>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</si>
  <si>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</si>
  <si>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</si>
  <si>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</si>
  <si>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</si>
  <si>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</si>
  <si>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</si>
  <si>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</si>
  <si>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</si>
  <si>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</si>
  <si>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</si>
  <si>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</si>
  <si>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</si>
  <si>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</si>
  <si>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</si>
  <si>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</si>
  <si>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</si>
  <si>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</si>
  <si>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</si>
  <si>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</si>
  <si>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</si>
  <si>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</si>
  <si>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</si>
  <si>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</si>
  <si>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</si>
  <si>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</si>
  <si>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</si>
  <si>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</si>
  <si>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</si>
  <si>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</si>
  <si>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</si>
  <si>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</si>
  <si>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</si>
  <si>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</si>
  <si>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</si>
  <si>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</si>
  <si>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</si>
  <si>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</si>
  <si>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</si>
  <si>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</si>
  <si>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</si>
  <si>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</si>
  <si>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</si>
  <si>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</si>
  <si>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</si>
  <si>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</si>
  <si>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</si>
  <si>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</si>
  <si>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</si>
  <si>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</si>
  <si>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</si>
  <si>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</si>
  <si>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</si>
  <si>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</si>
  <si>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</si>
  <si>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</si>
  <si>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</si>
  <si>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</si>
  <si>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</si>
  <si>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</si>
  <si>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</si>
  <si>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</si>
  <si>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</si>
  <si>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</si>
  <si>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</si>
  <si>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</si>
  <si>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</si>
  <si>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</si>
  <si>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</si>
  <si>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</si>
  <si>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</si>
  <si>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</si>
  <si>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</si>
  <si>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</si>
  <si>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</si>
  <si>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</si>
  <si>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</si>
  <si>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</si>
  <si>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</si>
  <si>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</si>
  <si>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</si>
  <si>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</si>
  <si>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</si>
  <si>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</si>
  <si>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</si>
  <si>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</si>
  <si>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</si>
  <si>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</si>
  <si>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</si>
  <si>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</si>
  <si>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</si>
  <si>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</si>
  <si>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</si>
  <si>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</si>
  <si>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</si>
  <si>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</si>
  <si>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</si>
  <si>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</si>
  <si>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</si>
  <si>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</si>
  <si>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</si>
  <si>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</si>
  <si>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</si>
  <si>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</si>
  <si>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</si>
  <si>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</si>
  <si>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</si>
  <si>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</si>
  <si>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</si>
  <si>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</si>
  <si>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</si>
  <si>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</si>
  <si>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</si>
  <si>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</si>
  <si>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</si>
  <si>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</si>
  <si>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</si>
  <si>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</si>
  <si>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</si>
  <si>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</si>
  <si>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</si>
  <si>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</si>
  <si>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</si>
  <si>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</si>
  <si>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</si>
  <si>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</si>
  <si>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</si>
  <si>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</si>
  <si>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</si>
  <si>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</si>
  <si>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</si>
  <si>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</si>
  <si>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</si>
  <si>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</si>
  <si>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</si>
  <si>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</si>
  <si>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</si>
  <si>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</si>
  <si>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</si>
  <si>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</si>
  <si>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</si>
  <si>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</si>
  <si>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</si>
  <si>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</si>
  <si>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</si>
  <si>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</si>
  <si>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</si>
  <si>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</si>
  <si>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</si>
  <si>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</si>
  <si>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</si>
  <si>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</si>
  <si>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</si>
  <si>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</si>
  <si>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</si>
  <si>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</si>
  <si>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</si>
  <si>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</si>
  <si>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</si>
  <si>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</si>
  <si>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</si>
  <si>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</si>
  <si>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</si>
  <si>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</si>
  <si>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</si>
  <si>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</si>
  <si>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</si>
  <si>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</si>
  <si>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</si>
  <si>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</si>
  <si>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</si>
  <si>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</si>
  <si>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</si>
  <si>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</si>
  <si>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</si>
  <si>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</si>
  <si>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</si>
  <si>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</si>
  <si>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</si>
  <si>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</si>
  <si>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</si>
  <si>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</si>
  <si>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</si>
  <si>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</si>
  <si>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</si>
  <si>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</si>
  <si>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</si>
  <si>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</si>
  <si>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</si>
  <si>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</si>
  <si>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</si>
  <si>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</si>
  <si>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</si>
  <si>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</si>
  <si>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</si>
  <si>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</si>
  <si>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</si>
  <si>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</si>
  <si>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</si>
  <si>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</si>
  <si>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</si>
  <si>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</si>
  <si>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</si>
  <si>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</si>
  <si>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</si>
  <si>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</si>
  <si>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</si>
  <si>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</si>
  <si>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</si>
  <si>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</si>
  <si>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</si>
  <si>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</si>
  <si>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</si>
  <si>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</si>
  <si>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</si>
  <si>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</si>
  <si>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</si>
  <si>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</si>
  <si>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</si>
  <si>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</si>
  <si>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</si>
  <si>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</si>
  <si>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</si>
  <si>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</si>
  <si>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</si>
  <si>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</si>
  <si>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</si>
  <si>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</si>
  <si>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</si>
  <si>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</si>
  <si>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</si>
  <si>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</si>
  <si>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</si>
  <si>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</si>
  <si>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</si>
  <si>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</si>
  <si>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</si>
  <si>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</si>
  <si>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</si>
  <si>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</si>
  <si>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</si>
  <si>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</si>
  <si>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</si>
  <si>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</si>
  <si>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</si>
  <si>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</si>
  <si>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</si>
  <si>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</si>
  <si>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</si>
  <si>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</si>
  <si>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</si>
  <si>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</si>
  <si>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</si>
  <si>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</si>
  <si>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</si>
  <si>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</si>
  <si>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</si>
  <si>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</si>
  <si>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</si>
  <si>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</si>
  <si>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</si>
  <si>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</si>
  <si>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</si>
  <si>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</si>
  <si>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</si>
  <si>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</si>
  <si>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</si>
  <si>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</si>
  <si>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</si>
  <si>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</si>
  <si>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</si>
  <si>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</si>
  <si>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</si>
  <si>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</si>
  <si>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</si>
  <si>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</si>
  <si>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</si>
  <si>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</si>
  <si>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</si>
  <si>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</si>
  <si>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</si>
  <si>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</si>
  <si>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</si>
  <si>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</si>
  <si>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</si>
  <si>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</si>
  <si>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</si>
  <si>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</si>
  <si>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</si>
  <si>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</si>
  <si>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</si>
  <si>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</si>
  <si>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</si>
  <si>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</si>
  <si>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</si>
  <si>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</si>
  <si>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</si>
  <si>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</si>
  <si>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</si>
  <si>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</si>
  <si>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</si>
  <si>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</si>
  <si>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</si>
  <si>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</si>
  <si>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</si>
  <si>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</si>
  <si>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</si>
  <si>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</si>
  <si>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</si>
  <si>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</si>
  <si>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</si>
  <si>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</si>
  <si>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</si>
  <si>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</si>
  <si>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</si>
  <si>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</si>
  <si>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</si>
  <si>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</si>
  <si>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</si>
  <si>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</si>
  <si>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</si>
  <si>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</si>
  <si>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</si>
  <si>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</si>
  <si>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</si>
  <si>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</si>
  <si>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</si>
  <si>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</si>
  <si>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</si>
  <si>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</si>
  <si>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</si>
  <si>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</si>
  <si>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</si>
  <si>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</si>
  <si>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</si>
  <si>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</si>
  <si>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</si>
  <si>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</si>
  <si>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</si>
  <si>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</si>
  <si>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</si>
  <si>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</si>
  <si>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</si>
  <si>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</si>
  <si>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</si>
  <si>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</si>
  <si>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</si>
  <si>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</si>
  <si>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</si>
  <si>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</si>
  <si>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</si>
  <si>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</si>
  <si>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</si>
  <si>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</si>
  <si>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</si>
  <si>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</si>
  <si>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</si>
  <si>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</si>
  <si>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</si>
  <si>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</si>
  <si>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</si>
  <si>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</si>
  <si>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</si>
  <si>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</si>
  <si>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</si>
  <si>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</si>
  <si>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</si>
  <si>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</si>
  <si>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</si>
  <si>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</si>
  <si>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</si>
  <si>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</si>
  <si>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</si>
  <si>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</si>
  <si>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</si>
  <si>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</si>
  <si>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</si>
  <si>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</si>
  <si>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</si>
  <si>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</si>
  <si>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</si>
  <si>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</si>
  <si>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</si>
  <si>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</si>
  <si>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</si>
  <si>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</si>
  <si>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</si>
  <si>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</si>
  <si>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</si>
  <si>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</si>
  <si>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</si>
  <si>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</si>
  <si>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</si>
  <si>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</si>
  <si>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</si>
  <si>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</si>
  <si>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</si>
  <si>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</si>
  <si>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</si>
  <si>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</si>
  <si>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</si>
  <si>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</si>
  <si>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</si>
  <si>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</si>
  <si>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</si>
  <si>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</si>
  <si>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</si>
  <si>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</si>
  <si>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</si>
  <si>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</si>
  <si>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</si>
  <si>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</si>
  <si>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</si>
  <si>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</si>
  <si>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</si>
  <si>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</si>
  <si>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</si>
  <si>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</si>
  <si>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</si>
  <si>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</si>
  <si>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</si>
  <si>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</si>
  <si>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</si>
  <si>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</si>
  <si>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</si>
  <si>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</si>
  <si>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</si>
  <si>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</si>
  <si>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</si>
  <si>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</si>
  <si>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</si>
  <si>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</si>
  <si>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</si>
  <si>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</si>
  <si>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</si>
  <si>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</si>
  <si>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</si>
  <si>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</si>
  <si>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</si>
  <si>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</si>
  <si>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</si>
  <si>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</si>
  <si>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</si>
  <si>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</si>
  <si>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</si>
  <si>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</si>
  <si>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</si>
  <si>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</si>
  <si>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</si>
  <si>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</si>
  <si>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</si>
  <si>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</si>
  <si>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</si>
  <si>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</si>
  <si>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</si>
  <si>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</si>
  <si>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</si>
  <si>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</si>
  <si>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</si>
  <si>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</si>
  <si>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</si>
  <si>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</si>
  <si>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</si>
  <si>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</si>
  <si>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</si>
  <si>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</si>
  <si>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</si>
  <si>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</si>
  <si>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</si>
  <si>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</si>
  <si>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</si>
  <si>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</si>
  <si>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</si>
  <si>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</si>
  <si>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</si>
  <si>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</si>
  <si>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</si>
  <si>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</si>
  <si>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</si>
  <si>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</si>
  <si>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</si>
  <si>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</si>
  <si>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</si>
  <si>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</si>
  <si>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</si>
  <si>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</si>
  <si>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</si>
  <si>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</si>
  <si>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</si>
  <si>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</si>
  <si>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</si>
  <si>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</si>
  <si>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</si>
  <si>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</si>
  <si>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</si>
  <si>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</si>
  <si>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</si>
  <si>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</si>
  <si>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</si>
  <si>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</si>
  <si>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</si>
  <si>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</si>
  <si>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</si>
  <si>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</si>
  <si>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</si>
  <si>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</si>
  <si>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</si>
  <si>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</si>
  <si>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</si>
  <si>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</si>
  <si>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</si>
  <si>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</si>
  <si>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</si>
  <si>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</si>
  <si>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</si>
  <si>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</si>
  <si>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</si>
  <si>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</si>
  <si>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</si>
  <si>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</si>
  <si>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</si>
  <si>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</si>
  <si>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</si>
  <si>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</si>
  <si>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</si>
  <si>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</si>
  <si>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</si>
  <si>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</si>
  <si>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</si>
  <si>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</si>
  <si>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</si>
  <si>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</si>
  <si>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</si>
  <si>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</si>
  <si>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</si>
  <si>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</si>
  <si>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</si>
  <si>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</si>
  <si>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</si>
  <si>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</si>
  <si>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</si>
  <si>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</si>
  <si>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</si>
  <si>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</si>
  <si>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</si>
  <si>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</si>
  <si>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</si>
  <si>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</si>
  <si>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</si>
  <si>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</si>
  <si>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</si>
  <si>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</si>
  <si>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</si>
  <si>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</si>
  <si>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</si>
  <si>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</si>
  <si>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</si>
  <si>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</si>
  <si>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</si>
  <si>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</si>
  <si>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</si>
  <si>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</si>
  <si>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</si>
  <si>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</si>
  <si>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</si>
  <si>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</si>
  <si>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</si>
  <si>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</si>
  <si>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</si>
  <si>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</si>
  <si>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</si>
  <si>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</si>
  <si>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</si>
  <si>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</si>
  <si>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</si>
  <si>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</si>
  <si>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</si>
  <si>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</si>
  <si>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</si>
  <si>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</si>
  <si>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</si>
  <si>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</si>
  <si>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</si>
  <si>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</si>
  <si>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</si>
  <si>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</si>
  <si>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</si>
  <si>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</si>
  <si>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</si>
  <si>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</si>
  <si>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</si>
  <si>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</si>
  <si>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</si>
  <si>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</si>
  <si>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</si>
  <si>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</si>
  <si>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</si>
  <si>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</si>
  <si>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</si>
  <si>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</si>
  <si>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</si>
  <si>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</si>
  <si>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</si>
  <si>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</si>
  <si>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</si>
  <si>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</si>
  <si>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</si>
  <si>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</si>
  <si>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</si>
  <si>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</si>
  <si>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</si>
  <si>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</si>
  <si>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</si>
  <si>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</si>
  <si>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</si>
  <si>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</si>
  <si>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</si>
  <si>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</si>
  <si>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</si>
  <si>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</si>
  <si>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</si>
  <si>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</si>
  <si>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</si>
  <si>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</si>
  <si>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</si>
  <si>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</si>
  <si>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</si>
  <si>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</si>
  <si>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</si>
  <si>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</si>
  <si>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</si>
  <si>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</si>
  <si>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</si>
  <si>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</si>
  <si>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</si>
  <si>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</si>
  <si>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</si>
  <si>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</si>
  <si>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</si>
  <si>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</si>
  <si>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</si>
  <si>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</si>
  <si>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</si>
  <si>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</si>
  <si>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</si>
  <si>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</si>
  <si>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</si>
  <si>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</si>
  <si>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</si>
  <si>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</si>
  <si>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</si>
  <si>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</si>
  <si>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</si>
  <si>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</si>
  <si>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</si>
  <si>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</si>
  <si>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</si>
  <si>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</si>
  <si>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</si>
  <si>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</si>
  <si>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</si>
  <si>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</si>
  <si>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</si>
  <si>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</si>
  <si>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</si>
  <si>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</si>
  <si>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</si>
  <si>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</si>
  <si>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</si>
  <si>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</si>
  <si>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</si>
  <si>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</si>
  <si>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</si>
  <si>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</si>
  <si>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</si>
  <si>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</si>
  <si>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</si>
  <si>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</si>
  <si>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</si>
  <si>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</si>
  <si>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</si>
  <si>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</si>
  <si>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</si>
  <si>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</si>
  <si>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</si>
  <si>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</si>
  <si>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</si>
  <si>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</si>
  <si>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</si>
  <si>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</si>
  <si>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</si>
  <si>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</si>
  <si>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</si>
  <si>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</si>
  <si>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</si>
  <si>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</si>
  <si>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</si>
  <si>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</si>
  <si>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</si>
  <si>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</si>
  <si>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</si>
  <si>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</si>
  <si>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</si>
  <si>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</si>
  <si>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</si>
  <si>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</si>
  <si>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</si>
  <si>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</si>
  <si>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</si>
  <si>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</si>
  <si>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</si>
  <si>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</si>
  <si>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</si>
  <si>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</si>
  <si>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</si>
  <si>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</si>
  <si>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</si>
  <si>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</si>
  <si>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</si>
  <si>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</si>
  <si>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</si>
  <si>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</si>
  <si>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</si>
  <si>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</si>
  <si>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</si>
  <si>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</si>
  <si>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</si>
  <si>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</si>
  <si>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</si>
  <si>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</si>
  <si>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</si>
  <si>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</si>
  <si>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</si>
  <si>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</si>
  <si>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</si>
  <si>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</si>
  <si>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</si>
  <si>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</si>
  <si>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</si>
  <si>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</si>
  <si>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</si>
  <si>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</si>
  <si>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</si>
  <si>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</si>
  <si>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</si>
  <si>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</si>
  <si>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</si>
  <si>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</si>
  <si>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</si>
  <si>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</si>
  <si>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</si>
  <si>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</si>
  <si>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</si>
  <si>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</si>
  <si>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</si>
  <si>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</si>
  <si>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</si>
  <si>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</si>
  <si>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</si>
  <si>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</si>
  <si>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</si>
  <si>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</si>
  <si>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</si>
  <si>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</si>
  <si>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</si>
  <si>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</si>
  <si>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</si>
  <si>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</si>
  <si>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</si>
  <si>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</si>
  <si>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</si>
  <si>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</si>
  <si>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</si>
  <si>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</si>
  <si>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</si>
  <si>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</si>
  <si>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</si>
  <si>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</si>
  <si>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</si>
  <si>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</si>
  <si>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</si>
  <si>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</si>
  <si>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</si>
  <si>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</si>
  <si>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</si>
  <si>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</si>
  <si>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</si>
  <si>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</si>
  <si>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</si>
  <si>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</si>
  <si>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</si>
  <si>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</si>
  <si>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</si>
  <si>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</si>
  <si>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</si>
  <si>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</si>
  <si>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</si>
  <si>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</si>
  <si>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</si>
  <si>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</si>
  <si>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</si>
  <si>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</si>
  <si>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</si>
  <si>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</si>
  <si>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</si>
  <si>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</si>
  <si>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</si>
  <si>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</si>
  <si>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</si>
  <si>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</si>
  <si>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</si>
  <si>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</si>
  <si>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</si>
  <si>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</si>
  <si>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</si>
  <si>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</si>
  <si>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</si>
  <si>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</si>
  <si>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</si>
  <si>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</si>
  <si>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</si>
  <si>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</si>
  <si>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</si>
  <si>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</si>
  <si>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</si>
  <si>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</si>
  <si>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</si>
  <si>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</si>
  <si>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</si>
  <si>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</si>
  <si>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</si>
  <si>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</si>
  <si>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</si>
  <si>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</si>
  <si>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</si>
  <si>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</si>
  <si>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</si>
  <si>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</si>
  <si>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</si>
  <si>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</si>
  <si>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</si>
  <si>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</si>
  <si>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</si>
  <si>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</si>
  <si>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</si>
  <si>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</si>
  <si>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</si>
  <si>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712</t>
  </si>
  <si>
    <t>622211001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</si>
  <si>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</si>
  <si>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-1704621583</t>
  </si>
  <si>
    <t>https://podminky.urs.cz/item/CS_URS_2024_01/622211001</t>
  </si>
  <si>
    <t>4,8*3</t>
  </si>
  <si>
    <t>4,8*2,75</t>
  </si>
  <si>
    <t>713</t>
  </si>
  <si>
    <t>63142020</t>
  </si>
  <si>
    <t>deska tepelně izolační minerální kontaktních fasád podélné vlákno λ=0,035-0,036 tl 40mm</t>
  </si>
  <si>
    <t>1186658357</t>
  </si>
  <si>
    <t>54*1,1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</si>
  <si>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</si>
  <si>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</si>
  <si>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</si>
  <si>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</si>
  <si>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</si>
  <si>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</si>
  <si>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</si>
  <si>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</si>
  <si>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</si>
  <si>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</si>
  <si>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</si>
  <si>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</si>
  <si>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</si>
  <si>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</si>
  <si>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</si>
  <si>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</si>
  <si>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</si>
  <si>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</si>
  <si>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</si>
  <si>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</si>
  <si>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</si>
  <si>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</si>
  <si>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</si>
  <si>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</si>
  <si>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</si>
  <si>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</si>
  <si>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</si>
  <si>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</si>
  <si>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</si>
  <si>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</si>
  <si>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</si>
  <si>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</si>
  <si>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</si>
  <si>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</si>
  <si>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</si>
  <si>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</si>
  <si>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</si>
  <si>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</si>
  <si>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</si>
  <si>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</si>
  <si>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</si>
  <si>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</si>
  <si>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</si>
  <si>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</si>
  <si>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</si>
  <si>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</si>
  <si>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</si>
  <si>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</si>
  <si>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</si>
  <si>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</si>
  <si>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</si>
  <si>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</si>
  <si>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</si>
  <si>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</si>
  <si>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</si>
  <si>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</si>
  <si>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</si>
  <si>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</si>
  <si>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</si>
  <si>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</si>
  <si>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</si>
  <si>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</si>
  <si>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</si>
  <si>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</si>
  <si>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</si>
  <si>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</si>
  <si>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</si>
  <si>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</si>
  <si>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</si>
  <si>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</si>
  <si>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</si>
  <si>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</si>
  <si>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</si>
  <si>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</si>
  <si>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</si>
  <si>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</si>
  <si>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</si>
  <si>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</si>
  <si>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</si>
  <si>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</si>
  <si>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</si>
  <si>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</si>
  <si>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</si>
  <si>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</si>
  <si>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</si>
  <si>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</si>
  <si>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</si>
  <si>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</si>
  <si>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</si>
  <si>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</si>
  <si>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</si>
  <si>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</si>
  <si>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</si>
  <si>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</si>
  <si>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</si>
  <si>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</si>
  <si>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</si>
  <si>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</si>
  <si>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</si>
  <si>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</si>
  <si>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</si>
  <si>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</si>
  <si>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</si>
  <si>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</si>
  <si>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</si>
  <si>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</si>
  <si>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</si>
  <si>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</si>
  <si>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</si>
  <si>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</si>
  <si>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</si>
  <si>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</si>
  <si>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</si>
  <si>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</si>
  <si>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</si>
  <si>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</si>
  <si>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</si>
  <si>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</si>
  <si>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</si>
  <si>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</si>
  <si>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</si>
  <si>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</si>
  <si>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</si>
  <si>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</si>
  <si>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</si>
  <si>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</si>
  <si>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</si>
  <si>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</si>
  <si>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</si>
  <si>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</si>
  <si>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</si>
  <si>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</si>
  <si>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</si>
  <si>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</si>
  <si>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</si>
  <si>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</si>
  <si>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</si>
  <si>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</si>
  <si>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</si>
  <si>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</si>
  <si>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</si>
  <si>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</si>
  <si>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</si>
  <si>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</si>
  <si>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</si>
  <si>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</si>
  <si>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</si>
  <si>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</si>
  <si>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</si>
  <si>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</si>
  <si>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</si>
  <si>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</si>
  <si>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</si>
  <si>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</si>
  <si>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</si>
  <si>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</si>
  <si>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</si>
  <si>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</si>
  <si>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</si>
  <si>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</si>
  <si>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</si>
  <si>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</si>
  <si>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</si>
  <si>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</si>
  <si>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</si>
  <si>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</si>
  <si>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</si>
  <si>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</si>
  <si>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</si>
  <si>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</si>
  <si>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</si>
  <si>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</si>
  <si>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</si>
  <si>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</si>
  <si>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</si>
  <si>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</si>
  <si>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</si>
  <si>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</si>
  <si>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</si>
  <si>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</si>
  <si>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</si>
  <si>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</si>
  <si>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</si>
  <si>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</si>
  <si>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</si>
  <si>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</si>
  <si>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</si>
  <si>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</si>
  <si>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</si>
  <si>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</si>
  <si>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</si>
  <si>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</si>
  <si>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</si>
  <si>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</si>
  <si>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</si>
  <si>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</si>
  <si>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</si>
  <si>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</si>
  <si>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</si>
  <si>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</si>
  <si>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</si>
  <si>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</si>
  <si>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</si>
  <si>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</si>
  <si>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</si>
  <si>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</si>
  <si>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</si>
  <si>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</si>
  <si>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</si>
  <si>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</si>
  <si>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</si>
  <si>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</si>
  <si>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</si>
  <si>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</si>
  <si>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</si>
  <si>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</si>
  <si>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</si>
  <si>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</si>
  <si>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</si>
  <si>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</si>
  <si>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</si>
  <si>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</si>
  <si>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</si>
  <si>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</si>
  <si>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</si>
  <si>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</si>
  <si>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</si>
  <si>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</si>
  <si>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</si>
  <si>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</si>
  <si>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</si>
  <si>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</si>
  <si>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</si>
  <si>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</si>
  <si>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</si>
  <si>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</si>
  <si>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</si>
  <si>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</si>
  <si>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</si>
  <si>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</si>
  <si>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</si>
  <si>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</si>
  <si>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</si>
  <si>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</si>
  <si>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</si>
  <si>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</si>
  <si>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</si>
  <si>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</si>
  <si>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</si>
  <si>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</si>
  <si>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</si>
  <si>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</si>
  <si>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</si>
  <si>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</si>
  <si>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</si>
  <si>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</si>
  <si>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</si>
  <si>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</si>
  <si>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</si>
  <si>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</si>
  <si>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</si>
  <si>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</si>
  <si>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</si>
  <si>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</si>
  <si>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</si>
  <si>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</si>
  <si>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</si>
  <si>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</si>
  <si>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</si>
  <si>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</si>
  <si>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</si>
  <si>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</si>
  <si>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</si>
  <si>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</si>
  <si>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</si>
  <si>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</si>
  <si>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</si>
  <si>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</si>
  <si>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</si>
  <si>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</si>
  <si>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</si>
  <si>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</si>
  <si>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</si>
  <si>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</si>
  <si>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</si>
  <si>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</si>
  <si>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</si>
  <si>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</si>
  <si>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</si>
  <si>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</si>
  <si>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</si>
  <si>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</si>
  <si>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</si>
  <si>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</si>
  <si>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</si>
  <si>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</si>
  <si>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</si>
  <si>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</si>
  <si>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</si>
  <si>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</si>
  <si>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</si>
  <si>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</si>
  <si>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</si>
  <si>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</si>
  <si>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</si>
  <si>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</si>
  <si>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</si>
  <si>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</si>
  <si>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</si>
  <si>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</si>
  <si>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</si>
  <si>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</si>
  <si>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</si>
  <si>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</si>
  <si>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</si>
  <si>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</si>
  <si>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</si>
  <si>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</si>
  <si>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</si>
  <si>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</si>
  <si>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</si>
  <si>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</si>
  <si>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</si>
  <si>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</si>
  <si>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</si>
  <si>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</si>
  <si>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</si>
  <si>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</si>
  <si>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</si>
  <si>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</si>
  <si>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</si>
  <si>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</si>
  <si>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</si>
  <si>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</si>
  <si>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</si>
  <si>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</si>
  <si>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</si>
  <si>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</si>
  <si>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</si>
  <si>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</si>
  <si>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</si>
  <si>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</si>
  <si>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</si>
  <si>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</si>
  <si>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</si>
  <si>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</si>
  <si>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</si>
  <si>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</si>
  <si>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</si>
  <si>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</si>
  <si>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</si>
  <si>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</si>
  <si>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</si>
  <si>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</si>
  <si>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</si>
  <si>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</si>
  <si>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</si>
  <si>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</si>
  <si>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</si>
  <si>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</si>
  <si>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</si>
  <si>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</si>
  <si>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</si>
  <si>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</si>
  <si>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</si>
  <si>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</si>
  <si>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</si>
  <si>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</si>
  <si>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</si>
  <si>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</si>
  <si>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</si>
  <si>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</si>
  <si>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</si>
  <si>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</si>
  <si>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</si>
  <si>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</si>
  <si>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</si>
  <si>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</si>
  <si>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</si>
  <si>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</si>
  <si>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</si>
  <si>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</si>
  <si>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</si>
  <si>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</si>
  <si>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</si>
  <si>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</si>
  <si>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</si>
  <si>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</si>
  <si>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</si>
  <si>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</si>
  <si>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</si>
  <si>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</si>
  <si>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</si>
  <si>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</si>
  <si>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</si>
  <si>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</si>
  <si>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</si>
  <si>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</si>
  <si>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</si>
  <si>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</si>
  <si>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</si>
  <si>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</si>
  <si>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</si>
  <si>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</si>
  <si>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</si>
  <si>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</si>
  <si>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</si>
  <si>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</si>
  <si>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</si>
  <si>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</si>
  <si>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</si>
  <si>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</si>
  <si>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</si>
  <si>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</si>
  <si>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</si>
  <si>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</si>
  <si>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</si>
  <si>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</si>
  <si>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</si>
  <si>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</si>
  <si>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</si>
  <si>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</si>
  <si>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</si>
  <si>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</si>
  <si>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</si>
  <si>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</si>
  <si>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</si>
  <si>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</si>
  <si>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</si>
  <si>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</si>
  <si>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</si>
  <si>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</si>
  <si>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</si>
  <si>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</si>
  <si>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</si>
  <si>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</si>
  <si>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</si>
  <si>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</si>
  <si>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</si>
  <si>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</si>
  <si>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</si>
  <si>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</si>
  <si>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</si>
  <si>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</si>
  <si>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</si>
  <si>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</si>
  <si>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</si>
  <si>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</si>
  <si>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</si>
  <si>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</si>
  <si>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</si>
  <si>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</si>
  <si>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</si>
  <si>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</si>
  <si>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</si>
  <si>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</si>
  <si>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</si>
  <si>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</si>
  <si>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</si>
  <si>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</si>
  <si>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</si>
  <si>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</si>
  <si>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</si>
  <si>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</si>
  <si>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</si>
  <si>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</si>
  <si>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</si>
  <si>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</si>
  <si>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</si>
  <si>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</si>
  <si>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</si>
  <si>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</si>
  <si>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</si>
  <si>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</si>
  <si>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</si>
  <si>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</si>
  <si>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</si>
  <si>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</si>
  <si>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</si>
  <si>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</si>
  <si>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</si>
  <si>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</si>
  <si>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</si>
  <si>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</si>
  <si>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</si>
  <si>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</si>
  <si>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</si>
  <si>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</si>
  <si>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</si>
  <si>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</si>
  <si>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</si>
  <si>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</si>
  <si>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</si>
  <si>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</si>
  <si>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</si>
  <si>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</si>
  <si>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</si>
  <si>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</si>
  <si>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</si>
  <si>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</si>
  <si>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</si>
  <si>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</si>
  <si>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</si>
  <si>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</si>
  <si>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</si>
  <si>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</si>
  <si>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</si>
  <si>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</si>
  <si>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</si>
  <si>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</si>
  <si>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</si>
  <si>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</si>
  <si>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</si>
  <si>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</si>
  <si>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</si>
  <si>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</si>
  <si>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</si>
  <si>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</si>
  <si>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</si>
  <si>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</si>
  <si>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</si>
  <si>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</si>
  <si>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</si>
  <si>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</si>
  <si>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</si>
  <si>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</si>
  <si>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</si>
  <si>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</si>
  <si>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</si>
  <si>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</si>
  <si>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</si>
  <si>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</si>
  <si>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</si>
  <si>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</si>
  <si>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</si>
  <si>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</si>
  <si>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</si>
  <si>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</si>
  <si>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</si>
  <si>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</si>
  <si>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</si>
  <si>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</si>
  <si>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</si>
  <si>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</si>
  <si>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</si>
  <si>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</si>
  <si>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</si>
  <si>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</si>
  <si>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</si>
  <si>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</si>
  <si>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</si>
  <si>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</si>
  <si>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</si>
  <si>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</si>
  <si>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</si>
  <si>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</si>
  <si>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</si>
  <si>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</si>
  <si>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</si>
  <si>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</si>
  <si>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</si>
  <si>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</si>
  <si>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</si>
  <si>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</si>
  <si>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</si>
  <si>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</si>
  <si>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</si>
  <si>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</si>
  <si>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</si>
  <si>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</si>
  <si>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</si>
  <si>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</si>
  <si>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</si>
  <si>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</si>
  <si>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</si>
  <si>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</si>
  <si>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</si>
  <si>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</si>
  <si>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</si>
  <si>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</si>
  <si>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</si>
  <si>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</si>
  <si>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</si>
  <si>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</si>
  <si>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</si>
  <si>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</si>
  <si>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</si>
  <si>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</si>
  <si>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</si>
  <si>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</si>
  <si>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</si>
  <si>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</si>
  <si>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</si>
  <si>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</si>
  <si>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</si>
  <si>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</si>
  <si>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</si>
  <si>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</si>
  <si>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</si>
  <si>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</si>
  <si>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</si>
  <si>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</si>
  <si>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</si>
  <si>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</si>
  <si>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</si>
  <si>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</si>
  <si>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</si>
  <si>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</si>
  <si>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</si>
  <si>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</si>
  <si>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</si>
  <si>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</si>
  <si>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</si>
  <si>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</si>
  <si>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</si>
  <si>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</si>
  <si>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</si>
  <si>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</si>
  <si>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</si>
  <si>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</si>
  <si>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</si>
  <si>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</si>
  <si>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</si>
  <si>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</si>
  <si>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</si>
  <si>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</si>
  <si>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</si>
  <si>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</si>
  <si>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</si>
  <si>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</si>
  <si>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</si>
  <si>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</si>
  <si>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</si>
  <si>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</si>
  <si>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</si>
  <si>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</si>
  <si>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</si>
  <si>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</si>
  <si>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</si>
  <si>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</si>
  <si>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</si>
  <si>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</si>
  <si>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</si>
  <si>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</si>
  <si>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</si>
  <si>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</si>
  <si>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</si>
  <si>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</si>
  <si>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</si>
  <si>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</si>
  <si>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</si>
  <si>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</si>
  <si>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</si>
  <si>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</si>
  <si>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</si>
  <si>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</si>
  <si>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</si>
  <si>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</si>
  <si>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</si>
  <si>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</si>
  <si>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</si>
  <si>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</si>
  <si>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</si>
  <si>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</si>
  <si>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</si>
  <si>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</si>
  <si>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</si>
  <si>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</si>
  <si>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</si>
  <si>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</si>
  <si>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</si>
  <si>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</si>
  <si>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</si>
  <si>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</si>
  <si>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</si>
  <si>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</si>
  <si>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</si>
  <si>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</si>
  <si>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</si>
  <si>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</si>
  <si>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</si>
  <si>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</si>
  <si>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</si>
  <si>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</si>
  <si>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</si>
  <si>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</si>
  <si>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</si>
  <si>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</si>
  <si>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</si>
  <si>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</si>
  <si>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</si>
  <si>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</si>
  <si>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</si>
  <si>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</si>
  <si>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</si>
  <si>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</si>
  <si>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</si>
  <si>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</si>
  <si>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</si>
  <si>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</si>
  <si>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</si>
  <si>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</si>
  <si>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</si>
  <si>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</si>
  <si>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</si>
  <si>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</si>
  <si>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</si>
  <si>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</si>
  <si>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</si>
  <si>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</si>
  <si>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</si>
  <si>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</si>
  <si>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</si>
  <si>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</si>
  <si>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</si>
  <si>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</si>
  <si>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</si>
  <si>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</si>
  <si>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</si>
  <si>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</si>
  <si>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</si>
  <si>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</si>
  <si>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</si>
  <si>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</si>
  <si>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</si>
  <si>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</si>
  <si>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</si>
  <si>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</si>
  <si>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</si>
  <si>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</si>
  <si>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</si>
  <si>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</si>
  <si>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</si>
  <si>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</si>
  <si>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</si>
  <si>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</si>
  <si>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</si>
  <si>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</si>
  <si>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</si>
  <si>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</si>
  <si>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</si>
  <si>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</si>
  <si>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</si>
  <si>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</si>
  <si>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</si>
  <si>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</si>
  <si>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</si>
  <si>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</si>
  <si>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</si>
  <si>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</si>
  <si>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</si>
  <si>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</si>
  <si>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</si>
  <si>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</si>
  <si>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</si>
  <si>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</si>
  <si>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</si>
  <si>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</si>
  <si>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</si>
  <si>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</si>
  <si>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</si>
  <si>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</si>
  <si>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</si>
  <si>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</si>
  <si>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</si>
  <si>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</si>
  <si>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</si>
  <si>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</si>
  <si>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</si>
  <si>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</si>
  <si>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</si>
  <si>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</si>
  <si>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</si>
  <si>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</si>
  <si>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</si>
  <si>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</si>
  <si>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</si>
  <si>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</si>
  <si>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</si>
  <si>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</si>
  <si>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</si>
  <si>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</si>
  <si>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</si>
  <si>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</si>
  <si>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</si>
  <si>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</si>
  <si>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</si>
  <si>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</si>
  <si>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</si>
  <si>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</si>
  <si>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</si>
  <si>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</si>
  <si>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</si>
  <si>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</si>
  <si>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</si>
  <si>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</si>
  <si>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</si>
  <si>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</si>
  <si>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</si>
  <si>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</si>
  <si>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</si>
  <si>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</si>
  <si>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</si>
  <si>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</si>
  <si>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</si>
  <si>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</si>
  <si>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</si>
  <si>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</si>
  <si>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</si>
  <si>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</si>
  <si>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</si>
  <si>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</si>
  <si>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</si>
  <si>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</si>
  <si>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</si>
  <si>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</si>
  <si>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</si>
  <si>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</si>
  <si>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</si>
  <si>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</si>
  <si>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</si>
  <si>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</si>
  <si>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</si>
  <si>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</si>
  <si>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</si>
  <si>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</si>
  <si>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</si>
  <si>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</si>
  <si>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</si>
  <si>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</si>
  <si>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</si>
  <si>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</si>
  <si>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</si>
  <si>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</si>
  <si>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</si>
  <si>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</si>
  <si>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</si>
  <si>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</si>
  <si>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</si>
  <si>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</si>
  <si>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</si>
  <si>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</si>
  <si>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</si>
  <si>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</si>
  <si>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</si>
  <si>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</si>
  <si>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</si>
  <si>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</si>
  <si>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</si>
  <si>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</si>
  <si>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</si>
  <si>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</si>
  <si>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</si>
  <si>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</si>
  <si>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</si>
  <si>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</si>
  <si>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</si>
  <si>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</si>
  <si>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</si>
  <si>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</si>
  <si>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</si>
  <si>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</si>
  <si>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</si>
  <si>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</si>
  <si>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</si>
  <si>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</si>
  <si>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</si>
  <si>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</si>
  <si>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</si>
  <si>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</si>
  <si>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</si>
  <si>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</si>
  <si>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</si>
  <si>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</si>
  <si>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</si>
  <si>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</si>
  <si>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</si>
  <si>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</si>
  <si>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</si>
  <si>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</si>
  <si>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</si>
  <si>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</si>
  <si>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</si>
  <si>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</si>
  <si>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</si>
  <si>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</si>
  <si>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</si>
  <si>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</si>
  <si>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</si>
  <si>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</si>
  <si>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</si>
  <si>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</si>
  <si>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</si>
  <si>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</si>
  <si>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</si>
  <si>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</si>
  <si>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</si>
  <si>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</si>
  <si>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</si>
  <si>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</si>
  <si>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</si>
  <si>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</si>
  <si>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</si>
  <si>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</si>
  <si>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</si>
  <si>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</si>
  <si>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</si>
  <si>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</si>
  <si>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</si>
  <si>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</si>
  <si>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</si>
  <si>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</si>
  <si>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</si>
  <si>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</si>
  <si>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</si>
  <si>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</si>
  <si>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</si>
  <si>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</si>
  <si>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</si>
  <si>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</si>
  <si>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</si>
  <si>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</si>
  <si>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</si>
  <si>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</si>
  <si>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</si>
  <si>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</si>
  <si>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</si>
  <si>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</si>
  <si>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</si>
  <si>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</si>
  <si>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</si>
  <si>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</si>
  <si>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</si>
  <si>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</si>
  <si>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</si>
  <si>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</si>
  <si>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</si>
  <si>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</si>
  <si>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</si>
  <si>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</si>
  <si>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</si>
  <si>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</si>
  <si>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</si>
  <si>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</si>
  <si>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</si>
  <si>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</si>
  <si>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</si>
  <si>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</si>
  <si>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</si>
  <si>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</si>
  <si>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</si>
  <si>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</si>
  <si>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</si>
  <si>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</si>
  <si>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</si>
  <si>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</si>
  <si>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</si>
  <si>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</si>
  <si>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</si>
  <si>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</si>
  <si>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</si>
  <si>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</si>
  <si>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</si>
  <si>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</si>
  <si>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</si>
  <si>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</si>
  <si>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</si>
  <si>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</si>
  <si>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</si>
  <si>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</si>
  <si>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</si>
  <si>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</si>
  <si>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</si>
  <si>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</si>
  <si>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</si>
  <si>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</si>
  <si>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</si>
  <si>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</si>
  <si>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</si>
  <si>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</si>
  <si>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</si>
  <si>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</si>
  <si>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</si>
  <si>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</si>
  <si>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</si>
  <si>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</si>
  <si>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</si>
  <si>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</si>
  <si>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</si>
  <si>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</si>
  <si>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</si>
  <si>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</si>
  <si>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</si>
  <si>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</si>
  <si>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</si>
  <si>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</si>
  <si>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</si>
  <si>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</si>
  <si>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</si>
  <si>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</si>
  <si>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</si>
  <si>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</si>
  <si>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</si>
  <si>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</si>
  <si>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</si>
  <si>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</si>
  <si>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</si>
  <si>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</si>
  <si>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</si>
  <si>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</si>
  <si>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</si>
  <si>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</si>
  <si>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</si>
  <si>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</si>
  <si>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</si>
  <si>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</si>
  <si>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</si>
  <si>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</si>
  <si>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</si>
  <si>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</si>
  <si>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</si>
  <si>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</si>
  <si>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</si>
  <si>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</si>
  <si>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</si>
  <si>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</si>
  <si>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</si>
  <si>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</si>
  <si>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</si>
  <si>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</si>
  <si>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</si>
  <si>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</si>
  <si>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</si>
  <si>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</si>
  <si>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</si>
  <si>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</si>
  <si>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</si>
  <si>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</si>
  <si>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</si>
  <si>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</si>
  <si>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</si>
  <si>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</si>
  <si>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</si>
  <si>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</si>
  <si>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</si>
  <si>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</si>
  <si>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</si>
  <si>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</si>
  <si>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</si>
  <si>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</si>
  <si>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</si>
  <si>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</si>
  <si>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</si>
  <si>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</si>
  <si>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</si>
  <si>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</si>
  <si>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</si>
  <si>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</si>
  <si>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</si>
  <si>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</si>
  <si>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</si>
  <si>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</si>
  <si>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</si>
  <si>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</si>
  <si>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</si>
  <si>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</si>
  <si>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</si>
  <si>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</si>
  <si>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</si>
  <si>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</si>
  <si>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</si>
  <si>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</si>
  <si>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</si>
  <si>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</si>
  <si>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</si>
  <si>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</si>
  <si>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</si>
  <si>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</si>
  <si>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</si>
  <si>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</si>
  <si>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</si>
  <si>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</si>
  <si>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</si>
  <si>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</si>
  <si>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</si>
  <si>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</si>
  <si>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</si>
  <si>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</si>
  <si>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</si>
  <si>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</si>
  <si>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</si>
  <si>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</si>
  <si>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</si>
  <si>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</si>
  <si>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</si>
  <si>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</si>
  <si>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</si>
  <si>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</si>
  <si>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</si>
  <si>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</si>
  <si>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</si>
  <si>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</si>
  <si>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</si>
  <si>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</si>
  <si>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</si>
  <si>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</si>
  <si>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</si>
  <si>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</si>
  <si>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</si>
  <si>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</si>
  <si>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</si>
  <si>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</si>
  <si>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</si>
  <si>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</si>
  <si>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</si>
  <si>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</si>
  <si>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</si>
  <si>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</si>
  <si>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</si>
  <si>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</si>
  <si>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</si>
  <si>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</si>
  <si>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</si>
  <si>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</si>
  <si>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</si>
  <si>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</si>
  <si>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</si>
  <si>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</si>
  <si>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</si>
  <si>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</si>
  <si>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</si>
  <si>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</si>
  <si>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</si>
  <si>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</si>
  <si>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</si>
  <si>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</si>
  <si>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</si>
  <si>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</si>
  <si>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</si>
  <si>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</si>
  <si>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</si>
  <si>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</si>
  <si>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</si>
  <si>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</si>
  <si>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</si>
  <si>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</si>
  <si>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</si>
  <si>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</si>
  <si>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</si>
  <si>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</si>
  <si>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</si>
  <si>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</si>
  <si>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</si>
  <si>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</si>
  <si>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</si>
  <si>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</si>
  <si>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</si>
  <si>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</si>
  <si>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</si>
  <si>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</si>
  <si>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</si>
  <si>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</si>
  <si>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</si>
  <si>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</si>
  <si>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</si>
  <si>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</si>
  <si>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</si>
  <si>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</si>
  <si>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</si>
  <si>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</si>
  <si>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</si>
  <si>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</si>
  <si>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</si>
  <si>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</si>
  <si>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</si>
  <si>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</si>
  <si>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</si>
  <si>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</si>
  <si>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</si>
  <si>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</si>
  <si>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</si>
  <si>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</si>
  <si>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</si>
  <si>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</si>
  <si>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</si>
  <si>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</si>
  <si>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</si>
  <si>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</si>
  <si>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</si>
  <si>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</si>
  <si>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</si>
  <si>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</si>
  <si>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</si>
  <si>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</si>
  <si>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</si>
  <si>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</si>
  <si>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</si>
  <si>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</si>
  <si>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</si>
  <si>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</si>
  <si>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</si>
  <si>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</si>
  <si>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</si>
  <si>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</si>
  <si>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</si>
  <si>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</si>
  <si>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</si>
  <si>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</si>
  <si>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</si>
  <si>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</si>
  <si>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</si>
  <si>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</si>
  <si>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</si>
  <si>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</si>
  <si>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</si>
  <si>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</si>
  <si>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</si>
  <si>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</si>
  <si>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</si>
  <si>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</si>
  <si>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</si>
  <si>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</si>
  <si>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</si>
  <si>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</si>
  <si>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</si>
  <si>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</si>
  <si>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</si>
  <si>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</si>
  <si>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</si>
  <si>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</si>
  <si>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</si>
  <si>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</si>
  <si>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</si>
  <si>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</si>
  <si>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</si>
  <si>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</si>
  <si>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</si>
  <si>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</si>
  <si>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</si>
  <si>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</si>
  <si>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</si>
  <si>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</si>
  <si>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</si>
  <si>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</si>
  <si>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</si>
  <si>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</si>
  <si>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</si>
  <si>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</si>
  <si>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</si>
  <si>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</si>
  <si>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</si>
  <si>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</si>
  <si>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</si>
  <si>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</si>
  <si>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</si>
  <si>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</si>
  <si>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</si>
  <si>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</si>
  <si>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</si>
  <si>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</si>
  <si>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</si>
  <si>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</si>
  <si>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</si>
  <si>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</si>
  <si>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</si>
  <si>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</si>
  <si>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</si>
  <si>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</si>
  <si>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</si>
  <si>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</si>
  <si>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</si>
  <si>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</si>
  <si>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</si>
  <si>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</si>
  <si>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</si>
  <si>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</si>
  <si>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</si>
  <si>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</si>
  <si>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</si>
  <si>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</si>
  <si>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</si>
  <si>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</si>
  <si>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</si>
  <si>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</si>
  <si>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</si>
  <si>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</si>
  <si>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</si>
  <si>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</si>
  <si>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</si>
  <si>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</si>
  <si>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</si>
  <si>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</si>
  <si>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</si>
  <si>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</si>
  <si>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</si>
  <si>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</si>
  <si>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</si>
  <si>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</si>
  <si>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</si>
  <si>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</si>
  <si>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</si>
  <si>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</si>
  <si>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</si>
  <si>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</si>
  <si>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</si>
  <si>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</si>
  <si>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</si>
  <si>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</si>
  <si>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</si>
  <si>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</si>
  <si>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</si>
  <si>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</si>
  <si>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</si>
  <si>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</si>
  <si>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</si>
  <si>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</si>
  <si>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</si>
  <si>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</si>
  <si>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</si>
  <si>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</si>
  <si>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</si>
  <si>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</si>
  <si>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</si>
  <si>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</si>
  <si>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</si>
  <si>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</si>
  <si>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</si>
  <si>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</si>
  <si>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</si>
  <si>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</si>
  <si>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</si>
  <si>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</si>
  <si>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</si>
  <si>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</si>
  <si>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</si>
  <si>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</si>
  <si>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</si>
  <si>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</si>
  <si>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</si>
  <si>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</si>
  <si>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</si>
  <si>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</si>
  <si>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</si>
  <si>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</si>
  <si>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</si>
  <si>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</si>
  <si>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</si>
  <si>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</si>
  <si>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</si>
  <si>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</si>
  <si>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</si>
  <si>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</si>
  <si>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</si>
  <si>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</si>
  <si>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</si>
  <si>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</si>
  <si>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</si>
  <si>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</si>
  <si>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</si>
  <si>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</si>
  <si>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</si>
  <si>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</si>
  <si>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</si>
  <si>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</si>
  <si>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</si>
  <si>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</si>
  <si>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</si>
  <si>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</si>
  <si>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</si>
  <si>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</si>
  <si>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</si>
  <si>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</si>
  <si>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</si>
  <si>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</si>
  <si>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</si>
  <si>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</si>
  <si>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</si>
  <si>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</si>
  <si>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</si>
  <si>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</si>
  <si>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</si>
  <si>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</si>
  <si>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</si>
  <si>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</si>
  <si>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</si>
  <si>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</si>
  <si>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</si>
  <si>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</si>
  <si>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</si>
  <si>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</si>
  <si>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</si>
  <si>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</si>
  <si>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</si>
  <si>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</si>
  <si>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</si>
  <si>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</si>
  <si>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</si>
  <si>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</si>
  <si>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</si>
  <si>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</si>
  <si>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</si>
  <si>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</si>
  <si>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</si>
  <si>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</si>
  <si>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</si>
  <si>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</si>
  <si>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</si>
  <si>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</si>
  <si>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</si>
  <si>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</si>
  <si>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</si>
  <si>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</si>
  <si>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</si>
  <si>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</si>
  <si>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</si>
  <si>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</si>
  <si>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</si>
  <si>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</si>
  <si>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</si>
  <si>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</si>
  <si>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</si>
  <si>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</si>
  <si>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</si>
  <si>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</si>
  <si>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</si>
  <si>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</si>
  <si>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</si>
  <si>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</si>
  <si>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</si>
  <si>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</si>
  <si>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</si>
  <si>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</si>
  <si>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</si>
  <si>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</si>
  <si>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</si>
  <si>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</si>
  <si>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</si>
  <si>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</si>
  <si>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</si>
  <si>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</si>
  <si>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</si>
  <si>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</si>
  <si>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</si>
  <si>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</si>
  <si>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</si>
  <si>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</si>
  <si>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</si>
  <si>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</si>
  <si>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</si>
  <si>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</si>
  <si>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</si>
  <si>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</si>
  <si>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</si>
  <si>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</si>
  <si>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</si>
  <si>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</si>
  <si>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</si>
  <si>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</si>
  <si>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</si>
  <si>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</si>
  <si>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</si>
  <si>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</si>
  <si>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</si>
  <si>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</si>
  <si>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</si>
  <si>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</si>
  <si>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</si>
  <si>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</si>
  <si>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</si>
  <si>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</si>
  <si>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</si>
  <si>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</si>
  <si>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</si>
  <si>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</si>
  <si>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</si>
  <si>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</si>
  <si>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</si>
  <si>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</si>
  <si>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</si>
  <si>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</si>
  <si>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</si>
  <si>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</si>
  <si>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</si>
  <si>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</si>
  <si>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</si>
  <si>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</si>
  <si>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</si>
  <si>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</si>
  <si>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</si>
  <si>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</si>
  <si>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</si>
  <si>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</si>
  <si>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</si>
  <si>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</si>
  <si>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</si>
  <si>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</si>
  <si>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</si>
  <si>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</si>
  <si>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</si>
  <si>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</si>
  <si>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</si>
  <si>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</si>
  <si>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</si>
  <si>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</si>
  <si>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</si>
  <si>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</si>
  <si>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</si>
  <si>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</si>
  <si>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</si>
  <si>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</si>
  <si>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</si>
  <si>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</si>
  <si>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</si>
  <si>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</si>
  <si>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</si>
  <si>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</si>
  <si>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</si>
  <si>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</si>
  <si>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</si>
  <si>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</si>
  <si>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</si>
  <si>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</si>
  <si>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</si>
  <si>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</si>
  <si>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</si>
  <si>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</si>
  <si>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</si>
  <si>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</si>
  <si>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</si>
  <si>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</si>
  <si>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</si>
  <si>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</si>
  <si>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</si>
  <si>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</si>
  <si>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</si>
  <si>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</si>
  <si>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</si>
  <si>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</si>
  <si>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</si>
  <si>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</si>
  <si>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</si>
  <si>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</si>
  <si>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</si>
  <si>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</si>
  <si>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</si>
  <si>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</si>
  <si>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</si>
  <si>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</si>
  <si>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</si>
  <si>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</si>
  <si>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</si>
  <si>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</si>
  <si>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</si>
  <si>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</si>
  <si>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</si>
  <si>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</si>
  <si>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</si>
  <si>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</si>
  <si>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</si>
  <si>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</si>
  <si>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</si>
  <si>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</si>
  <si>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</si>
  <si>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</si>
  <si>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</si>
  <si>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</si>
  <si>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</si>
  <si>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</si>
  <si>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</si>
  <si>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</si>
  <si>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</si>
  <si>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</si>
  <si>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</si>
  <si>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</si>
  <si>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</si>
  <si>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</si>
  <si>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</si>
  <si>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</si>
  <si>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</si>
  <si>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</si>
  <si>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</si>
  <si>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</si>
  <si>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</si>
  <si>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</si>
  <si>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</si>
  <si>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</si>
  <si>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</si>
  <si>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</si>
  <si>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</si>
  <si>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</si>
  <si>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</si>
  <si>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</si>
  <si>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</si>
  <si>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</si>
  <si>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</si>
  <si>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</si>
  <si>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</si>
  <si>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</si>
  <si>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</si>
  <si>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</si>
  <si>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</si>
  <si>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</si>
  <si>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</si>
  <si>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</si>
  <si>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</si>
  <si>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</si>
  <si>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</si>
  <si>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</si>
  <si>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</si>
  <si>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</si>
  <si>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</si>
  <si>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</si>
  <si>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</si>
  <si>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</si>
  <si>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</si>
  <si>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</si>
  <si>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</si>
  <si>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</si>
  <si>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</si>
  <si>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</si>
  <si>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</si>
  <si>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</si>
  <si>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</si>
  <si>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</si>
  <si>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</si>
  <si>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</si>
  <si>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</si>
  <si>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</si>
  <si>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</si>
  <si>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</si>
  <si>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</si>
  <si>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</si>
  <si>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</si>
  <si>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</si>
  <si>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</si>
  <si>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</si>
  <si>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</si>
  <si>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</si>
  <si>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</si>
  <si>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</si>
  <si>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</si>
  <si>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</si>
  <si>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</si>
  <si>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</si>
  <si>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</si>
  <si>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</si>
  <si>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</si>
  <si>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</si>
  <si>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</si>
  <si>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</si>
  <si>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</si>
  <si>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</si>
  <si>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</si>
  <si>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</si>
  <si>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</si>
  <si>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</si>
  <si>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</si>
  <si>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</si>
  <si>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</si>
  <si>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</si>
  <si>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</si>
  <si>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</si>
  <si>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</si>
  <si>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</si>
  <si>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</si>
  <si>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</si>
  <si>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</si>
  <si>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</si>
  <si>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</si>
  <si>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</si>
  <si>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</si>
  <si>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</si>
  <si>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</si>
  <si>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</si>
  <si>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</si>
  <si>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</si>
  <si>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</si>
  <si>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</si>
  <si>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</si>
  <si>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</si>
  <si>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</si>
  <si>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</si>
  <si>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</si>
  <si>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</si>
  <si>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</si>
  <si>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</si>
  <si>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</si>
  <si>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</si>
  <si>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</si>
  <si>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</si>
  <si>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</si>
  <si>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</si>
  <si>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</si>
  <si>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</si>
  <si>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</si>
  <si>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</si>
  <si>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</si>
  <si>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</si>
  <si>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</si>
  <si>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</si>
  <si>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</si>
  <si>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</si>
  <si>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</si>
  <si>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</si>
  <si>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</si>
  <si>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</si>
  <si>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</si>
  <si>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</si>
  <si>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</si>
  <si>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</si>
  <si>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</si>
  <si>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</si>
  <si>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</si>
  <si>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</si>
  <si>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</si>
  <si>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</si>
  <si>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</si>
  <si>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</si>
  <si>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</si>
  <si>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</si>
  <si>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</si>
  <si>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</si>
  <si>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</si>
  <si>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</si>
  <si>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</si>
  <si>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</si>
  <si>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</si>
  <si>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</si>
  <si>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</si>
  <si>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</si>
  <si>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</si>
  <si>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</si>
  <si>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</si>
  <si>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</si>
  <si>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</si>
  <si>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</si>
  <si>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</si>
  <si>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</si>
  <si>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</si>
  <si>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</si>
  <si>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</si>
  <si>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</si>
  <si>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</si>
  <si>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</si>
  <si>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</si>
  <si>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</si>
  <si>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</si>
  <si>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</si>
  <si>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</si>
  <si>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</si>
  <si>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</si>
  <si>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</si>
  <si>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</si>
  <si>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</si>
  <si>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</si>
  <si>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</si>
  <si>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</si>
  <si>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</si>
  <si>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</si>
  <si>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</si>
  <si>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</si>
  <si>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</si>
  <si>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</si>
  <si>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</si>
  <si>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</si>
  <si>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</si>
  <si>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</si>
  <si>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</si>
  <si>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</si>
  <si>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</si>
  <si>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</si>
  <si>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</si>
  <si>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</si>
  <si>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</si>
  <si>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</si>
  <si>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</si>
  <si>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</si>
  <si>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</si>
  <si>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</si>
  <si>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</si>
  <si>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</si>
  <si>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</si>
  <si>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</si>
  <si>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</si>
  <si>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</si>
  <si>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</si>
  <si>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</si>
  <si>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</si>
  <si>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</si>
  <si>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</si>
  <si>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</si>
  <si>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</si>
  <si>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</si>
  <si>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</si>
  <si>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</si>
  <si>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</si>
  <si>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</si>
  <si>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</si>
  <si>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</si>
  <si>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</si>
  <si>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</si>
  <si>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</si>
  <si>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</si>
  <si>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</si>
  <si>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</si>
  <si>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</si>
  <si>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</si>
  <si>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</si>
  <si>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</si>
  <si>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</si>
  <si>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</si>
  <si>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</si>
  <si>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</si>
  <si>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</si>
  <si>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</si>
  <si>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</si>
  <si>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</si>
  <si>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</si>
  <si>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</si>
  <si>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</si>
  <si>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</si>
  <si>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</si>
  <si>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</si>
  <si>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</si>
  <si>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</si>
  <si>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</si>
  <si>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</si>
  <si>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</si>
  <si>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</si>
  <si>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</si>
  <si>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</si>
  <si>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</si>
  <si>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</si>
  <si>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</si>
  <si>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</si>
  <si>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</si>
  <si>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</si>
  <si>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</si>
  <si>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</si>
  <si>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</si>
  <si>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</si>
  <si>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</si>
  <si>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</si>
  <si>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</si>
  <si>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</si>
  <si>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</si>
  <si>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</si>
  <si>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</si>
  <si>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</si>
  <si>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</si>
  <si>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</si>
  <si>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</si>
  <si>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</si>
  <si>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</si>
  <si>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</si>
  <si>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</si>
  <si>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</si>
  <si>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</si>
  <si>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</si>
  <si>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</si>
  <si>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</si>
  <si>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</si>
  <si>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</si>
  <si>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</si>
  <si>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</si>
  <si>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</si>
  <si>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</si>
  <si>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</si>
  <si>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</si>
  <si>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</si>
  <si>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</si>
  <si>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</si>
  <si>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</si>
  <si>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</si>
  <si>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</si>
  <si>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</si>
  <si>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</si>
  <si>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</si>
  <si>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</si>
  <si>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</si>
  <si>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</si>
  <si>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</si>
  <si>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</si>
  <si>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</si>
  <si>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</si>
  <si>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</si>
  <si>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</si>
  <si>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</si>
  <si>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</si>
  <si>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</si>
  <si>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</si>
  <si>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</si>
  <si>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</si>
  <si>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</si>
  <si>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</si>
  <si>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</si>
  <si>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</si>
  <si>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</si>
  <si>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</si>
  <si>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</si>
  <si>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</si>
  <si>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</si>
  <si>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</si>
  <si>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</si>
  <si>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</si>
  <si>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</si>
  <si>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</si>
  <si>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</si>
  <si>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</si>
  <si>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</si>
  <si>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</si>
  <si>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</si>
  <si>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</si>
  <si>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</si>
  <si>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</si>
  <si>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</si>
  <si>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</si>
  <si>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</si>
  <si>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</si>
  <si>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</si>
  <si>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</si>
  <si>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</si>
  <si>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</si>
  <si>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</si>
  <si>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</si>
  <si>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</si>
  <si>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</si>
  <si>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</si>
  <si>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</si>
  <si>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</si>
  <si>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</si>
  <si>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</si>
  <si>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</si>
  <si>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</si>
  <si>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</si>
  <si>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</si>
  <si>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</si>
  <si>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</si>
  <si>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</si>
  <si>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</si>
  <si>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</si>
  <si>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</si>
  <si>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</si>
  <si>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</si>
  <si>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</si>
  <si>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</si>
  <si>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</si>
  <si>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</si>
  <si>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</si>
  <si>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</si>
  <si>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</si>
  <si>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</si>
  <si>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</si>
  <si>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</si>
  <si>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</si>
  <si>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</si>
  <si>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</si>
  <si>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</si>
  <si>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</si>
  <si>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</si>
  <si>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</si>
  <si>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</si>
  <si>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</si>
  <si>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</si>
  <si>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</si>
  <si>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</si>
  <si>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</si>
  <si>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</si>
  <si>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</si>
  <si>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</si>
  <si>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</si>
  <si>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</si>
  <si>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</si>
  <si>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</si>
  <si>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</si>
  <si>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</si>
  <si>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</si>
  <si>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</si>
  <si>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</si>
  <si>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</si>
  <si>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</si>
  <si>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</si>
  <si>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</si>
  <si>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</si>
  <si>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</si>
  <si>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</si>
  <si>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</si>
  <si>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</si>
  <si>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</si>
  <si>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</si>
  <si>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</si>
  <si>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</si>
  <si>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</si>
  <si>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</si>
  <si>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</si>
  <si>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</si>
  <si>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</si>
  <si>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</si>
  <si>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</si>
  <si>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</si>
  <si>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</si>
  <si>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</si>
  <si>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</si>
  <si>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</si>
  <si>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</si>
  <si>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</si>
  <si>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</si>
  <si>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</si>
  <si>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</si>
  <si>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</si>
  <si>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</si>
  <si>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</si>
  <si>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</si>
  <si>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</si>
  <si>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</si>
  <si>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</si>
  <si>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</si>
  <si>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</si>
  <si>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</si>
  <si>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</si>
  <si>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</si>
  <si>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</si>
  <si>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</si>
  <si>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</si>
  <si>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</si>
  <si>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</si>
  <si>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</si>
  <si>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</si>
  <si>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</si>
  <si>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</si>
  <si>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</si>
  <si>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</si>
  <si>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</si>
  <si>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</si>
  <si>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</si>
  <si>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</si>
  <si>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</si>
  <si>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</si>
  <si>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</si>
  <si>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</si>
  <si>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</si>
  <si>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</si>
  <si>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</si>
  <si>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</si>
  <si>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</si>
  <si>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</si>
  <si>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</si>
  <si>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</si>
  <si>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</si>
  <si>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</si>
  <si>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(54,9+17,05)*1,1</t>
  </si>
  <si>
    <t>432</t>
  </si>
  <si>
    <t>611400801</t>
  </si>
  <si>
    <t>neobsazeno</t>
  </si>
  <si>
    <t>-483193838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</si>
  <si>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</si>
  <si>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</si>
  <si>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</si>
  <si>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</si>
  <si>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</si>
  <si>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</si>
  <si>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</si>
  <si>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</si>
  <si>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</si>
  <si>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</si>
  <si>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</si>
  <si>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</si>
  <si>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</si>
  <si>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</si>
  <si>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</si>
  <si>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</si>
  <si>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</si>
  <si>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</si>
  <si>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</si>
  <si>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</si>
  <si>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</si>
  <si>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</si>
  <si>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</si>
  <si>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</si>
  <si>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</si>
  <si>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</si>
  <si>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</si>
  <si>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</si>
  <si>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</si>
  <si>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</si>
  <si>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</si>
  <si>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</si>
  <si>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</si>
  <si>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</si>
  <si>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</si>
  <si>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</si>
  <si>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</si>
  <si>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</si>
  <si>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</si>
  <si>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</si>
  <si>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</si>
  <si>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</si>
  <si>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</si>
  <si>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</si>
  <si>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</si>
  <si>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</si>
  <si>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</si>
  <si>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</si>
  <si>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</si>
  <si>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</si>
  <si>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</si>
  <si>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</si>
  <si>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</si>
  <si>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</si>
  <si>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</si>
  <si>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</si>
  <si>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</si>
  <si>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</si>
  <si>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</si>
  <si>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</si>
  <si>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</si>
  <si>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</si>
  <si>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</si>
  <si>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</si>
  <si>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</si>
  <si>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</si>
  <si>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</si>
  <si>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</si>
  <si>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</si>
  <si>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</si>
  <si>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</si>
  <si>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</si>
  <si>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</si>
  <si>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</si>
  <si>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</si>
  <si>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</si>
  <si>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</si>
  <si>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</si>
  <si>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</si>
  <si>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</si>
  <si>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</si>
  <si>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</si>
  <si>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</si>
  <si>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</si>
  <si>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</si>
  <si>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</si>
  <si>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</si>
  <si>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</si>
  <si>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</si>
  <si>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</si>
  <si>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</si>
  <si>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</si>
  <si>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</si>
  <si>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</si>
  <si>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</si>
  <si>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</si>
  <si>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</si>
  <si>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</si>
  <si>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</si>
  <si>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</si>
  <si>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</si>
  <si>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</si>
  <si>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</si>
  <si>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</si>
  <si>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</si>
  <si>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</si>
  <si>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</si>
  <si>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</si>
  <si>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</si>
  <si>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</si>
  <si>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</si>
  <si>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</si>
  <si>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</si>
  <si>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</si>
  <si>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</si>
  <si>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</si>
  <si>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</si>
  <si>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</si>
  <si>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</si>
  <si>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</si>
  <si>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</si>
  <si>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</si>
  <si>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</si>
  <si>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</si>
  <si>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</si>
  <si>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</si>
  <si>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</si>
  <si>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</si>
  <si>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</si>
  <si>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</si>
  <si>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</si>
  <si>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</si>
  <si>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</si>
  <si>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</si>
  <si>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</si>
  <si>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</si>
  <si>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</si>
  <si>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</si>
  <si>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</si>
  <si>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</si>
  <si>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</si>
  <si>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</si>
  <si>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</si>
  <si>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</si>
  <si>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</si>
  <si>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</si>
  <si>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</si>
  <si>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</si>
  <si>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</si>
  <si>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</si>
  <si>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</si>
  <si>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</si>
  <si>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</si>
  <si>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</si>
  <si>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</si>
  <si>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</si>
  <si>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</si>
  <si>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</si>
  <si>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</si>
  <si>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</si>
  <si>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</si>
  <si>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</si>
  <si>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</si>
  <si>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</si>
  <si>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</si>
  <si>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</si>
  <si>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</si>
  <si>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</si>
  <si>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</si>
  <si>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</si>
  <si>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27dB,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</si>
  <si>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</si>
  <si>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</si>
  <si>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</si>
  <si>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</si>
  <si>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</si>
  <si>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</si>
  <si>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</si>
  <si>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</si>
  <si>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</si>
  <si>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</si>
  <si>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</si>
  <si>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</si>
  <si>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</si>
  <si>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</si>
  <si>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</si>
  <si>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</si>
  <si>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</si>
  <si>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</si>
  <si>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</si>
  <si>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</si>
  <si>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</si>
  <si>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</si>
  <si>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</si>
  <si>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</si>
  <si>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</si>
  <si>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</si>
  <si>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</si>
  <si>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</si>
  <si>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</si>
  <si>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</si>
  <si>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</si>
  <si>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</si>
  <si>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</si>
  <si>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</si>
  <si>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</si>
  <si>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</si>
  <si>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</si>
  <si>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</si>
  <si>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</si>
  <si>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</si>
  <si>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</si>
  <si>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</si>
  <si>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</si>
  <si>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</si>
  <si>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</si>
  <si>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</si>
  <si>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</si>
  <si>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42dB,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</si>
  <si>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</si>
  <si>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</si>
  <si>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</si>
  <si>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42dB,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</si>
  <si>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</si>
  <si>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</si>
  <si>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</si>
  <si>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42dB,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</si>
  <si>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</si>
  <si>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</si>
  <si>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</si>
  <si>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42dB,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</si>
  <si>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</si>
  <si>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</si>
  <si>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</si>
  <si>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42dB,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</si>
  <si>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</si>
  <si>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</si>
  <si>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</si>
  <si>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42dB,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</si>
  <si>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</si>
  <si>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</si>
  <si>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</si>
  <si>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42dB,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</si>
  <si>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</si>
  <si>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</si>
  <si>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</si>
  <si>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42dB,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</si>
  <si>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</si>
  <si>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</si>
  <si>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</si>
  <si>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42dB,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</si>
  <si>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</si>
  <si>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</si>
  <si>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</si>
  <si>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</si>
  <si>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</si>
  <si>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</si>
  <si>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</si>
  <si>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</si>
  <si>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</si>
  <si>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</si>
  <si>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</si>
  <si>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</si>
  <si>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</si>
  <si>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</si>
  <si>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</si>
  <si>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</si>
  <si>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</si>
  <si>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</si>
  <si>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</si>
  <si>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</si>
  <si>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</si>
  <si>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</si>
  <si>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</si>
  <si>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</si>
  <si>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</si>
  <si>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</si>
  <si>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</si>
  <si>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</si>
  <si>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</si>
  <si>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</si>
  <si>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</si>
  <si>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</si>
  <si>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</si>
  <si>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</si>
  <si>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</si>
  <si>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</si>
  <si>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</si>
  <si>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</si>
  <si>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</si>
  <si>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</si>
  <si>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</si>
  <si>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</si>
  <si>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</si>
  <si>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</si>
  <si>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</si>
  <si>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</si>
  <si>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</si>
  <si>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</si>
  <si>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</si>
  <si>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</si>
  <si>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</si>
  <si>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</si>
  <si>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</si>
  <si>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</si>
  <si>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</si>
  <si>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</si>
  <si>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</si>
  <si>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</si>
  <si>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</si>
  <si>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</si>
  <si>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</si>
  <si>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</si>
  <si>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</si>
  <si>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</si>
  <si>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</si>
  <si>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</si>
  <si>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</si>
  <si>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</si>
  <si>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</si>
  <si>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</si>
  <si>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</si>
  <si>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</si>
  <si>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</si>
  <si>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</si>
  <si>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</si>
  <si>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</si>
  <si>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</si>
  <si>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</si>
  <si>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</si>
  <si>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</si>
  <si>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</si>
  <si>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</si>
  <si>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</si>
  <si>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</si>
  <si>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</si>
  <si>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</si>
  <si>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</si>
  <si>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</si>
  <si>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</si>
  <si>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</si>
  <si>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</si>
  <si>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</si>
  <si>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</si>
  <si>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</si>
  <si>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</si>
  <si>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</si>
  <si>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</si>
  <si>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</si>
  <si>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</si>
  <si>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</si>
  <si>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</si>
  <si>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</si>
  <si>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</si>
  <si>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</si>
  <si>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</si>
  <si>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</si>
  <si>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</si>
  <si>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</si>
  <si>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</si>
  <si>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</si>
  <si>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</si>
  <si>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</si>
  <si>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</si>
  <si>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</si>
  <si>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</si>
  <si>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</si>
  <si>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</si>
  <si>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</si>
  <si>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</si>
  <si>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</si>
  <si>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</si>
  <si>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</si>
  <si>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</si>
  <si>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</si>
  <si>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</si>
  <si>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</si>
  <si>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</si>
  <si>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</si>
  <si>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</si>
  <si>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</si>
  <si>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</si>
  <si>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</si>
  <si>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</si>
  <si>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</si>
  <si>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</si>
  <si>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</si>
  <si>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</si>
  <si>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</si>
  <si>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</si>
  <si>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</si>
  <si>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</si>
  <si>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</si>
  <si>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</si>
  <si>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</si>
  <si>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</si>
  <si>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</si>
  <si>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</si>
  <si>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</si>
  <si>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</si>
  <si>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</si>
  <si>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</si>
  <si>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</si>
  <si>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</si>
  <si>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</si>
  <si>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</si>
  <si>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</si>
  <si>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</si>
  <si>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</si>
  <si>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</si>
  <si>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</si>
  <si>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</si>
  <si>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</si>
  <si>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</si>
  <si>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</si>
  <si>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</si>
  <si>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</si>
  <si>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</si>
  <si>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</si>
  <si>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</si>
  <si>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</si>
  <si>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</si>
  <si>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</si>
  <si>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</si>
  <si>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</si>
  <si>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</si>
  <si>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</si>
  <si>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</si>
  <si>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</si>
  <si>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</si>
  <si>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</si>
  <si>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</si>
  <si>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</si>
  <si>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</si>
  <si>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</si>
  <si>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</si>
  <si>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</si>
  <si>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</si>
  <si>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</si>
  <si>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</si>
  <si>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</si>
  <si>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</si>
  <si>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</si>
  <si>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</si>
  <si>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</si>
  <si>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</si>
  <si>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</si>
  <si>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</si>
  <si>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</si>
  <si>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</si>
  <si>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</si>
  <si>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</si>
  <si>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</si>
  <si>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</si>
  <si>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</si>
  <si>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</si>
  <si>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</si>
  <si>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</si>
  <si>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</si>
  <si>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</si>
  <si>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61140-037</t>
  </si>
  <si>
    <t xml:space="preserve">PL/37  stěna vnější 11700x2400mm,  v plast rámu, vč. veškerých doplňků, kompletní provedení dle PD</t>
  </si>
  <si>
    <t>-1880042939</t>
  </si>
  <si>
    <t>715</t>
  </si>
  <si>
    <t>61140-038</t>
  </si>
  <si>
    <t xml:space="preserve">PL/38  Okno 2200x2600mm v plast. rámu, vč. veškerých doplňků, kompletní provedení dle PD</t>
  </si>
  <si>
    <t>-58696660</t>
  </si>
  <si>
    <t>716</t>
  </si>
  <si>
    <t>61140-039</t>
  </si>
  <si>
    <t xml:space="preserve">PL/39  Okno 2200x2850mm v plast. rámu, vč. veškerých doplňků, kompletní provedení dle PD</t>
  </si>
  <si>
    <t>267020661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</si>
  <si>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</si>
  <si>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</si>
  <si>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</si>
  <si>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</si>
  <si>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</si>
  <si>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</si>
  <si>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</si>
  <si>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</si>
  <si>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</si>
  <si>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</si>
  <si>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</si>
  <si>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</si>
  <si>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</si>
  <si>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</si>
  <si>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</si>
  <si>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</si>
  <si>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</si>
  <si>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</si>
  <si>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</si>
  <si>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</si>
  <si>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</si>
  <si>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</si>
  <si>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</si>
  <si>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</si>
  <si>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</si>
  <si>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</si>
  <si>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</si>
  <si>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</si>
  <si>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</si>
  <si>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</si>
  <si>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</si>
  <si>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</si>
  <si>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</si>
  <si>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</si>
  <si>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</si>
  <si>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</si>
  <si>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</si>
  <si>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</si>
  <si>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</si>
  <si>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</si>
  <si>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</si>
  <si>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</si>
  <si>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</si>
  <si>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</si>
  <si>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</si>
  <si>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</si>
  <si>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</si>
  <si>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</si>
  <si>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</si>
  <si>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</si>
  <si>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</si>
  <si>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</si>
  <si>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</si>
  <si>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</si>
  <si>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</si>
  <si>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</si>
  <si>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</si>
  <si>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</si>
  <si>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</si>
  <si>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</si>
  <si>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</si>
  <si>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</si>
  <si>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</si>
  <si>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</si>
  <si>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</si>
  <si>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</si>
  <si>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</si>
  <si>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</si>
  <si>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</si>
  <si>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</si>
  <si>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</si>
  <si>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</si>
  <si>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</si>
  <si>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</si>
  <si>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</si>
  <si>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</si>
  <si>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</si>
  <si>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</si>
  <si>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</si>
  <si>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</si>
  <si>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</si>
  <si>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</si>
  <si>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</si>
  <si>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</si>
  <si>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</si>
  <si>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</si>
  <si>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</si>
  <si>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</si>
  <si>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</si>
  <si>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</si>
  <si>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</si>
  <si>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</si>
  <si>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</si>
  <si>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</si>
  <si>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</si>
  <si>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</si>
  <si>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</si>
  <si>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</si>
  <si>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</si>
  <si>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</si>
  <si>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</si>
  <si>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</si>
  <si>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</si>
  <si>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</si>
  <si>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</si>
  <si>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</si>
  <si>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</si>
  <si>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</si>
  <si>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</si>
  <si>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</si>
  <si>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</si>
  <si>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</si>
  <si>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</si>
  <si>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</si>
  <si>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</si>
  <si>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</si>
  <si>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</si>
  <si>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</si>
  <si>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</si>
  <si>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</si>
  <si>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</si>
  <si>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</si>
  <si>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</si>
  <si>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</si>
  <si>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182+15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</si>
  <si>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</si>
  <si>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</si>
  <si>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</si>
  <si>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</si>
  <si>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197*1,1</t>
  </si>
  <si>
    <t>216,7*1,08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</si>
  <si>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</si>
  <si>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</si>
  <si>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</si>
  <si>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</si>
  <si>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</si>
  <si>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</si>
  <si>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</si>
  <si>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</si>
  <si>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</si>
  <si>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</si>
  <si>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</si>
  <si>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</si>
  <si>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</si>
  <si>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</si>
  <si>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</si>
  <si>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</si>
  <si>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</si>
  <si>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</si>
  <si>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</si>
  <si>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</si>
  <si>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</si>
  <si>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</si>
  <si>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</si>
  <si>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</si>
  <si>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</si>
  <si>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</si>
  <si>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</si>
  <si>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</si>
  <si>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</si>
  <si>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</si>
  <si>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</si>
  <si>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</si>
  <si>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</si>
  <si>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</si>
  <si>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</si>
  <si>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</si>
  <si>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</si>
  <si>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</si>
  <si>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</si>
  <si>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</si>
  <si>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</si>
  <si>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</si>
  <si>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</si>
  <si>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</si>
  <si>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</si>
  <si>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</si>
  <si>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</si>
  <si>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</si>
  <si>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</si>
  <si>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</si>
  <si>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</si>
  <si>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</si>
  <si>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</si>
  <si>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</si>
  <si>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</si>
  <si>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</si>
  <si>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</si>
  <si>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</si>
  <si>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</si>
  <si>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</si>
  <si>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</si>
  <si>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</si>
  <si>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</si>
  <si>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</si>
  <si>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 neobsazeno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</si>
  <si>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</si>
  <si>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</si>
  <si>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</si>
  <si>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</si>
  <si>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</si>
  <si>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</si>
  <si>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</si>
  <si>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</si>
  <si>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</si>
  <si>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</si>
  <si>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</si>
  <si>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</si>
  <si>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</si>
  <si>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</si>
  <si>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</si>
  <si>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</si>
  <si>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</si>
  <si>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</si>
  <si>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</si>
  <si>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</si>
  <si>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</si>
  <si>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</si>
  <si>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</si>
  <si>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</si>
  <si>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</si>
  <si>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</si>
  <si>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</si>
  <si>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</si>
  <si>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</si>
  <si>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</si>
  <si>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</si>
  <si>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</si>
  <si>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</si>
  <si>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</si>
  <si>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</si>
  <si>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</si>
  <si>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</si>
  <si>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</si>
  <si>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</si>
  <si>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</si>
  <si>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</si>
  <si>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</si>
  <si>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</si>
  <si>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</si>
  <si>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</si>
  <si>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</si>
  <si>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</si>
  <si>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</si>
  <si>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</si>
  <si>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</si>
  <si>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</si>
  <si>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</si>
  <si>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</si>
  <si>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</si>
  <si>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</si>
  <si>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</si>
  <si>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</si>
  <si>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</si>
  <si>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</si>
  <si>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</si>
  <si>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</si>
  <si>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</si>
  <si>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</si>
  <si>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</si>
  <si>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</si>
  <si>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</si>
  <si>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</si>
  <si>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</si>
  <si>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</si>
  <si>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</si>
  <si>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</si>
  <si>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</si>
  <si>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</si>
  <si>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</si>
  <si>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</si>
  <si>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</si>
  <si>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</si>
  <si>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717</t>
  </si>
  <si>
    <t>553900-034</t>
  </si>
  <si>
    <t xml:space="preserve">Al/34  okno vnější 1100x2300mm, v Al rámu, vč. veškerých doplňků, kompletní provedení dle PD</t>
  </si>
  <si>
    <t>-279493614</t>
  </si>
  <si>
    <t>718</t>
  </si>
  <si>
    <t>553900-035</t>
  </si>
  <si>
    <t xml:space="preserve">Al/35  okno vnější 1100x2300mm, v Al rámu, vč. veškerých doplňků, kompletní provedení dle PD</t>
  </si>
  <si>
    <t>1181378207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</si>
  <si>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</si>
  <si>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</si>
  <si>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</si>
  <si>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</si>
  <si>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</si>
  <si>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</si>
  <si>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</si>
  <si>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</si>
  <si>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</si>
  <si>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</si>
  <si>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</si>
  <si>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</si>
  <si>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</si>
  <si>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</si>
  <si>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</si>
  <si>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</si>
  <si>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</si>
  <si>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</si>
  <si>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</si>
  <si>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</si>
  <si>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</si>
  <si>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</si>
  <si>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</si>
  <si>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</si>
  <si>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</si>
  <si>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</si>
  <si>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</si>
  <si>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</si>
  <si>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</si>
  <si>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</si>
  <si>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</si>
  <si>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</si>
  <si>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</si>
  <si>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</si>
  <si>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</si>
  <si>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</si>
  <si>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</si>
  <si>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</si>
  <si>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</si>
  <si>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</si>
  <si>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</si>
  <si>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</si>
  <si>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</si>
  <si>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</si>
  <si>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</si>
  <si>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</si>
  <si>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</si>
  <si>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</si>
  <si>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</si>
  <si>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</si>
  <si>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</si>
  <si>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</si>
  <si>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</si>
  <si>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</si>
  <si>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</si>
  <si>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</si>
  <si>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</si>
  <si>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</si>
  <si>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</si>
  <si>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</si>
  <si>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</si>
  <si>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</si>
  <si>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</si>
  <si>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</si>
  <si>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</si>
  <si>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</si>
  <si>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</si>
  <si>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</si>
  <si>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</si>
  <si>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</si>
  <si>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</si>
  <si>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</si>
  <si>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</si>
  <si>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</si>
  <si>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</si>
  <si>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</si>
  <si>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</si>
  <si>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</si>
  <si>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</si>
  <si>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</si>
  <si>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</si>
  <si>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</si>
  <si>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</si>
  <si>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</si>
  <si>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</si>
  <si>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</si>
  <si>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</si>
  <si>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</si>
  <si>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</si>
  <si>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</si>
  <si>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</si>
  <si>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</si>
  <si>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</si>
  <si>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</si>
  <si>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</si>
  <si>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</si>
  <si>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</si>
  <si>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</si>
  <si>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</si>
  <si>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</si>
  <si>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</si>
  <si>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</si>
  <si>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</si>
  <si>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</si>
  <si>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</si>
  <si>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</si>
  <si>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</si>
  <si>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</si>
  <si>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</si>
  <si>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</si>
  <si>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</si>
  <si>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</si>
  <si>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</si>
  <si>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</si>
  <si>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</si>
  <si>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</si>
  <si>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</si>
  <si>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</si>
  <si>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</si>
  <si>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</si>
  <si>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</si>
  <si>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</si>
  <si>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</si>
  <si>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</si>
  <si>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</si>
  <si>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</si>
  <si>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</si>
  <si>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</si>
  <si>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</si>
  <si>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</si>
  <si>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</si>
  <si>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</si>
  <si>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</si>
  <si>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</si>
  <si>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</si>
  <si>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</si>
  <si>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</si>
  <si>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</si>
  <si>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</si>
  <si>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</si>
  <si>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</si>
  <si>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</si>
  <si>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</si>
  <si>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</si>
  <si>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</si>
  <si>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</si>
  <si>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</si>
  <si>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</si>
  <si>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</si>
  <si>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</si>
  <si>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</si>
  <si>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</si>
  <si>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</si>
  <si>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</si>
  <si>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</si>
  <si>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</si>
  <si>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</si>
  <si>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</si>
  <si>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</si>
  <si>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</si>
  <si>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</si>
  <si>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</si>
  <si>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</si>
  <si>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</si>
  <si>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</si>
  <si>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</si>
  <si>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</si>
  <si>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</si>
  <si>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</si>
  <si>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</si>
  <si>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</si>
  <si>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</si>
  <si>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</si>
  <si>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</si>
  <si>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</si>
  <si>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</si>
  <si>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</si>
  <si>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</si>
  <si>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</si>
  <si>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</si>
  <si>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</si>
  <si>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</si>
  <si>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</si>
  <si>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</si>
  <si>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</si>
  <si>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</si>
  <si>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</si>
  <si>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</si>
  <si>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</si>
  <si>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</si>
  <si>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</si>
  <si>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</si>
  <si>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</si>
  <si>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</si>
  <si>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</si>
  <si>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</si>
  <si>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</si>
  <si>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</si>
  <si>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</si>
  <si>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</si>
  <si>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</si>
  <si>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</si>
  <si>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</si>
  <si>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</si>
  <si>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</si>
  <si>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</si>
  <si>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</si>
  <si>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</si>
  <si>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</si>
  <si>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</si>
  <si>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</si>
  <si>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</si>
  <si>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</si>
  <si>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</si>
  <si>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</si>
  <si>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</si>
  <si>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</si>
  <si>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</si>
  <si>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</si>
  <si>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</si>
  <si>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</si>
  <si>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</si>
  <si>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</si>
  <si>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</si>
  <si>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</si>
  <si>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</si>
  <si>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</si>
  <si>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</si>
  <si>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</si>
  <si>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</si>
  <si>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</si>
  <si>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</si>
  <si>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</si>
  <si>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</si>
  <si>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</si>
  <si>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</si>
  <si>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</si>
  <si>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</si>
  <si>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</si>
  <si>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</si>
  <si>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</si>
  <si>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</si>
  <si>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</si>
  <si>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</si>
  <si>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</si>
  <si>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</si>
  <si>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</si>
  <si>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</si>
  <si>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</si>
  <si>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</si>
  <si>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</si>
  <si>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</si>
  <si>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</si>
  <si>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</si>
  <si>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</si>
  <si>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</si>
  <si>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</si>
  <si>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</si>
  <si>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</si>
  <si>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</si>
  <si>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</si>
  <si>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</si>
  <si>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</si>
  <si>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</si>
  <si>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</si>
  <si>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</si>
  <si>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</si>
  <si>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</si>
  <si>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</si>
  <si>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</si>
  <si>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</si>
  <si>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</si>
  <si>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</si>
  <si>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</si>
  <si>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</si>
  <si>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</si>
  <si>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</si>
  <si>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</si>
  <si>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</si>
  <si>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</si>
  <si>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</si>
  <si>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</si>
  <si>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</si>
  <si>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</si>
  <si>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</si>
  <si>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</si>
  <si>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</si>
  <si>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</si>
  <si>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</si>
  <si>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</si>
  <si>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</si>
  <si>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</si>
  <si>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</si>
  <si>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</si>
  <si>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</si>
  <si>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</si>
  <si>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</si>
  <si>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</si>
  <si>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</si>
  <si>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</si>
  <si>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</si>
  <si>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</si>
  <si>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</si>
  <si>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</si>
  <si>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</si>
  <si>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</si>
  <si>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</si>
  <si>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</si>
  <si>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</si>
  <si>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</si>
  <si>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</si>
  <si>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</si>
  <si>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</si>
  <si>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</si>
  <si>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</si>
  <si>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</si>
  <si>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</si>
  <si>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</si>
  <si>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</si>
  <si>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</si>
  <si>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</si>
  <si>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</si>
  <si>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</si>
  <si>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</si>
  <si>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</si>
  <si>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</si>
  <si>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</si>
  <si>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</si>
  <si>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</si>
  <si>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</si>
  <si>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</si>
  <si>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</si>
  <si>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</si>
  <si>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</si>
  <si>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</si>
  <si>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</si>
  <si>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</si>
  <si>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</si>
  <si>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</si>
  <si>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</si>
  <si>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</si>
  <si>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</si>
  <si>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</si>
  <si>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</si>
  <si>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</si>
  <si>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</si>
  <si>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</si>
  <si>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</si>
  <si>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</si>
  <si>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</si>
  <si>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</si>
  <si>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</si>
  <si>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</si>
  <si>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</si>
  <si>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</si>
  <si>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</si>
  <si>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</si>
  <si>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</si>
  <si>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</si>
  <si>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</si>
  <si>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</si>
  <si>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</si>
  <si>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</si>
  <si>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</si>
  <si>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</si>
  <si>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</si>
  <si>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</si>
  <si>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</si>
  <si>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</si>
  <si>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</si>
  <si>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</si>
  <si>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</si>
  <si>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</si>
  <si>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</si>
  <si>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</si>
  <si>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</si>
  <si>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</si>
  <si>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</si>
  <si>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</si>
  <si>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</si>
  <si>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</si>
  <si>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</si>
  <si>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</si>
  <si>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</si>
  <si>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</si>
  <si>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</si>
  <si>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</si>
  <si>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</si>
  <si>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</si>
  <si>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</si>
  <si>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</si>
  <si>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</si>
  <si>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</si>
  <si>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</si>
  <si>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</si>
  <si>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</si>
  <si>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</si>
  <si>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</si>
  <si>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</si>
  <si>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</si>
  <si>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</si>
  <si>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</si>
  <si>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</si>
  <si>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</si>
  <si>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</si>
  <si>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</si>
  <si>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</si>
  <si>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</si>
  <si>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</si>
  <si>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</si>
  <si>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</si>
  <si>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</si>
  <si>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</si>
  <si>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</si>
  <si>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</si>
  <si>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</si>
  <si>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</si>
  <si>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</si>
  <si>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</si>
  <si>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</si>
  <si>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</si>
  <si>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</si>
  <si>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</si>
  <si>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</si>
  <si>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</si>
  <si>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</si>
  <si>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</si>
  <si>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</si>
  <si>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</si>
  <si>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</si>
  <si>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</si>
  <si>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</si>
  <si>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</si>
  <si>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</si>
  <si>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</si>
  <si>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</si>
  <si>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</si>
  <si>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</si>
  <si>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</si>
  <si>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</si>
  <si>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</si>
  <si>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</si>
  <si>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</si>
  <si>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</si>
  <si>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</si>
  <si>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</si>
  <si>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</si>
  <si>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</si>
  <si>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</si>
  <si>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</si>
  <si>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</si>
  <si>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</si>
  <si>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</si>
  <si>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</si>
  <si>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</si>
  <si>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</si>
  <si>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</si>
  <si>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</si>
  <si>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</si>
  <si>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</si>
  <si>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</si>
  <si>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</si>
  <si>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</si>
  <si>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</si>
  <si>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</si>
  <si>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</si>
  <si>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</si>
  <si>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</si>
  <si>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</si>
  <si>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</si>
  <si>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</si>
  <si>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</si>
  <si>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</si>
  <si>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</si>
  <si>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</si>
  <si>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</si>
  <si>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</si>
  <si>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</si>
  <si>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</si>
  <si>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</si>
  <si>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</si>
  <si>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</si>
  <si>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</si>
  <si>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</si>
  <si>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</si>
  <si>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</si>
  <si>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</si>
  <si>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</si>
  <si>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</si>
  <si>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</si>
  <si>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</si>
  <si>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</si>
  <si>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</si>
  <si>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</si>
  <si>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</si>
  <si>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</si>
  <si>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</si>
  <si>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</si>
  <si>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</si>
  <si>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</si>
  <si>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</si>
  <si>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</si>
  <si>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</si>
  <si>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</si>
  <si>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</si>
  <si>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</si>
  <si>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</si>
  <si>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</si>
  <si>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</si>
  <si>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</si>
  <si>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</si>
  <si>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</si>
  <si>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</si>
  <si>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</si>
  <si>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</si>
  <si>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</si>
  <si>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</si>
  <si>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</si>
  <si>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</si>
  <si>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</si>
  <si>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</si>
  <si>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</si>
  <si>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</si>
  <si>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</si>
  <si>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</si>
  <si>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</si>
  <si>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</si>
  <si>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</si>
  <si>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</si>
  <si>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</si>
  <si>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</si>
  <si>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</si>
  <si>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</si>
  <si>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</si>
  <si>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</si>
  <si>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</si>
  <si>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</si>
  <si>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</si>
  <si>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</si>
  <si>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</si>
  <si>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</si>
  <si>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</si>
  <si>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</si>
  <si>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</si>
  <si>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</si>
  <si>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</si>
  <si>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</si>
  <si>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</si>
  <si>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</si>
  <si>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</si>
  <si>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</si>
  <si>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</si>
  <si>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</si>
  <si>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</si>
  <si>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</si>
  <si>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</si>
  <si>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</si>
  <si>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</si>
  <si>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</si>
  <si>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</si>
  <si>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</si>
  <si>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</si>
  <si>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</si>
  <si>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</si>
  <si>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</si>
  <si>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</si>
  <si>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</si>
  <si>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</si>
  <si>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</si>
  <si>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</si>
  <si>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</si>
  <si>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</si>
  <si>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</si>
  <si>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</si>
  <si>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</si>
  <si>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</si>
  <si>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</si>
  <si>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</si>
  <si>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</si>
  <si>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</si>
  <si>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</si>
  <si>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</si>
  <si>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</si>
  <si>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</si>
  <si>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</si>
  <si>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</si>
  <si>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</si>
  <si>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</si>
  <si>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</si>
  <si>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</si>
  <si>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</si>
  <si>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</si>
  <si>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</si>
  <si>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</si>
  <si>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</si>
  <si>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</si>
  <si>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</si>
  <si>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</si>
  <si>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</si>
  <si>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</si>
  <si>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</si>
  <si>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</si>
  <si>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</si>
  <si>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</si>
  <si>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</si>
  <si>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</si>
  <si>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</si>
  <si>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</si>
  <si>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</si>
  <si>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</si>
  <si>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</si>
  <si>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</si>
  <si>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</si>
  <si>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</si>
  <si>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</si>
  <si>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</si>
  <si>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</si>
  <si>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</si>
  <si>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</si>
  <si>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</si>
  <si>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</si>
  <si>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</si>
  <si>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</si>
  <si>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</si>
  <si>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</si>
  <si>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</si>
  <si>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</si>
  <si>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</si>
  <si>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</si>
  <si>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</si>
  <si>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</si>
  <si>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</si>
  <si>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</si>
  <si>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</si>
  <si>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</si>
  <si>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</si>
  <si>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</si>
  <si>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</si>
  <si>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</si>
  <si>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</si>
  <si>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</si>
  <si>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</si>
  <si>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</si>
  <si>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</si>
  <si>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</si>
  <si>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</si>
  <si>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</si>
  <si>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</si>
  <si>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</si>
  <si>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</si>
  <si>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</si>
  <si>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</si>
  <si>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</si>
  <si>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</si>
  <si>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</si>
  <si>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</si>
  <si>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</si>
  <si>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</si>
  <si>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</si>
  <si>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</si>
  <si>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</si>
  <si>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</si>
  <si>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</si>
  <si>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</si>
  <si>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</si>
  <si>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</si>
  <si>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</si>
  <si>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</si>
  <si>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</si>
  <si>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</si>
  <si>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</si>
  <si>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</si>
  <si>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</si>
  <si>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</si>
  <si>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</si>
  <si>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</si>
  <si>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</si>
  <si>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</si>
  <si>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</si>
  <si>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</si>
  <si>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</si>
  <si>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</si>
  <si>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</si>
  <si>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</si>
  <si>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</si>
  <si>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</si>
  <si>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</si>
  <si>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</si>
  <si>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</si>
  <si>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</si>
  <si>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</si>
  <si>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</si>
  <si>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</si>
  <si>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</si>
  <si>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</si>
  <si>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</si>
  <si>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</si>
  <si>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</si>
  <si>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</si>
  <si>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</si>
  <si>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</si>
  <si>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</si>
  <si>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</si>
  <si>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</si>
  <si>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</si>
  <si>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</si>
  <si>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</si>
  <si>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</si>
  <si>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</si>
  <si>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</si>
  <si>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</si>
  <si>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</si>
  <si>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</si>
  <si>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</si>
  <si>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</si>
  <si>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</si>
  <si>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</si>
  <si>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</si>
  <si>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</si>
  <si>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</si>
  <si>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</si>
  <si>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</si>
  <si>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</si>
  <si>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</si>
  <si>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</si>
  <si>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</si>
  <si>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</si>
  <si>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</si>
  <si>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</si>
  <si>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</si>
  <si>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</si>
  <si>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</si>
  <si>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</si>
  <si>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</si>
  <si>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</si>
  <si>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</si>
  <si>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</si>
  <si>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</si>
  <si>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</si>
  <si>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</si>
  <si>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</si>
  <si>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</si>
  <si>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</si>
  <si>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</si>
  <si>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</si>
  <si>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</si>
  <si>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</si>
  <si>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</si>
  <si>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</si>
  <si>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</si>
  <si>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</si>
  <si>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</si>
  <si>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</si>
  <si>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</si>
  <si>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</si>
  <si>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</si>
  <si>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</si>
  <si>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</si>
  <si>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</si>
  <si>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</si>
  <si>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</si>
  <si>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</si>
  <si>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</si>
  <si>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</si>
  <si>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</si>
  <si>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</si>
  <si>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</si>
  <si>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</si>
  <si>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</si>
  <si>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</si>
  <si>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</si>
  <si>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</si>
  <si>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</si>
  <si>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</si>
  <si>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</si>
  <si>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</si>
  <si>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</si>
  <si>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</si>
  <si>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</si>
  <si>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</si>
  <si>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</si>
  <si>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</si>
  <si>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</si>
  <si>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</si>
  <si>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</si>
  <si>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</si>
  <si>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</si>
  <si>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</si>
  <si>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</si>
  <si>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</si>
  <si>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</si>
  <si>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</si>
  <si>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</si>
  <si>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</si>
  <si>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</si>
  <si>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</si>
  <si>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</si>
  <si>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</si>
  <si>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</si>
  <si>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</si>
  <si>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</si>
  <si>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</si>
  <si>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</si>
  <si>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</si>
  <si>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</si>
  <si>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</si>
  <si>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</si>
  <si>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</si>
  <si>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</si>
  <si>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</si>
  <si>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</si>
  <si>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</si>
  <si>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</si>
  <si>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</si>
  <si>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</si>
  <si>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</si>
  <si>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</si>
  <si>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</si>
  <si>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</si>
  <si>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</si>
  <si>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</si>
  <si>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</si>
  <si>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</si>
  <si>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</si>
  <si>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</si>
  <si>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</si>
  <si>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</si>
  <si>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</si>
  <si>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</si>
  <si>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</si>
  <si>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</si>
  <si>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</si>
  <si>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</si>
  <si>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</si>
  <si>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</si>
  <si>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</si>
  <si>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</si>
  <si>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</si>
  <si>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</si>
  <si>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</si>
  <si>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</si>
  <si>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</si>
  <si>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</si>
  <si>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</si>
  <si>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</si>
  <si>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</si>
  <si>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</si>
  <si>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</si>
  <si>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</si>
  <si>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</si>
  <si>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</si>
  <si>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</si>
  <si>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</si>
  <si>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</si>
  <si>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</si>
  <si>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</si>
  <si>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</si>
  <si>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</si>
  <si>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</si>
  <si>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</si>
  <si>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</si>
  <si>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</si>
  <si>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</si>
  <si>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</si>
  <si>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</si>
  <si>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</si>
  <si>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</si>
  <si>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</si>
  <si>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</si>
  <si>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</si>
  <si>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</si>
  <si>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</si>
  <si>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</si>
  <si>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</si>
  <si>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</si>
  <si>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</si>
  <si>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</si>
  <si>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</si>
  <si>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</si>
  <si>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</si>
  <si>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</si>
  <si>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</si>
  <si>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</si>
  <si>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</si>
  <si>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</si>
  <si>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</si>
  <si>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</si>
  <si>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</si>
  <si>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</si>
  <si>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</si>
  <si>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</si>
  <si>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</si>
  <si>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</si>
  <si>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</si>
  <si>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</si>
  <si>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</si>
  <si>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</si>
  <si>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</si>
  <si>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</si>
  <si>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</si>
  <si>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</si>
  <si>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</si>
  <si>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</si>
  <si>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</si>
  <si>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</si>
  <si>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</si>
  <si>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</si>
  <si>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</si>
  <si>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</si>
  <si>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</si>
  <si>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</si>
  <si>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</si>
  <si>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</si>
  <si>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</si>
  <si>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</si>
  <si>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</si>
  <si>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</si>
  <si>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</si>
  <si>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</si>
  <si>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</si>
  <si>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</si>
  <si>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</si>
  <si>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</si>
  <si>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</si>
  <si>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</si>
  <si>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</si>
  <si>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</si>
  <si>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</si>
  <si>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</si>
  <si>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</si>
  <si>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</si>
  <si>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</si>
  <si>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</si>
  <si>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</si>
  <si>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</si>
  <si>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</si>
  <si>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</si>
  <si>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</si>
  <si>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</si>
  <si>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</si>
  <si>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</si>
  <si>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</si>
  <si>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</si>
  <si>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</si>
  <si>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</si>
  <si>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</si>
  <si>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</si>
  <si>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</si>
  <si>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</si>
  <si>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</si>
  <si>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</si>
  <si>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</si>
  <si>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</si>
  <si>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</si>
  <si>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</si>
  <si>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</si>
  <si>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</si>
  <si>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</si>
  <si>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</si>
  <si>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</si>
  <si>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</si>
  <si>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</si>
  <si>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</si>
  <si>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</si>
  <si>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</si>
  <si>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</si>
  <si>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</si>
  <si>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</si>
  <si>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</si>
  <si>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</si>
  <si>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</si>
  <si>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</si>
  <si>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</si>
  <si>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</si>
  <si>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</si>
  <si>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</si>
  <si>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</si>
  <si>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</si>
  <si>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</si>
  <si>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</si>
  <si>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</si>
  <si>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</si>
  <si>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</si>
  <si>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</si>
  <si>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</si>
  <si>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</si>
  <si>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</si>
  <si>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</si>
  <si>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</si>
  <si>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</si>
  <si>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</si>
  <si>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</si>
  <si>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</si>
  <si>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</si>
  <si>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</si>
  <si>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</si>
  <si>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</si>
  <si>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</si>
  <si>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</si>
  <si>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</si>
  <si>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</si>
  <si>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</si>
  <si>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</si>
  <si>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</si>
  <si>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</si>
  <si>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</si>
  <si>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</si>
  <si>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</si>
  <si>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</si>
  <si>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</si>
  <si>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</si>
  <si>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</si>
  <si>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</si>
  <si>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</si>
  <si>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</si>
  <si>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</si>
  <si>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</si>
  <si>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</si>
  <si>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</si>
  <si>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</si>
  <si>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</si>
  <si>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</si>
  <si>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</si>
  <si>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</si>
  <si>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</si>
  <si>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</si>
  <si>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</si>
  <si>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</si>
  <si>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</si>
  <si>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</si>
  <si>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</si>
  <si>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</si>
  <si>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</si>
  <si>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</si>
  <si>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</si>
  <si>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</si>
  <si>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</si>
  <si>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</si>
  <si>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</si>
  <si>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</si>
  <si>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</si>
  <si>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</si>
  <si>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</si>
  <si>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</si>
  <si>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</si>
  <si>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</si>
  <si>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</si>
  <si>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</si>
  <si>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</si>
  <si>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</si>
  <si>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</si>
  <si>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</si>
  <si>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</si>
  <si>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</si>
  <si>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</si>
  <si>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</si>
  <si>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</si>
  <si>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</si>
  <si>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</si>
  <si>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</si>
  <si>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</si>
  <si>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</si>
  <si>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</si>
  <si>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</si>
  <si>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</si>
  <si>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</si>
  <si>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</si>
  <si>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</si>
  <si>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</si>
  <si>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</si>
  <si>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</si>
  <si>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</si>
  <si>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</si>
  <si>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</si>
  <si>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</si>
  <si>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</si>
  <si>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</si>
  <si>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</si>
  <si>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</si>
  <si>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</si>
  <si>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</si>
  <si>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</si>
  <si>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</si>
  <si>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</si>
  <si>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</si>
  <si>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</si>
  <si>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</si>
  <si>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</si>
  <si>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</si>
  <si>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</si>
  <si>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</si>
  <si>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</si>
  <si>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</si>
  <si>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</si>
  <si>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</si>
  <si>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</si>
  <si>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</si>
  <si>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</si>
  <si>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</si>
  <si>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</si>
  <si>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</si>
  <si>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</si>
  <si>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</si>
  <si>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</si>
  <si>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</si>
  <si>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</si>
  <si>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</si>
  <si>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</si>
  <si>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</si>
  <si>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</si>
  <si>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</si>
  <si>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</si>
  <si>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</si>
  <si>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</si>
  <si>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</si>
  <si>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</si>
  <si>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</si>
  <si>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</si>
  <si>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</si>
  <si>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</si>
  <si>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</si>
  <si>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</si>
  <si>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</si>
  <si>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</si>
  <si>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</si>
  <si>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</si>
  <si>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</si>
  <si>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</si>
  <si>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</si>
  <si>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</si>
  <si>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</si>
  <si>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</si>
  <si>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</si>
  <si>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</si>
  <si>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</si>
  <si>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</si>
  <si>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</si>
  <si>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</si>
  <si>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</si>
  <si>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</si>
  <si>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</si>
  <si>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</si>
  <si>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</si>
  <si>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</si>
  <si>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</si>
  <si>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</si>
  <si>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</si>
  <si>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</si>
  <si>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</si>
  <si>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</si>
  <si>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</si>
  <si>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</si>
  <si>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</si>
  <si>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</si>
  <si>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</si>
  <si>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</si>
  <si>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</si>
  <si>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</si>
  <si>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</si>
  <si>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</si>
  <si>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</si>
  <si>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</si>
  <si>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</si>
  <si>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</si>
  <si>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</si>
  <si>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</si>
  <si>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</si>
  <si>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</si>
  <si>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</si>
  <si>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</si>
  <si>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</si>
  <si>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</si>
  <si>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</si>
  <si>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</si>
  <si>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</si>
  <si>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</si>
  <si>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</si>
  <si>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</si>
  <si>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</si>
  <si>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</si>
  <si>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</si>
  <si>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</si>
  <si>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</si>
  <si>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</si>
  <si>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</si>
  <si>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</si>
  <si>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</si>
  <si>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</si>
  <si>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</si>
  <si>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</si>
  <si>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</si>
  <si>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</si>
  <si>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</si>
  <si>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</si>
  <si>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</si>
  <si>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</si>
  <si>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</si>
  <si>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</si>
  <si>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</si>
  <si>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</si>
  <si>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</si>
  <si>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</si>
  <si>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</si>
  <si>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</si>
  <si>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</si>
  <si>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</si>
  <si>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</si>
  <si>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</si>
  <si>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</si>
  <si>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</si>
  <si>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</si>
  <si>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</si>
  <si>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</si>
  <si>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</si>
  <si>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</si>
  <si>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</si>
  <si>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</si>
  <si>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</si>
  <si>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</si>
  <si>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</si>
  <si>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</si>
  <si>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</si>
  <si>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</si>
  <si>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</si>
  <si>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</si>
  <si>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</si>
  <si>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</si>
  <si>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</si>
  <si>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</si>
  <si>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</si>
  <si>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</si>
  <si>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</si>
  <si>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</si>
  <si>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</si>
  <si>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</si>
  <si>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</si>
  <si>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</si>
  <si>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</si>
  <si>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</si>
  <si>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</si>
  <si>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</si>
  <si>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</si>
  <si>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</si>
  <si>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</si>
  <si>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</si>
  <si>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</si>
  <si>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</si>
  <si>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</si>
  <si>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</si>
  <si>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</si>
  <si>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</si>
  <si>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</si>
  <si>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</si>
  <si>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</si>
  <si>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</si>
  <si>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</si>
  <si>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</si>
  <si>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</si>
  <si>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</si>
  <si>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</si>
  <si>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</si>
  <si>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</si>
  <si>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</si>
  <si>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</si>
  <si>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</si>
  <si>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</si>
  <si>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</si>
  <si>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</si>
  <si>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</si>
  <si>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</si>
  <si>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</si>
  <si>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</si>
  <si>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</si>
  <si>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</si>
  <si>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</si>
  <si>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</si>
  <si>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</si>
  <si>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</si>
  <si>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</si>
  <si>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</si>
  <si>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</si>
  <si>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</si>
  <si>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</si>
  <si>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</si>
  <si>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</si>
  <si>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</si>
  <si>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</si>
  <si>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</si>
  <si>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</si>
  <si>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</si>
  <si>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</si>
  <si>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</si>
  <si>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</si>
  <si>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</si>
  <si>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</si>
  <si>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</si>
  <si>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</si>
  <si>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</si>
  <si>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</si>
  <si>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</si>
  <si>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</si>
  <si>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</si>
  <si>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</si>
  <si>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</si>
  <si>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</si>
  <si>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</si>
  <si>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</si>
  <si>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</si>
  <si>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</si>
  <si>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</si>
  <si>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</si>
  <si>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</si>
  <si>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</si>
  <si>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</si>
  <si>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</si>
  <si>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</si>
  <si>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</si>
  <si>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</si>
  <si>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</si>
  <si>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</si>
  <si>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</si>
  <si>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</si>
  <si>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</si>
  <si>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</si>
  <si>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</si>
  <si>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</si>
  <si>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</si>
  <si>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</si>
  <si>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</si>
  <si>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</si>
  <si>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</si>
  <si>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</si>
  <si>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</si>
  <si>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</si>
  <si>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</si>
  <si>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</si>
  <si>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</si>
  <si>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</si>
  <si>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</si>
  <si>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</si>
  <si>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</si>
  <si>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</si>
  <si>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</si>
  <si>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</si>
  <si>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</si>
  <si>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</si>
  <si>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</si>
  <si>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</si>
  <si>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</si>
  <si>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</si>
  <si>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</si>
  <si>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</si>
  <si>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</si>
  <si>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</si>
  <si>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</si>
  <si>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</si>
  <si>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</si>
  <si>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</si>
  <si>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</si>
  <si>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</si>
  <si>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</si>
  <si>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</si>
  <si>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</si>
  <si>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</si>
  <si>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</si>
  <si>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</si>
  <si>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</si>
  <si>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</si>
  <si>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</si>
  <si>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</si>
  <si>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</si>
  <si>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</si>
  <si>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</si>
  <si>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</si>
  <si>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</si>
  <si>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</si>
  <si>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</si>
  <si>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</si>
  <si>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</si>
  <si>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</si>
  <si>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</si>
  <si>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</si>
  <si>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</si>
  <si>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</si>
  <si>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</si>
  <si>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</si>
  <si>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</si>
  <si>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</si>
  <si>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</si>
  <si>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</si>
  <si>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</si>
  <si>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</si>
  <si>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</si>
  <si>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</si>
  <si>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</si>
  <si>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</si>
  <si>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</si>
  <si>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</si>
  <si>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</si>
  <si>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</si>
  <si>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</si>
  <si>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</si>
  <si>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</si>
  <si>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</si>
  <si>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</si>
  <si>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</si>
  <si>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</si>
  <si>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</si>
  <si>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</si>
  <si>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</si>
  <si>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</si>
  <si>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</si>
  <si>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</si>
  <si>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</si>
  <si>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</si>
  <si>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</si>
  <si>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</si>
  <si>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</si>
  <si>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</si>
  <si>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</si>
  <si>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</si>
  <si>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</si>
  <si>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</si>
  <si>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</si>
  <si>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</si>
  <si>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</si>
  <si>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</si>
  <si>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</si>
  <si>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</si>
  <si>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</si>
  <si>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</si>
  <si>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</si>
  <si>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</si>
  <si>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</si>
  <si>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</si>
  <si>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</si>
  <si>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</si>
  <si>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</si>
  <si>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</si>
  <si>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</si>
  <si>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</si>
  <si>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</si>
  <si>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</si>
  <si>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</si>
  <si>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</si>
  <si>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</si>
  <si>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</si>
  <si>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</si>
  <si>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</si>
  <si>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</si>
  <si>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</si>
  <si>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</si>
  <si>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</si>
  <si>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</si>
  <si>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</si>
  <si>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</si>
  <si>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</si>
  <si>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</si>
  <si>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</si>
  <si>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</si>
  <si>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</si>
  <si>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</si>
  <si>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</si>
  <si>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</si>
  <si>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</si>
  <si>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</si>
  <si>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</si>
  <si>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</si>
  <si>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</si>
  <si>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</si>
  <si>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</si>
  <si>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</si>
  <si>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</si>
  <si>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</si>
  <si>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</si>
  <si>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</si>
  <si>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</si>
  <si>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</si>
  <si>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</si>
  <si>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</si>
  <si>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</si>
  <si>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</si>
  <si>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</si>
  <si>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</si>
  <si>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</si>
  <si>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</si>
  <si>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</si>
  <si>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</si>
  <si>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</si>
  <si>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</si>
  <si>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</si>
  <si>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</si>
  <si>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</si>
  <si>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</si>
  <si>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</si>
  <si>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</si>
  <si>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</si>
  <si>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</si>
  <si>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</si>
  <si>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</si>
  <si>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</si>
  <si>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</si>
  <si>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</si>
  <si>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</si>
  <si>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</si>
  <si>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Tlačítko signalizace WC-sprcha</t>
  </si>
  <si>
    <t>972803564</t>
  </si>
  <si>
    <t>Zvuková signalizace imobil</t>
  </si>
  <si>
    <t>-521106361</t>
  </si>
  <si>
    <t>ČIPY/KARTY pro hlavní vstup</t>
  </si>
  <si>
    <t>-711858073</t>
  </si>
  <si>
    <t>ČIPY/KARTY pro odlehčovací službu</t>
  </si>
  <si>
    <t>-417123642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</si>
  <si>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</si>
  <si>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</si>
  <si>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</si>
  <si>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</si>
  <si>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</si>
  <si>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</si>
  <si>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</si>
  <si>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</si>
  <si>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</si>
  <si>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</si>
  <si>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</si>
  <si>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</si>
  <si>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</si>
  <si>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</si>
  <si>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</si>
  <si>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</si>
  <si>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</si>
  <si>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</si>
  <si>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</si>
  <si>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</si>
  <si>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</si>
  <si>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</si>
  <si>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</si>
  <si>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</si>
  <si>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</si>
  <si>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</si>
  <si>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</si>
  <si>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</si>
  <si>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</si>
  <si>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</si>
  <si>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</si>
  <si>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</si>
  <si>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</si>
  <si>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</si>
  <si>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</si>
  <si>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</si>
  <si>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</si>
  <si>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</si>
  <si>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</si>
  <si>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</si>
  <si>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</si>
  <si>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</si>
  <si>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</si>
  <si>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</si>
  <si>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</si>
  <si>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</si>
  <si>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</si>
  <si>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</si>
  <si>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</si>
  <si>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</si>
  <si>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</si>
  <si>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</si>
  <si>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</si>
  <si>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</si>
  <si>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</si>
  <si>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</si>
  <si>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</si>
  <si>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</si>
  <si>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</si>
  <si>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</si>
  <si>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</si>
  <si>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</si>
  <si>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</si>
  <si>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</si>
  <si>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</si>
  <si>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</si>
  <si>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</si>
  <si>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</si>
  <si>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</si>
  <si>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</si>
  <si>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</si>
  <si>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</si>
  <si>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</si>
  <si>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</si>
  <si>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</si>
  <si>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2x2x0,8 mm PS30-120, B2ca,s1,d1,a1</t>
  </si>
  <si>
    <t xml:space="preserve">KTPO Praflaguard 4x2x0,8 </t>
  </si>
  <si>
    <t>-1456180081</t>
  </si>
  <si>
    <t>Kabelové příchytky (rozteč kotvicích bodů max. 600 mm)</t>
  </si>
  <si>
    <t>5775*2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</si>
  <si>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</si>
  <si>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</si>
  <si>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</si>
  <si>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</si>
  <si>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</si>
  <si>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</si>
  <si>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</si>
  <si>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</si>
  <si>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</si>
  <si>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</si>
  <si>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</si>
  <si>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</si>
  <si>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</si>
  <si>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</si>
  <si>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</si>
  <si>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</si>
  <si>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</si>
  <si>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</si>
  <si>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</si>
  <si>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</si>
  <si>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</si>
  <si>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</si>
  <si>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</si>
  <si>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</si>
  <si>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</si>
  <si>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</si>
  <si>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</si>
  <si>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 xml:space="preserve">Nerezový požární klíčový trezor s přípravou pro cylindrickou vložku, varianta 24 V </t>
  </si>
  <si>
    <t>-2009680498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</si>
  <si>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</si>
  <si>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</si>
  <si>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</si>
  <si>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</si>
  <si>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</si>
  <si>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</si>
  <si>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</si>
  <si>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</si>
  <si>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</si>
  <si>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</si>
  <si>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</si>
  <si>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</si>
  <si>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</si>
  <si>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</si>
  <si>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</si>
  <si>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</si>
  <si>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</si>
  <si>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</si>
  <si>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</si>
  <si>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</si>
  <si>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</si>
  <si>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</si>
  <si>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</si>
  <si>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</si>
  <si>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</si>
  <si>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</si>
  <si>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</si>
  <si>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</si>
  <si>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</si>
  <si>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</si>
  <si>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</si>
  <si>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</si>
  <si>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</si>
  <si>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</si>
  <si>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</si>
  <si>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</si>
  <si>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</si>
  <si>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</si>
  <si>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</si>
  <si>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</si>
  <si>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</si>
  <si>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</si>
  <si>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</si>
  <si>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</si>
  <si>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</si>
  <si>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</si>
  <si>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</si>
  <si>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</si>
  <si>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</si>
  <si>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10295,95+167,5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</si>
  <si>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</si>
  <si>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</si>
  <si>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</si>
  <si>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</si>
  <si>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</si>
  <si>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</si>
  <si>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</si>
  <si>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</si>
  <si>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</si>
  <si>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</si>
  <si>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</si>
  <si>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</si>
  <si>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</si>
  <si>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</si>
  <si>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</si>
  <si>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</si>
  <si>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</si>
  <si>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</si>
  <si>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</si>
  <si>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</si>
  <si>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</si>
  <si>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</si>
  <si>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</si>
  <si>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</si>
  <si>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</si>
  <si>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</si>
  <si>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</si>
  <si>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</si>
  <si>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</si>
  <si>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</si>
  <si>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</si>
  <si>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</si>
  <si>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</si>
  <si>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</si>
  <si>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</si>
  <si>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</si>
  <si>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</si>
  <si>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</si>
  <si>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</si>
  <si>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</si>
  <si>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</si>
  <si>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</si>
  <si>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</si>
  <si>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</si>
  <si>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</si>
  <si>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</si>
  <si>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</si>
  <si>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</si>
  <si>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</si>
  <si>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</si>
  <si>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</si>
  <si>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</si>
  <si>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</si>
  <si>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</si>
  <si>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</si>
  <si>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</si>
  <si>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</si>
  <si>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</si>
  <si>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</si>
  <si>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</si>
  <si>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</si>
  <si>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</si>
  <si>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</si>
  <si>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</si>
  <si>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</si>
  <si>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</si>
  <si>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</si>
  <si>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</si>
  <si>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</si>
  <si>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</si>
  <si>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</si>
  <si>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</si>
  <si>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</si>
  <si>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</si>
  <si>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</si>
  <si>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</si>
  <si>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</si>
  <si>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</si>
  <si>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</si>
  <si>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</si>
  <si>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</si>
  <si>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</si>
  <si>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</si>
  <si>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</si>
  <si>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</si>
  <si>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</si>
  <si>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</si>
  <si>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</si>
  <si>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</si>
  <si>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</si>
  <si>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</si>
  <si>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</si>
  <si>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</si>
  <si>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</si>
  <si>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</si>
  <si>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</si>
  <si>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</si>
  <si>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</si>
  <si>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>702.1</t>
  </si>
  <si>
    <t>Jistič 1p, 6kA, In=6 A, typ B</t>
  </si>
  <si>
    <t>1017109817</t>
  </si>
  <si>
    <t>702.2</t>
  </si>
  <si>
    <t xml:space="preserve">Modulový zvonek na DIN lištu </t>
  </si>
  <si>
    <t>-659134942</t>
  </si>
  <si>
    <t xml:space="preserve">Rozvádeč 1KK Invalid+Balkon  - RB-214_314_414</t>
  </si>
  <si>
    <t>-1524870094</t>
  </si>
  <si>
    <t>1982047887</t>
  </si>
  <si>
    <t>-302900852</t>
  </si>
  <si>
    <t>Rozvádeč 2KK+Balkon - RB-201-2_215-18_220-21_301-2_315-18_320-21_401-2_415-18_420-21_507</t>
  </si>
  <si>
    <t>134370609</t>
  </si>
  <si>
    <t>2122504254</t>
  </si>
  <si>
    <t>-2001607203</t>
  </si>
  <si>
    <t xml:space="preserve">Rozvádeč  2KK  Invalid+Balkon - RB-203_219_303_319_403_419_506</t>
  </si>
  <si>
    <t>-1763362028</t>
  </si>
  <si>
    <t>1246440495</t>
  </si>
  <si>
    <t>-1878813010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</si>
  <si>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</si>
  <si>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</si>
  <si>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</si>
  <si>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</si>
  <si>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</si>
  <si>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</si>
  <si>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</si>
  <si>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</si>
  <si>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</si>
  <si>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</si>
  <si>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</si>
  <si>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</si>
  <si>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</si>
  <si>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</si>
  <si>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</si>
  <si>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</si>
  <si>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</si>
  <si>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</si>
  <si>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</si>
  <si>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</si>
  <si>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</si>
  <si>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</si>
  <si>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</si>
  <si>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</si>
  <si>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</si>
  <si>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</si>
  <si>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</si>
  <si>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</si>
  <si>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</si>
  <si>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</si>
  <si>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</si>
  <si>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</si>
  <si>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</si>
  <si>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</si>
  <si>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</si>
  <si>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</si>
  <si>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</si>
  <si>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</si>
  <si>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</si>
  <si>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</si>
  <si>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</si>
  <si>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</si>
  <si>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</si>
  <si>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</si>
  <si>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</si>
  <si>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</si>
  <si>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</si>
  <si>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</si>
  <si>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</si>
  <si>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</si>
  <si>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</si>
  <si>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</si>
  <si>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</si>
  <si>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</si>
  <si>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</si>
  <si>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</si>
  <si>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</si>
  <si>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</si>
  <si>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</si>
  <si>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</si>
  <si>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</si>
  <si>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</si>
  <si>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</si>
  <si>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</si>
  <si>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</si>
  <si>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</si>
  <si>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</si>
  <si>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Rozvádeč RE-4.1</t>
  </si>
  <si>
    <t>1778988358</t>
  </si>
  <si>
    <t>Rozvádeč RE-4.2</t>
  </si>
  <si>
    <t>-2104128218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</si>
  <si>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</si>
  <si>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</si>
  <si>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</si>
  <si>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</si>
  <si>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</si>
  <si>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</si>
  <si>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</si>
  <si>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</si>
  <si>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</si>
  <si>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</si>
  <si>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</si>
  <si>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</si>
  <si>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</si>
  <si>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</si>
  <si>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</si>
  <si>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</si>
  <si>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</si>
  <si>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</si>
  <si>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</si>
  <si>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</si>
  <si>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</si>
  <si>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</si>
  <si>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</si>
  <si>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</si>
  <si>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</si>
  <si>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</si>
  <si>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</si>
  <si>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</si>
  <si>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</si>
  <si>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</si>
  <si>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</si>
  <si>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</si>
  <si>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</si>
  <si>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</si>
  <si>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</si>
  <si>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</si>
  <si>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</si>
  <si>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</si>
  <si>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</si>
  <si>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</si>
  <si>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</si>
  <si>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</si>
  <si>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</si>
  <si>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</si>
  <si>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</si>
  <si>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</si>
  <si>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</si>
  <si>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</si>
  <si>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</si>
  <si>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</si>
  <si>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</si>
  <si>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</si>
  <si>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</si>
  <si>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</si>
  <si>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</si>
  <si>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</si>
  <si>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</si>
  <si>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</si>
  <si>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</si>
  <si>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</si>
  <si>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</si>
  <si>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</si>
  <si>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</si>
  <si>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</si>
  <si>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</si>
  <si>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</si>
  <si>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</si>
  <si>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</si>
  <si>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</si>
  <si>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</si>
  <si>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</si>
  <si>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</si>
  <si>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</si>
  <si>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</si>
  <si>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</si>
  <si>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</si>
  <si>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</si>
  <si>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</si>
  <si>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</si>
  <si>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</si>
  <si>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</si>
  <si>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</si>
  <si>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</si>
  <si>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</si>
  <si>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</si>
  <si>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</si>
  <si>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</si>
  <si>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</si>
  <si>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</si>
  <si>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</si>
  <si>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</si>
  <si>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</si>
  <si>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</si>
  <si>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</si>
  <si>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</si>
  <si>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</si>
  <si>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</si>
  <si>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</si>
  <si>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</si>
  <si>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</si>
  <si>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</si>
  <si>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</si>
  <si>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</si>
  <si>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</si>
  <si>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</si>
  <si>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</si>
  <si>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</si>
  <si>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</si>
  <si>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</si>
  <si>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</si>
  <si>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</si>
  <si>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</si>
  <si>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</si>
  <si>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</si>
  <si>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</si>
  <si>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</si>
  <si>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</si>
  <si>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</si>
  <si>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</si>
  <si>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</si>
  <si>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</si>
  <si>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</si>
  <si>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</si>
  <si>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</si>
  <si>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</si>
  <si>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</si>
  <si>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</si>
  <si>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</si>
  <si>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</si>
  <si>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</si>
  <si>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</si>
  <si>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</si>
  <si>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</si>
  <si>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</si>
  <si>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</si>
  <si>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</si>
  <si>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</si>
  <si>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</si>
  <si>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</si>
  <si>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</si>
  <si>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</si>
  <si>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</si>
  <si>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</si>
  <si>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</si>
  <si>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</si>
  <si>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</si>
  <si>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</si>
  <si>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</si>
  <si>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</si>
  <si>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</si>
  <si>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</si>
  <si>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</si>
  <si>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</si>
  <si>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</si>
  <si>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</si>
  <si>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</si>
  <si>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</si>
  <si>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</si>
  <si>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</si>
  <si>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</si>
  <si>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</si>
  <si>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</si>
  <si>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</si>
  <si>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</si>
  <si>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</si>
  <si>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</si>
  <si>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</si>
  <si>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</si>
  <si>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</si>
  <si>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</si>
  <si>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</si>
  <si>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</si>
  <si>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</si>
  <si>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</si>
  <si>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</si>
  <si>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</si>
  <si>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</si>
  <si>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</si>
  <si>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</si>
  <si>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</si>
  <si>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</si>
  <si>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</si>
  <si>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</si>
  <si>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</si>
  <si>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</si>
  <si>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</si>
  <si>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</si>
  <si>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</si>
  <si>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</si>
  <si>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</si>
  <si>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</si>
  <si>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</si>
  <si>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</si>
  <si>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</si>
  <si>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</si>
  <si>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</si>
  <si>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</si>
  <si>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</si>
  <si>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</si>
  <si>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</si>
  <si>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</si>
  <si>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</si>
  <si>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</si>
  <si>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</si>
  <si>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</si>
  <si>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</si>
  <si>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</si>
  <si>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</si>
  <si>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</si>
  <si>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</si>
  <si>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</si>
  <si>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</si>
  <si>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</si>
  <si>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</si>
  <si>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</si>
  <si>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</si>
  <si>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</si>
  <si>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</si>
  <si>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</si>
  <si>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</si>
  <si>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</si>
  <si>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</si>
  <si>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</si>
  <si>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</si>
  <si>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</si>
  <si>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</si>
  <si>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</si>
  <si>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</si>
  <si>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</si>
  <si>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</si>
  <si>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</si>
  <si>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</si>
  <si>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</si>
  <si>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</si>
  <si>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</si>
  <si>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</si>
  <si>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</si>
  <si>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</si>
  <si>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</si>
  <si>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</si>
  <si>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</si>
  <si>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</si>
  <si>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</si>
  <si>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</si>
  <si>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</si>
  <si>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</si>
  <si>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</si>
  <si>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</si>
  <si>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</si>
  <si>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</si>
  <si>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</si>
  <si>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</si>
  <si>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</si>
  <si>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</si>
  <si>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</si>
  <si>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</si>
  <si>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</si>
  <si>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</si>
  <si>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</si>
  <si>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</si>
  <si>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</si>
  <si>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</si>
  <si>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</si>
  <si>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</si>
  <si>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</si>
  <si>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</si>
  <si>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</si>
  <si>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</si>
  <si>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</si>
  <si>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</si>
  <si>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</si>
  <si>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</si>
  <si>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</si>
  <si>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</si>
  <si>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</si>
  <si>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</si>
  <si>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</si>
  <si>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</si>
  <si>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</si>
  <si>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</si>
  <si>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</si>
  <si>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</si>
  <si>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</si>
  <si>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</si>
  <si>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</si>
  <si>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</si>
  <si>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</si>
  <si>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</si>
  <si>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</si>
  <si>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</si>
  <si>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</si>
  <si>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</si>
  <si>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</si>
  <si>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</si>
  <si>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</si>
  <si>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</si>
  <si>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</si>
  <si>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</si>
  <si>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</si>
  <si>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</si>
  <si>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</si>
  <si>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</si>
  <si>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</si>
  <si>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</si>
  <si>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</si>
  <si>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</si>
  <si>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</si>
  <si>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</si>
  <si>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</si>
  <si>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</si>
  <si>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</si>
  <si>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</si>
  <si>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</si>
  <si>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</si>
  <si>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</si>
  <si>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</si>
  <si>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</si>
  <si>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</si>
  <si>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</si>
  <si>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</si>
  <si>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</si>
  <si>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</si>
  <si>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</si>
  <si>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</si>
  <si>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</si>
  <si>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</si>
  <si>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</si>
  <si>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</si>
  <si>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</si>
  <si>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</si>
  <si>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</si>
  <si>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</si>
  <si>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</si>
  <si>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</si>
  <si>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</si>
  <si>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</si>
  <si>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</si>
  <si>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</si>
  <si>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</si>
  <si>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</si>
  <si>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</si>
  <si>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</si>
  <si>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</si>
  <si>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</si>
  <si>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</si>
  <si>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</si>
  <si>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</si>
  <si>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</si>
  <si>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</si>
  <si>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</si>
  <si>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</si>
  <si>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</si>
  <si>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</si>
  <si>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</si>
  <si>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</si>
  <si>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</si>
  <si>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</si>
  <si>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</si>
  <si>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</si>
  <si>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</si>
  <si>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</si>
  <si>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</si>
  <si>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</si>
  <si>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</si>
  <si>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</si>
  <si>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</si>
  <si>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</si>
  <si>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</si>
  <si>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</si>
  <si>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</si>
  <si>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</si>
  <si>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</si>
  <si>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</si>
  <si>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</si>
  <si>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</si>
  <si>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</si>
  <si>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</si>
  <si>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</si>
  <si>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</si>
  <si>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</si>
  <si>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</si>
  <si>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</si>
  <si>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</si>
  <si>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</si>
  <si>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</si>
  <si>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</si>
  <si>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</si>
  <si>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</si>
  <si>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</si>
  <si>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</si>
  <si>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</si>
  <si>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</si>
  <si>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</si>
  <si>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</si>
  <si>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</si>
  <si>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</si>
  <si>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</si>
  <si>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</si>
  <si>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</si>
  <si>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</si>
  <si>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</si>
  <si>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</si>
  <si>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</si>
  <si>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</si>
  <si>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</si>
  <si>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</si>
  <si>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</si>
  <si>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</si>
  <si>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</si>
  <si>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</si>
  <si>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</si>
  <si>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</si>
  <si>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</si>
  <si>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</si>
  <si>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</si>
  <si>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</si>
  <si>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</si>
  <si>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</si>
  <si>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</si>
  <si>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</si>
  <si>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</si>
  <si>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</si>
  <si>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</si>
  <si>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</si>
  <si>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</si>
  <si>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</si>
  <si>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</si>
  <si>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</si>
  <si>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</si>
  <si>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</si>
  <si>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</si>
  <si>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</si>
  <si>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</si>
  <si>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</si>
  <si>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</si>
  <si>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</si>
  <si>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</si>
  <si>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</si>
  <si>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</si>
  <si>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</si>
  <si>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</si>
  <si>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</si>
  <si>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</si>
  <si>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</si>
  <si>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</si>
  <si>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</si>
  <si>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</si>
  <si>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</si>
  <si>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</si>
  <si>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</si>
  <si>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</si>
  <si>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</si>
  <si>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</si>
  <si>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</si>
  <si>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</si>
  <si>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</si>
  <si>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</si>
  <si>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</si>
  <si>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</si>
  <si>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</si>
  <si>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</si>
  <si>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</si>
  <si>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</si>
  <si>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</si>
  <si>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</si>
  <si>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</si>
  <si>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</si>
  <si>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</si>
  <si>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</si>
  <si>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</si>
  <si>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</si>
  <si>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</si>
  <si>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</si>
  <si>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</si>
  <si>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</si>
  <si>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</si>
  <si>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</si>
  <si>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</si>
  <si>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</si>
  <si>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</si>
  <si>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</si>
  <si>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</si>
  <si>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</si>
  <si>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</si>
  <si>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</si>
  <si>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</si>
  <si>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</si>
  <si>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</si>
  <si>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</si>
  <si>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</si>
  <si>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</si>
  <si>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</si>
  <si>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</si>
  <si>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</si>
  <si>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</si>
  <si>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</si>
  <si>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</si>
  <si>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</si>
  <si>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</si>
  <si>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</si>
  <si>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</si>
  <si>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</si>
  <si>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</si>
  <si>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</si>
  <si>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</si>
  <si>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</si>
  <si>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</si>
  <si>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</si>
  <si>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</si>
  <si>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</si>
  <si>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</si>
  <si>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</si>
  <si>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</si>
  <si>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</si>
  <si>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</si>
  <si>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</si>
  <si>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</si>
  <si>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</si>
  <si>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</si>
  <si>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</si>
  <si>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</si>
  <si>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</si>
  <si>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</si>
  <si>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</si>
  <si>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</si>
  <si>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</si>
  <si>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</si>
  <si>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</si>
  <si>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</si>
  <si>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</si>
  <si>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</si>
  <si>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</si>
  <si>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</si>
  <si>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</si>
  <si>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</si>
  <si>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</si>
  <si>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</si>
  <si>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</si>
  <si>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</si>
  <si>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</si>
  <si>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</si>
  <si>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</si>
  <si>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</si>
  <si>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</si>
  <si>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</si>
  <si>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</si>
  <si>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</si>
  <si>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</si>
  <si>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</si>
  <si>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</si>
  <si>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</si>
  <si>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</si>
  <si>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</si>
  <si>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</si>
  <si>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</si>
  <si>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</si>
  <si>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</si>
  <si>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</si>
  <si>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</si>
  <si>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</si>
  <si>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</si>
  <si>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</si>
  <si>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</si>
  <si>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</si>
  <si>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</si>
  <si>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</si>
  <si>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</si>
  <si>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</si>
  <si>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</si>
  <si>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</si>
  <si>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</si>
  <si>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</si>
  <si>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</si>
  <si>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</si>
  <si>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</si>
  <si>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</si>
  <si>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</si>
  <si>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</si>
  <si>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</si>
  <si>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</si>
  <si>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</si>
  <si>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</si>
  <si>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</si>
  <si>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</si>
  <si>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</si>
  <si>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</si>
  <si>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</si>
  <si>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</si>
  <si>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</si>
  <si>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</si>
  <si>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</si>
  <si>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</si>
  <si>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</si>
  <si>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</si>
  <si>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</si>
  <si>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</si>
  <si>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</si>
  <si>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</si>
  <si>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</si>
  <si>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</si>
  <si>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</si>
  <si>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</si>
  <si>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</si>
  <si>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</si>
  <si>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</si>
  <si>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</si>
  <si>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</si>
  <si>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</si>
  <si>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</si>
  <si>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</si>
  <si>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</si>
  <si>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</si>
  <si>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</si>
  <si>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</si>
  <si>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</si>
  <si>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</si>
  <si>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</si>
  <si>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</si>
  <si>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</si>
  <si>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</si>
  <si>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</si>
  <si>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</si>
  <si>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</si>
  <si>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</si>
  <si>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</si>
  <si>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</si>
  <si>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</si>
  <si>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</si>
  <si>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</si>
  <si>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</si>
  <si>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</si>
  <si>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</si>
  <si>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</si>
  <si>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</si>
  <si>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</si>
  <si>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</si>
  <si>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</si>
  <si>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</si>
  <si>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</si>
  <si>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</si>
  <si>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</si>
  <si>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</si>
  <si>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</si>
  <si>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</si>
  <si>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</si>
  <si>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</si>
  <si>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</si>
  <si>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</si>
  <si>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</si>
  <si>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</si>
  <si>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</si>
  <si>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</si>
  <si>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</si>
  <si>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</si>
  <si>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</si>
  <si>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</si>
  <si>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</si>
  <si>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</si>
  <si>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</si>
  <si>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</si>
  <si>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</si>
  <si>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</si>
  <si>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</si>
  <si>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</si>
  <si>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</si>
  <si>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</si>
  <si>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</si>
  <si>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</si>
  <si>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</si>
  <si>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</si>
  <si>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</si>
  <si>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</si>
  <si>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</si>
  <si>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</si>
  <si>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</si>
  <si>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</si>
  <si>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</si>
  <si>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</si>
  <si>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</si>
  <si>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</si>
  <si>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</si>
  <si>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</si>
  <si>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</si>
  <si>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</si>
  <si>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</si>
  <si>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</si>
  <si>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</si>
  <si>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</si>
  <si>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</si>
  <si>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</si>
  <si>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</si>
  <si>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</si>
  <si>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</si>
  <si>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</si>
  <si>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</si>
  <si>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</si>
  <si>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</si>
  <si>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</si>
  <si>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</si>
  <si>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</si>
  <si>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</si>
  <si>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</si>
  <si>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</si>
  <si>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</si>
  <si>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</si>
  <si>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</si>
  <si>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</si>
  <si>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</si>
  <si>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</si>
  <si>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</si>
  <si>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</si>
  <si>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</si>
  <si>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</si>
  <si>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</si>
  <si>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</si>
  <si>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</si>
  <si>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</si>
  <si>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</si>
  <si>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</si>
  <si>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</si>
  <si>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</si>
  <si>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</si>
  <si>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</si>
  <si>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</si>
  <si>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</si>
  <si>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</si>
  <si>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</si>
  <si>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</si>
  <si>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</si>
  <si>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</si>
  <si>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</si>
  <si>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</si>
  <si>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</si>
  <si>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</si>
  <si>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</si>
  <si>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</si>
  <si>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</si>
  <si>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</si>
  <si>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</si>
  <si>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</si>
  <si>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</si>
  <si>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</si>
  <si>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</si>
  <si>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</si>
  <si>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</si>
  <si>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</si>
  <si>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</si>
  <si>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</si>
  <si>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</si>
  <si>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</si>
  <si>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</si>
  <si>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</si>
  <si>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</si>
  <si>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</si>
  <si>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</si>
  <si>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</si>
  <si>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</si>
  <si>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</si>
  <si>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</si>
  <si>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</si>
  <si>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</si>
  <si>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</si>
  <si>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</si>
  <si>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</si>
  <si>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</si>
  <si>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</si>
  <si>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</si>
  <si>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</si>
  <si>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</si>
  <si>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</si>
  <si>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</si>
  <si>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</si>
  <si>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</si>
  <si>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</si>
  <si>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</si>
  <si>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</si>
  <si>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</si>
  <si>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</si>
  <si>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</si>
  <si>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</si>
  <si>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</si>
  <si>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</si>
  <si>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</si>
  <si>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</si>
  <si>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</si>
  <si>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</si>
  <si>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</si>
  <si>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</si>
  <si>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</si>
  <si>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</si>
  <si>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</si>
  <si>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</si>
  <si>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</si>
  <si>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</si>
  <si>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</si>
  <si>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</si>
  <si>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</si>
  <si>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</si>
  <si>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</si>
  <si>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</si>
  <si>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</si>
  <si>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</si>
  <si>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</si>
  <si>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</si>
  <si>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</si>
  <si>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</si>
  <si>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</si>
  <si>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</si>
  <si>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</si>
  <si>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</si>
  <si>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</si>
  <si>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</si>
  <si>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</si>
  <si>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</si>
  <si>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</si>
  <si>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</si>
  <si>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</si>
  <si>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</si>
  <si>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</si>
  <si>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</si>
  <si>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</si>
  <si>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</si>
  <si>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</si>
  <si>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</si>
  <si>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</si>
  <si>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</si>
  <si>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</si>
  <si>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</si>
  <si>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</si>
  <si>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</si>
  <si>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</si>
  <si>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</si>
  <si>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</si>
  <si>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</si>
  <si>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</si>
  <si>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</si>
  <si>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</si>
  <si>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</si>
  <si>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</si>
  <si>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</si>
  <si>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</si>
  <si>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</si>
  <si>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</si>
  <si>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</si>
  <si>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</si>
  <si>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</si>
  <si>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</si>
  <si>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</si>
  <si>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</si>
  <si>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</si>
  <si>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</si>
  <si>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</si>
  <si>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</si>
  <si>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</si>
  <si>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</si>
  <si>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</si>
  <si>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</si>
  <si>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</si>
  <si>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</si>
  <si>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</si>
  <si>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</si>
  <si>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</si>
  <si>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</si>
  <si>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</si>
  <si>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</si>
  <si>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</si>
  <si>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</si>
  <si>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</si>
  <si>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</si>
  <si>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</si>
  <si>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</si>
  <si>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</si>
  <si>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</si>
  <si>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</si>
  <si>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</si>
  <si>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</si>
  <si>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</si>
  <si>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</si>
  <si>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</si>
  <si>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</si>
  <si>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</si>
  <si>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</si>
  <si>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</si>
  <si>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</si>
  <si>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</si>
  <si>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</si>
  <si>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</si>
  <si>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</si>
  <si>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</si>
  <si>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</si>
  <si>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</si>
  <si>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</si>
  <si>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</si>
  <si>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</si>
  <si>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</si>
  <si>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</si>
  <si>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</si>
  <si>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</si>
  <si>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</si>
  <si>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</si>
  <si>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</si>
  <si>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</si>
  <si>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</si>
  <si>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</si>
  <si>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</si>
  <si>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</si>
  <si>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</si>
  <si>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</si>
  <si>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</si>
  <si>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</si>
  <si>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</si>
  <si>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</si>
  <si>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</si>
  <si>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</si>
  <si>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</si>
  <si>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</si>
  <si>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</si>
  <si>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</si>
  <si>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</si>
  <si>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</si>
  <si>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</si>
  <si>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</si>
  <si>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</si>
  <si>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</si>
  <si>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</si>
  <si>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</si>
  <si>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</si>
  <si>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</si>
  <si>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</si>
  <si>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</si>
  <si>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</si>
  <si>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</si>
  <si>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</si>
  <si>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</si>
  <si>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</si>
  <si>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</si>
  <si>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</si>
  <si>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</si>
  <si>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</si>
  <si>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</si>
  <si>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</si>
  <si>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</si>
  <si>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</si>
  <si>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</si>
  <si>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</si>
  <si>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</si>
  <si>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</si>
  <si>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</si>
  <si>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</si>
  <si>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</si>
  <si>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</si>
  <si>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</si>
  <si>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</si>
  <si>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</si>
  <si>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</si>
  <si>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</si>
  <si>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</si>
  <si>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</si>
  <si>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</si>
  <si>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</si>
  <si>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</si>
  <si>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</si>
  <si>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</si>
  <si>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</si>
  <si>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</si>
  <si>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</si>
  <si>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</si>
  <si>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</si>
  <si>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</si>
  <si>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</si>
  <si>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</si>
  <si>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</si>
  <si>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</si>
  <si>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</si>
  <si>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</si>
  <si>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</si>
  <si>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</si>
  <si>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</si>
  <si>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</si>
  <si>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</si>
  <si>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</si>
  <si>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</si>
  <si>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</si>
  <si>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</si>
  <si>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</si>
  <si>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</si>
  <si>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</si>
  <si>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</si>
  <si>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</si>
  <si>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</si>
  <si>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</si>
  <si>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</si>
  <si>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</si>
  <si>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</si>
  <si>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</si>
  <si>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</si>
  <si>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</si>
  <si>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</si>
  <si>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</si>
  <si>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</si>
  <si>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</si>
  <si>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</si>
  <si>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</si>
  <si>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</si>
  <si>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</si>
  <si>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</si>
  <si>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</si>
  <si>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</si>
  <si>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</si>
  <si>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</si>
  <si>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</si>
  <si>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</si>
  <si>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</si>
  <si>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</si>
  <si>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</si>
  <si>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</si>
  <si>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</si>
  <si>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</si>
  <si>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</si>
  <si>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</si>
  <si>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</si>
  <si>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</si>
  <si>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</si>
  <si>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</si>
  <si>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</si>
  <si>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</si>
  <si>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</si>
  <si>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</si>
  <si>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</si>
  <si>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</si>
  <si>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</si>
  <si>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</si>
  <si>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</si>
  <si>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</si>
  <si>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</si>
  <si>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</si>
  <si>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</si>
  <si>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</si>
  <si>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</si>
  <si>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</si>
  <si>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</si>
  <si>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</si>
  <si>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</si>
  <si>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</si>
  <si>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</si>
  <si>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</si>
  <si>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</si>
  <si>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</si>
  <si>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</si>
  <si>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115101201</t>
  </si>
  <si>
    <t>Čerpání vody na dopravní výšku do 10 m s uvažovaným průměrným přítokem do 500 l/min</t>
  </si>
  <si>
    <t>-1675259495</t>
  </si>
  <si>
    <t>https://podminky.urs.cz/item/CS_URS_2024_01/115101201</t>
  </si>
  <si>
    <t>2 měsíce po 10hod</t>
  </si>
  <si>
    <t>61*10</t>
  </si>
  <si>
    <t>115101301</t>
  </si>
  <si>
    <t>Pohotovost záložní čerpací soupravy pro dopravní výšku do 10 m s uvažovaným průměrným přítokem do 500 l/min</t>
  </si>
  <si>
    <t>den</t>
  </si>
  <si>
    <t>-25586785</t>
  </si>
  <si>
    <t>https://podminky.urs.cz/item/CS_URS_2024_01/115101301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</si>
  <si>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</si>
  <si>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</si>
  <si>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</si>
  <si>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</si>
  <si>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</si>
  <si>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</si>
  <si>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</si>
  <si>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</si>
  <si>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</si>
  <si>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</si>
  <si>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</si>
  <si>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</si>
  <si>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</si>
  <si>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</si>
  <si>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</si>
  <si>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</si>
  <si>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</si>
  <si>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</si>
  <si>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</si>
  <si>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</si>
  <si>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</si>
  <si>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</si>
  <si>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</si>
  <si>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</si>
  <si>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</si>
  <si>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</si>
  <si>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</si>
  <si>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</si>
  <si>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</si>
  <si>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</si>
  <si>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</si>
  <si>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</si>
  <si>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</si>
  <si>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</si>
  <si>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</si>
  <si>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</si>
  <si>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</si>
  <si>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</si>
  <si>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</si>
  <si>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</si>
  <si>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</si>
  <si>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</si>
  <si>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</si>
  <si>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</si>
  <si>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</si>
  <si>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</si>
  <si>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</si>
  <si>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</si>
  <si>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</si>
  <si>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</si>
  <si>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</si>
  <si>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</si>
  <si>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</si>
  <si>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</si>
  <si>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</si>
  <si>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</si>
  <si>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</si>
  <si>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</si>
  <si>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</si>
  <si>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</si>
  <si>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</si>
  <si>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</si>
  <si>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</si>
  <si>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</si>
  <si>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</si>
  <si>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</si>
  <si>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</si>
  <si>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</si>
  <si>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</si>
  <si>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</si>
  <si>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</si>
  <si>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</si>
  <si>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</si>
  <si>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</si>
  <si>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</si>
  <si>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</si>
  <si>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</si>
  <si>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</si>
  <si>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</si>
  <si>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</si>
  <si>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</si>
  <si>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</si>
  <si>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</si>
  <si>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</si>
  <si>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</si>
  <si>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</si>
  <si>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</si>
  <si>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</si>
  <si>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</si>
  <si>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</si>
  <si>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</si>
  <si>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</si>
  <si>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</si>
  <si>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</si>
  <si>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</si>
  <si>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</si>
  <si>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</si>
  <si>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</si>
  <si>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</si>
  <si>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</si>
  <si>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</si>
  <si>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</si>
  <si>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</si>
  <si>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</si>
  <si>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</si>
  <si>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</si>
  <si>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</si>
  <si>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</si>
  <si>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</si>
  <si>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</si>
  <si>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</si>
  <si>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</si>
  <si>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</si>
  <si>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</si>
  <si>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</si>
  <si>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</si>
  <si>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</si>
  <si>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</si>
  <si>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</si>
  <si>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</si>
  <si>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</si>
  <si>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</si>
  <si>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</si>
  <si>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</si>
  <si>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</si>
  <si>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</si>
  <si>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</si>
  <si>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</si>
  <si>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</si>
  <si>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</si>
  <si>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</si>
  <si>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</si>
  <si>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</si>
  <si>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</si>
  <si>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</si>
  <si>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</si>
  <si>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</si>
  <si>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</si>
  <si>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</si>
  <si>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</si>
  <si>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</si>
  <si>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</si>
  <si>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</si>
  <si>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</si>
  <si>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</si>
  <si>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</si>
  <si>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</si>
  <si>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</si>
  <si>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</si>
  <si>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</si>
  <si>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</si>
  <si>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</si>
  <si>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</si>
  <si>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</si>
  <si>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</si>
  <si>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</si>
  <si>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</si>
  <si>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</si>
  <si>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</si>
  <si>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</si>
  <si>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</si>
  <si>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</si>
  <si>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</si>
  <si>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</si>
  <si>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</si>
  <si>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</si>
  <si>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</si>
  <si>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</si>
  <si>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</si>
  <si>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</si>
  <si>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</si>
  <si>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</si>
  <si>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</si>
  <si>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</si>
  <si>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</si>
  <si>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</si>
  <si>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</si>
  <si>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</si>
  <si>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</si>
  <si>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</si>
  <si>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</si>
  <si>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</si>
  <si>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</si>
  <si>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</si>
  <si>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</si>
  <si>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</si>
  <si>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</si>
  <si>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</si>
  <si>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</si>
  <si>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</si>
  <si>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</si>
  <si>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</si>
  <si>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</si>
  <si>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</si>
  <si>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</si>
  <si>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</si>
  <si>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</si>
  <si>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</si>
  <si>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</si>
  <si>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</si>
  <si>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</si>
  <si>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</si>
  <si>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</si>
  <si>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</si>
  <si>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</si>
  <si>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</si>
  <si>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</si>
  <si>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</si>
  <si>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</si>
  <si>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</si>
  <si>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</si>
  <si>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</si>
  <si>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</si>
  <si>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</si>
  <si>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</si>
  <si>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</si>
  <si>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</si>
  <si>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</si>
  <si>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</si>
  <si>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</si>
  <si>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</si>
  <si>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</si>
  <si>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</si>
  <si>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</si>
  <si>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</si>
  <si>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</si>
  <si>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</si>
  <si>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</si>
  <si>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</si>
  <si>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</si>
  <si>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</si>
  <si>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</si>
  <si>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</si>
  <si>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</si>
  <si>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</si>
  <si>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</si>
  <si>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</si>
  <si>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</si>
  <si>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</si>
  <si>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</si>
  <si>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</si>
  <si>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</si>
  <si>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</si>
  <si>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</si>
  <si>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</si>
  <si>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</si>
  <si>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</si>
  <si>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</si>
  <si>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</si>
  <si>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</si>
  <si>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</si>
  <si>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</si>
  <si>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</si>
  <si>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</si>
  <si>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</si>
  <si>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</si>
  <si>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</si>
  <si>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</si>
  <si>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</si>
  <si>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</si>
  <si>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</si>
  <si>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</si>
  <si>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</si>
  <si>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</si>
  <si>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</si>
  <si>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</si>
  <si>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</si>
  <si>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</si>
  <si>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</si>
  <si>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</si>
  <si>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</si>
  <si>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</si>
  <si>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</si>
  <si>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</si>
  <si>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</si>
  <si>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</si>
  <si>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</si>
  <si>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</si>
  <si>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</si>
  <si>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</si>
  <si>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</si>
  <si>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</si>
  <si>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</si>
  <si>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</si>
  <si>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</si>
  <si>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</si>
  <si>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</si>
  <si>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</si>
  <si>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</si>
  <si>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</si>
  <si>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</si>
  <si>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</si>
  <si>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</si>
  <si>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</si>
  <si>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</si>
  <si>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</si>
  <si>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</si>
  <si>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</si>
  <si>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</si>
  <si>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</si>
  <si>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</si>
  <si>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</si>
  <si>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</si>
  <si>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</si>
  <si>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</si>
  <si>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</si>
  <si>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</si>
  <si>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</si>
  <si>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</si>
  <si>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</si>
  <si>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</si>
  <si>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</si>
  <si>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</si>
  <si>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</si>
  <si>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</si>
  <si>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</si>
  <si>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</si>
  <si>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</si>
  <si>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</si>
  <si>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</si>
  <si>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</si>
  <si>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</si>
  <si>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</si>
  <si>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</si>
  <si>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</si>
  <si>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</si>
  <si>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</si>
  <si>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</si>
  <si>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</si>
  <si>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</si>
  <si>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</si>
  <si>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</si>
  <si>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</si>
  <si>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</si>
  <si>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</si>
  <si>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</si>
  <si>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</si>
  <si>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</si>
  <si>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</si>
  <si>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</si>
  <si>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</si>
  <si>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</si>
  <si>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</si>
  <si>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</si>
  <si>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</si>
  <si>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</si>
  <si>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</si>
  <si>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</si>
  <si>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</si>
  <si>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</si>
  <si>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</si>
  <si>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</si>
  <si>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</si>
  <si>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</si>
  <si>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</si>
  <si>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</si>
  <si>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</si>
  <si>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</si>
  <si>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</si>
  <si>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</si>
  <si>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</si>
  <si>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</si>
  <si>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</si>
  <si>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</si>
  <si>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</si>
  <si>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</si>
  <si>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</si>
  <si>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</si>
  <si>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</si>
  <si>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</si>
  <si>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</si>
  <si>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</si>
  <si>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</si>
  <si>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</si>
  <si>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</si>
  <si>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</si>
  <si>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</si>
  <si>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</si>
  <si>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</si>
  <si>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</si>
  <si>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</si>
  <si>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</si>
  <si>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</si>
  <si>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</si>
  <si>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</si>
  <si>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</si>
  <si>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</si>
  <si>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</si>
  <si>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</si>
  <si>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</si>
  <si>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</si>
  <si>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</si>
  <si>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</si>
  <si>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</si>
  <si>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</si>
  <si>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</si>
  <si>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</si>
  <si>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</si>
  <si>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</si>
  <si>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</si>
  <si>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</si>
  <si>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</si>
  <si>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</si>
  <si>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</si>
  <si>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</si>
  <si>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</si>
  <si>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</si>
  <si>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</si>
  <si>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</si>
  <si>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</si>
  <si>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</si>
  <si>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</si>
  <si>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</si>
  <si>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</si>
  <si>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</si>
  <si>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</si>
  <si>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</si>
  <si>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</si>
  <si>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</si>
  <si>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</si>
  <si>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</si>
  <si>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</si>
  <si>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</si>
  <si>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</si>
  <si>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</si>
  <si>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</si>
  <si>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</si>
  <si>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</si>
  <si>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</si>
  <si>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</si>
  <si>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</si>
  <si>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</si>
  <si>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</si>
  <si>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</si>
  <si>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</si>
  <si>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</si>
  <si>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</si>
  <si>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</si>
  <si>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</si>
  <si>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</si>
  <si>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</si>
  <si>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</si>
  <si>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</si>
  <si>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</si>
  <si>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</si>
  <si>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</si>
  <si>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</si>
  <si>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</si>
  <si>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</si>
  <si>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</si>
  <si>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</si>
  <si>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</si>
  <si>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</si>
  <si>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</si>
  <si>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</si>
  <si>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</si>
  <si>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</si>
  <si>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</si>
  <si>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</si>
  <si>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</si>
  <si>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</si>
  <si>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</si>
  <si>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</si>
  <si>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</si>
  <si>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</si>
  <si>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</si>
  <si>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</si>
  <si>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</si>
  <si>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</si>
  <si>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</si>
  <si>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</si>
  <si>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</si>
  <si>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</si>
  <si>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</si>
  <si>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</si>
  <si>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</si>
  <si>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</si>
  <si>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</si>
  <si>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</si>
  <si>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</si>
  <si>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</si>
  <si>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</si>
  <si>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</si>
  <si>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</si>
  <si>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</si>
  <si>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</si>
  <si>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</si>
  <si>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</si>
  <si>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</si>
  <si>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</si>
  <si>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</si>
  <si>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</si>
  <si>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</si>
  <si>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</si>
  <si>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</si>
  <si>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</si>
  <si>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</si>
  <si>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</si>
  <si>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</si>
  <si>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</si>
  <si>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</si>
  <si>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</si>
  <si>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</si>
  <si>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</si>
  <si>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</si>
  <si>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</si>
  <si>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</si>
  <si>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</si>
  <si>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</si>
  <si>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</si>
  <si>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</si>
  <si>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</si>
  <si>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</si>
  <si>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</si>
  <si>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</si>
  <si>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</si>
  <si>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</si>
  <si>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</si>
  <si>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</si>
  <si>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</si>
  <si>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</si>
  <si>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</si>
  <si>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</si>
  <si>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</si>
  <si>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</si>
  <si>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</si>
  <si>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</si>
  <si>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</si>
  <si>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</si>
  <si>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</si>
  <si>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</si>
  <si>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</si>
  <si>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</si>
  <si>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</si>
  <si>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</si>
  <si>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</si>
  <si>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</si>
  <si>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</si>
  <si>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</si>
  <si>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</si>
  <si>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</si>
  <si>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</si>
  <si>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</si>
  <si>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</si>
  <si>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</si>
  <si>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</si>
  <si>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</si>
  <si>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</si>
  <si>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</si>
  <si>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</si>
  <si>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</si>
  <si>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</si>
  <si>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</si>
  <si>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</si>
  <si>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</si>
  <si>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</si>
  <si>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</si>
  <si>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</si>
  <si>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</si>
  <si>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</si>
  <si>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</si>
  <si>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</si>
  <si>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</si>
  <si>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</si>
  <si>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</si>
  <si>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</si>
  <si>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</si>
  <si>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</si>
  <si>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</si>
  <si>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</si>
  <si>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</si>
  <si>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</si>
  <si>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</si>
  <si>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</si>
  <si>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</si>
  <si>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</si>
  <si>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</si>
  <si>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</si>
  <si>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</si>
  <si>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</si>
  <si>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</si>
  <si>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</si>
  <si>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</si>
  <si>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</si>
  <si>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</si>
  <si>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</si>
  <si>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</si>
  <si>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</si>
  <si>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</si>
  <si>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</si>
  <si>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</si>
  <si>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</si>
  <si>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</si>
  <si>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</si>
  <si>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</si>
  <si>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</si>
  <si>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</si>
  <si>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</si>
  <si>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</si>
  <si>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</si>
  <si>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</si>
  <si>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</si>
  <si>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</si>
  <si>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</si>
  <si>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</si>
  <si>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</si>
  <si>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</si>
  <si>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</si>
  <si>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</si>
  <si>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</si>
  <si>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</si>
  <si>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</si>
  <si>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</si>
  <si>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</si>
  <si>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</si>
  <si>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těsněním DN 250 vč. montáže těsnění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</si>
  <si>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</si>
  <si>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</si>
  <si>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</si>
  <si>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</si>
  <si>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</si>
  <si>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</si>
  <si>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</si>
  <si>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</si>
  <si>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</si>
  <si>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těsněním DN 500 vč. montáže těsnění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</si>
  <si>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</si>
  <si>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</si>
  <si>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</si>
  <si>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</si>
  <si>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</si>
  <si>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</si>
  <si>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</si>
  <si>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</si>
  <si>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těsněním DN 250 vč. montáže těsnění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</si>
  <si>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</si>
  <si>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</si>
  <si>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</si>
  <si>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</si>
  <si>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</si>
  <si>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</si>
  <si>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</si>
  <si>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</si>
  <si>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</si>
  <si>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</si>
  <si>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</si>
  <si>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</si>
  <si>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těsněním DN 500 vč. montáže těsnění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</si>
  <si>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</si>
  <si>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</si>
  <si>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</si>
  <si>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</si>
  <si>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</si>
  <si>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</si>
  <si>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</si>
  <si>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</si>
  <si>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5526009775</t>
  </si>
  <si>
    <t>T01 těsnící kroužek pro hrdlové spoje DN 250</t>
  </si>
  <si>
    <t>1931348443</t>
  </si>
  <si>
    <t>5526009776</t>
  </si>
  <si>
    <t>T02 těsnící kroužek pro hrdlové spoje DN 500</t>
  </si>
  <si>
    <t>583695280</t>
  </si>
  <si>
    <t>5526009777</t>
  </si>
  <si>
    <t>T03 těsnící kroužek pro přírubové spoje DN 500</t>
  </si>
  <si>
    <t>-954009575</t>
  </si>
  <si>
    <t>5526009778</t>
  </si>
  <si>
    <t>T04 šrouby, podložky, matice</t>
  </si>
  <si>
    <t>2128629201</t>
  </si>
  <si>
    <t>5526009779</t>
  </si>
  <si>
    <t>dodávka ocelové přivařovací příruby</t>
  </si>
  <si>
    <t>-1130671080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</si>
  <si>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</si>
  <si>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</si>
  <si>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</si>
  <si>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</si>
  <si>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</si>
  <si>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</si>
  <si>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</si>
  <si>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</si>
  <si>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</si>
  <si>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</si>
  <si>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</si>
  <si>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</si>
  <si>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</si>
  <si>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</si>
  <si>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</si>
  <si>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</si>
  <si>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</si>
  <si>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</si>
  <si>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</si>
  <si>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</si>
  <si>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</si>
  <si>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</si>
  <si>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</si>
  <si>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</si>
  <si>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</si>
  <si>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</si>
  <si>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</si>
  <si>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</si>
  <si>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</si>
  <si>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</si>
  <si>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</si>
  <si>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</si>
  <si>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</si>
  <si>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</si>
  <si>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</si>
  <si>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</si>
  <si>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</si>
  <si>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1052732714</t>
  </si>
  <si>
    <t>6 měsíců po 10 hod</t>
  </si>
  <si>
    <t>(3*31+30*3)*10</t>
  </si>
  <si>
    <t>419895118</t>
  </si>
  <si>
    <t xml:space="preserve">6 měsíců </t>
  </si>
  <si>
    <t>(3*31+30*3)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</si>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</sst>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11001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3" TargetMode="External" /><Relationship Id="rId6" Type="http://schemas.openxmlformats.org/officeDocument/2006/relationships/hyperlink" Target="https://podminky.urs.cz/item/CS_URS_2024_01/1611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871353121" TargetMode="External" /><Relationship Id="rId12" Type="http://schemas.openxmlformats.org/officeDocument/2006/relationships/hyperlink" Target="https://podminky.urs.cz/item/CS_URS_2024_01/892351111" TargetMode="External" /><Relationship Id="rId13" Type="http://schemas.openxmlformats.org/officeDocument/2006/relationships/hyperlink" Target="https://podminky.urs.cz/item/CS_URS_2024_01/894812315" TargetMode="External" /><Relationship Id="rId14" Type="http://schemas.openxmlformats.org/officeDocument/2006/relationships/hyperlink" Target="https://podminky.urs.cz/item/CS_URS_2024_01/894812335" TargetMode="External" /><Relationship Id="rId15" Type="http://schemas.openxmlformats.org/officeDocument/2006/relationships/hyperlink" Target="https://podminky.urs.cz/item/CS_URS_2024_01/894812377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190014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3" TargetMode="External" /><Relationship Id="rId8" Type="http://schemas.openxmlformats.org/officeDocument/2006/relationships/hyperlink" Target="https://podminky.urs.cz/item/CS_URS_2024_01/151101113" TargetMode="External" /><Relationship Id="rId9" Type="http://schemas.openxmlformats.org/officeDocument/2006/relationships/hyperlink" Target="https://podminky.urs.cz/item/CS_URS_2024_01/161151103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850311811" TargetMode="External" /><Relationship Id="rId15" Type="http://schemas.openxmlformats.org/officeDocument/2006/relationships/hyperlink" Target="https://podminky.urs.cz/item/CS_URS_2024_01/850391811" TargetMode="External" /><Relationship Id="rId16" Type="http://schemas.openxmlformats.org/officeDocument/2006/relationships/hyperlink" Target="https://podminky.urs.cz/item/CS_URS_2024_01/890231811" TargetMode="External" /><Relationship Id="rId17" Type="http://schemas.openxmlformats.org/officeDocument/2006/relationships/hyperlink" Target="https://podminky.urs.cz/item/CS_URS_2024_01/452111111" TargetMode="External" /><Relationship Id="rId18" Type="http://schemas.openxmlformats.org/officeDocument/2006/relationships/hyperlink" Target="https://podminky.urs.cz/item/CS_URS_2024_01/452112122" TargetMode="External" /><Relationship Id="rId19" Type="http://schemas.openxmlformats.org/officeDocument/2006/relationships/hyperlink" Target="https://podminky.urs.cz/item/CS_URS_2024_01/452311131" TargetMode="External" /><Relationship Id="rId20" Type="http://schemas.openxmlformats.org/officeDocument/2006/relationships/hyperlink" Target="https://podminky.urs.cz/item/CS_URS_2024_01/817374111" TargetMode="External" /><Relationship Id="rId21" Type="http://schemas.openxmlformats.org/officeDocument/2006/relationships/hyperlink" Target="https://podminky.urs.cz/item/CS_URS_2024_01/822392112" TargetMode="External" /><Relationship Id="rId22" Type="http://schemas.openxmlformats.org/officeDocument/2006/relationships/hyperlink" Target="https://podminky.urs.cz/item/CS_URS_2024_01/892392121" TargetMode="External" /><Relationship Id="rId23" Type="http://schemas.openxmlformats.org/officeDocument/2006/relationships/hyperlink" Target="https://podminky.urs.cz/item/CS_URS_2024_01/359901212" TargetMode="External" /><Relationship Id="rId24" Type="http://schemas.openxmlformats.org/officeDocument/2006/relationships/hyperlink" Target="https://podminky.urs.cz/item/CS_URS_2024_01/899104211" TargetMode="External" /><Relationship Id="rId25" Type="http://schemas.openxmlformats.org/officeDocument/2006/relationships/hyperlink" Target="https://podminky.urs.cz/item/CS_URS_2024_01/899623151" TargetMode="External" /><Relationship Id="rId26" Type="http://schemas.openxmlformats.org/officeDocument/2006/relationships/hyperlink" Target="https://podminky.urs.cz/item/CS_URS_2024_01/899643121" TargetMode="External" /><Relationship Id="rId27" Type="http://schemas.openxmlformats.org/officeDocument/2006/relationships/hyperlink" Target="https://podminky.urs.cz/item/CS_URS_2024_01/899643122" TargetMode="External" /><Relationship Id="rId28" Type="http://schemas.openxmlformats.org/officeDocument/2006/relationships/hyperlink" Target="https://podminky.urs.cz/item/CS_URS_2024_01/817394111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894410103" TargetMode="External" /><Relationship Id="rId31" Type="http://schemas.openxmlformats.org/officeDocument/2006/relationships/hyperlink" Target="https://podminky.urs.cz/item/CS_URS_2024_01/894410211" TargetMode="External" /><Relationship Id="rId32" Type="http://schemas.openxmlformats.org/officeDocument/2006/relationships/hyperlink" Target="https://podminky.urs.cz/item/CS_URS_2024_01/894410212" TargetMode="External" /><Relationship Id="rId33" Type="http://schemas.openxmlformats.org/officeDocument/2006/relationships/hyperlink" Target="https://podminky.urs.cz/item/CS_URS_2024_01/894410231" TargetMode="External" /><Relationship Id="rId34" Type="http://schemas.openxmlformats.org/officeDocument/2006/relationships/hyperlink" Target="https://podminky.urs.cz/item/CS_URS_2024_01/997013501" TargetMode="External" /><Relationship Id="rId35" Type="http://schemas.openxmlformats.org/officeDocument/2006/relationships/hyperlink" Target="https://podminky.urs.cz/item/CS_URS_2024_01/997013509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274101" TargetMode="External" /><Relationship Id="rId3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4nLbeLqasxbjyWqv7MH+u/9hinHTanGlXC8+KJmQXeuLKotYVE2UmFhLGOycQ4KFNR4dNlLR0hZjAgTvnoOMcg==" hashValue="1A+LShwlYPQi+CIX6j4j9quANyQ7DWld8dsQ/2s7OVZ9/8EM1KLXB7qsfIgRf/Pz4KQfPxt6m3xMj9rHrfq4+w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WlpCCQ4ks9mcRRvcqfD/ESzSjveYjqy5zgKswZ7E5MQj1mMVMi28QmluTBnXCYmrHyUbxIIdSsGu6K13D19BbA==" hashValue="55esuW4WOqLo57WPNdxNn521jU6NvuO+JNNxx5dxIB3k/M2Obq4YEEIkgulFmI4zT+NfBdqhRHNQZv0lh15Z6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aL8KhjWFv54NzQ3bX5lS0ekQRTPT+aOyo4tbg7RrYK8RazuCuSDqUAZNvQnTD1tNOEtZk3vlb1ac06jvR82frQ==" hashValue="PdsyKSCm4Y83GkrgAgIv56xE9X64JzER06LWftizf5ZG2t2PJQ3/TzkSSOiOi7Ub3i4SUW5LqdnKbAmdP17i8g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ROUND((SUM(BE133:BE4682)),  2)</f>
        <v>0</v>
      </c>
      <c r="G35" s="41"/>
      <c r="H35" s="41"/>
      <c r="I35" s="161">
        <v>0.20999999999999999</v>
      </c>
      <c r="J35" s="160">
        <f>ROUND(((SUM(BE133:BE4682))*I35),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ROUND((SUM(BF133:BF4682)),  2)</f>
        <v>0</v>
      </c>
      <c r="G36" s="41"/>
      <c r="H36" s="41"/>
      <c r="I36" s="161">
        <v>0.12</v>
      </c>
      <c r="J36" s="160">
        <f>ROUND(((SUM(BF133:BF4682))*I36),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J1466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J1810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J1932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J1965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J2166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J2262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J2464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J2467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J2468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J2636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J2965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J3203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J3212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J3243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J3447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J3534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J3665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J3733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J3781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J3822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J3865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J3867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J3924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J4049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J4099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J4460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J4469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J4483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J4484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J4488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J4508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P134+P2467+P4483+P4508</f>
        <v>0</v>
      </c>
      <c r="Q133" s="99"/>
      <c r="R133" s="197">
        <f>R134+R2467+R4483+R4508</f>
        <v>11141.17788741</v>
      </c>
      <c r="S133" s="99"/>
      <c r="T133" s="198">
        <f>T134+T2467+T4483+T4508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BK134+BK2467+BK4483+BK4508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P135+P172+P175+P253+P313+P744+P1116+P1142+P1143+P1151+P1164+P1178+P1188+P1206+P1213+P1221+P1466+P1810+P1932+P1965+P2166+P2262+P2464</f>
        <v>0</v>
      </c>
      <c r="Q134" s="208"/>
      <c r="R134" s="209">
        <f>R135+R172+R175+R253+R313+R744+R1116+R1142+R1143+R1151+R1164+R1178+R1188+R1206+R1213+R1221+R1466+R1810+R1932+R1965+R2166+R2262+R2464</f>
        <v>10777.24361944</v>
      </c>
      <c r="S134" s="208"/>
      <c r="T134" s="210">
        <f>T135+T172+T175+T253+T313+T744+T1116+T1142+T1143+T1151+T1164+T1178+T1188+T1206+T1213+T1221+T1466+T1810+T1932+T1965+T2166+T2262+T2464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BK135+BK172+BK175+BK253+BK313+BK744+BK1116+BK1142+BK1143+BK1151+BK1164+BK1178+BK1188+BK1206+BK1213+BK1221+BK1466+BK1810+BK1932+BK1965+BK2166+BK2262+BK2464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37.8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SUM(P1222:P1465)</f>
        <v>0</v>
      </c>
      <c r="Q1221" s="208"/>
      <c r="R1221" s="209">
        <f>SUM(R1222:R1465)</f>
        <v>390.04581985999994</v>
      </c>
      <c r="S1221" s="208"/>
      <c r="T1221" s="210">
        <f>SUM(T1222:T1465)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SUM(BK1222:BK1465)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66.75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54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0.0083499999999999998</v>
      </c>
      <c r="R1410" s="225">
        <f>Q1410*H1410</f>
        <v>0.45089999999999997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648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1525</v>
      </c>
      <c r="G1413" s="230"/>
      <c r="H1413" s="234">
        <v>14.4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662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1526</v>
      </c>
      <c r="G1415" s="230"/>
      <c r="H1415" s="234">
        <v>13.199999999999999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4" customFormat="1">
      <c r="A1416" s="14"/>
      <c r="B1416" s="246"/>
      <c r="C1416" s="247"/>
      <c r="D1416" s="231" t="s">
        <v>268</v>
      </c>
      <c r="E1416" s="248" t="s">
        <v>19</v>
      </c>
      <c r="F1416" s="249" t="s">
        <v>664</v>
      </c>
      <c r="G1416" s="247"/>
      <c r="H1416" s="248" t="s">
        <v>19</v>
      </c>
      <c r="I1416" s="250"/>
      <c r="J1416" s="247"/>
      <c r="K1416" s="247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268</v>
      </c>
      <c r="AU1416" s="255" t="s">
        <v>93</v>
      </c>
      <c r="AV1416" s="14" t="s">
        <v>82</v>
      </c>
      <c r="AW1416" s="14" t="s">
        <v>34</v>
      </c>
      <c r="AX1416" s="14" t="s">
        <v>74</v>
      </c>
      <c r="AY1416" s="255" t="s">
        <v>224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1526</v>
      </c>
      <c r="G1417" s="230"/>
      <c r="H1417" s="234">
        <v>13.199999999999999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74</v>
      </c>
      <c r="AY1417" s="240" t="s">
        <v>224</v>
      </c>
    </row>
    <row r="1418" s="14" customFormat="1">
      <c r="A1418" s="14"/>
      <c r="B1418" s="246"/>
      <c r="C1418" s="247"/>
      <c r="D1418" s="231" t="s">
        <v>268</v>
      </c>
      <c r="E1418" s="248" t="s">
        <v>19</v>
      </c>
      <c r="F1418" s="249" t="s">
        <v>665</v>
      </c>
      <c r="G1418" s="247"/>
      <c r="H1418" s="248" t="s">
        <v>19</v>
      </c>
      <c r="I1418" s="250"/>
      <c r="J1418" s="247"/>
      <c r="K1418" s="247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268</v>
      </c>
      <c r="AU1418" s="255" t="s">
        <v>93</v>
      </c>
      <c r="AV1418" s="14" t="s">
        <v>82</v>
      </c>
      <c r="AW1418" s="14" t="s">
        <v>34</v>
      </c>
      <c r="AX1418" s="14" t="s">
        <v>74</v>
      </c>
      <c r="AY1418" s="255" t="s">
        <v>224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1526</v>
      </c>
      <c r="G1419" s="230"/>
      <c r="H1419" s="234">
        <v>13.199999999999999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74</v>
      </c>
      <c r="AY1419" s="240" t="s">
        <v>224</v>
      </c>
    </row>
    <row r="1420" s="16" customFormat="1">
      <c r="A1420" s="16"/>
      <c r="B1420" s="272"/>
      <c r="C1420" s="273"/>
      <c r="D1420" s="231" t="s">
        <v>268</v>
      </c>
      <c r="E1420" s="274" t="s">
        <v>19</v>
      </c>
      <c r="F1420" s="275" t="s">
        <v>351</v>
      </c>
      <c r="G1420" s="273"/>
      <c r="H1420" s="276">
        <v>54</v>
      </c>
      <c r="I1420" s="277"/>
      <c r="J1420" s="273"/>
      <c r="K1420" s="273"/>
      <c r="L1420" s="278"/>
      <c r="M1420" s="279"/>
      <c r="N1420" s="280"/>
      <c r="O1420" s="280"/>
      <c r="P1420" s="280"/>
      <c r="Q1420" s="280"/>
      <c r="R1420" s="280"/>
      <c r="S1420" s="280"/>
      <c r="T1420" s="281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2" t="s">
        <v>268</v>
      </c>
      <c r="AU1420" s="282" t="s">
        <v>93</v>
      </c>
      <c r="AV1420" s="16" t="s">
        <v>231</v>
      </c>
      <c r="AW1420" s="16" t="s">
        <v>34</v>
      </c>
      <c r="AX1420" s="16" t="s">
        <v>82</v>
      </c>
      <c r="AY1420" s="282" t="s">
        <v>224</v>
      </c>
    </row>
    <row r="1421" s="2" customFormat="1" ht="24.15" customHeight="1">
      <c r="A1421" s="41"/>
      <c r="B1421" s="42"/>
      <c r="C1421" s="286" t="s">
        <v>1527</v>
      </c>
      <c r="D1421" s="286" t="s">
        <v>572</v>
      </c>
      <c r="E1421" s="287" t="s">
        <v>1528</v>
      </c>
      <c r="F1421" s="288" t="s">
        <v>1529</v>
      </c>
      <c r="G1421" s="289" t="s">
        <v>266</v>
      </c>
      <c r="H1421" s="290">
        <v>59.399999999999999</v>
      </c>
      <c r="I1421" s="291"/>
      <c r="J1421" s="292">
        <f>ROUND(I1421*H1421,2)</f>
        <v>0</v>
      </c>
      <c r="K1421" s="288" t="s">
        <v>312</v>
      </c>
      <c r="L1421" s="293"/>
      <c r="M1421" s="294" t="s">
        <v>19</v>
      </c>
      <c r="N1421" s="295" t="s">
        <v>46</v>
      </c>
      <c r="O1421" s="87"/>
      <c r="P1421" s="225">
        <f>O1421*H1421</f>
        <v>0</v>
      </c>
      <c r="Q1421" s="225">
        <v>0.0047999999999999996</v>
      </c>
      <c r="R1421" s="225">
        <f>Q1421*H1421</f>
        <v>0.28511999999999998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254</v>
      </c>
      <c r="AT1421" s="227" t="s">
        <v>572</v>
      </c>
      <c r="AU1421" s="227" t="s">
        <v>93</v>
      </c>
      <c r="AY1421" s="20" t="s">
        <v>224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93</v>
      </c>
      <c r="BK1421" s="228">
        <f>ROUND(I1421*H1421,2)</f>
        <v>0</v>
      </c>
      <c r="BL1421" s="20" t="s">
        <v>231</v>
      </c>
      <c r="BM1421" s="227" t="s">
        <v>1530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1531</v>
      </c>
      <c r="G1422" s="230"/>
      <c r="H1422" s="234">
        <v>59.399999999999999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82</v>
      </c>
      <c r="AY1422" s="240" t="s">
        <v>224</v>
      </c>
    </row>
    <row r="1423" s="2" customFormat="1" ht="78" customHeight="1">
      <c r="A1423" s="41"/>
      <c r="B1423" s="42"/>
      <c r="C1423" s="216" t="s">
        <v>1532</v>
      </c>
      <c r="D1423" s="216" t="s">
        <v>227</v>
      </c>
      <c r="E1423" s="217" t="s">
        <v>1533</v>
      </c>
      <c r="F1423" s="218" t="s">
        <v>1534</v>
      </c>
      <c r="G1423" s="219" t="s">
        <v>266</v>
      </c>
      <c r="H1423" s="220">
        <v>125.613</v>
      </c>
      <c r="I1423" s="221"/>
      <c r="J1423" s="222">
        <f>ROUND(I1423*H1423,2)</f>
        <v>0</v>
      </c>
      <c r="K1423" s="218" t="s">
        <v>312</v>
      </c>
      <c r="L1423" s="47"/>
      <c r="M1423" s="223" t="s">
        <v>19</v>
      </c>
      <c r="N1423" s="224" t="s">
        <v>46</v>
      </c>
      <c r="O1423" s="87"/>
      <c r="P1423" s="225">
        <f>O1423*H1423</f>
        <v>0</v>
      </c>
      <c r="Q1423" s="225">
        <v>0.011520000000000001</v>
      </c>
      <c r="R1423" s="225">
        <f>Q1423*H1423</f>
        <v>1.4470617600000002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231</v>
      </c>
      <c r="AT1423" s="227" t="s">
        <v>227</v>
      </c>
      <c r="AU1423" s="227" t="s">
        <v>93</v>
      </c>
      <c r="AY1423" s="20" t="s">
        <v>224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93</v>
      </c>
      <c r="BK1423" s="228">
        <f>ROUND(I1423*H1423,2)</f>
        <v>0</v>
      </c>
      <c r="BL1423" s="20" t="s">
        <v>231</v>
      </c>
      <c r="BM1423" s="227" t="s">
        <v>1535</v>
      </c>
    </row>
    <row r="1424" s="2" customFormat="1">
      <c r="A1424" s="41"/>
      <c r="B1424" s="42"/>
      <c r="C1424" s="43"/>
      <c r="D1424" s="267" t="s">
        <v>314</v>
      </c>
      <c r="E1424" s="43"/>
      <c r="F1424" s="268" t="s">
        <v>1536</v>
      </c>
      <c r="G1424" s="43"/>
      <c r="H1424" s="43"/>
      <c r="I1424" s="269"/>
      <c r="J1424" s="43"/>
      <c r="K1424" s="43"/>
      <c r="L1424" s="47"/>
      <c r="M1424" s="270"/>
      <c r="N1424" s="271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314</v>
      </c>
      <c r="AU1424" s="20" t="s">
        <v>93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1537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1538</v>
      </c>
      <c r="G1426" s="230"/>
      <c r="H1426" s="234">
        <v>27.413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3" customFormat="1">
      <c r="A1427" s="13"/>
      <c r="B1427" s="229"/>
      <c r="C1427" s="230"/>
      <c r="D1427" s="231" t="s">
        <v>268</v>
      </c>
      <c r="E1427" s="232" t="s">
        <v>19</v>
      </c>
      <c r="F1427" s="233" t="s">
        <v>1539</v>
      </c>
      <c r="G1427" s="230"/>
      <c r="H1427" s="234">
        <v>98.200000000000003</v>
      </c>
      <c r="I1427" s="235"/>
      <c r="J1427" s="230"/>
      <c r="K1427" s="230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268</v>
      </c>
      <c r="AU1427" s="240" t="s">
        <v>93</v>
      </c>
      <c r="AV1427" s="13" t="s">
        <v>93</v>
      </c>
      <c r="AW1427" s="13" t="s">
        <v>34</v>
      </c>
      <c r="AX1427" s="13" t="s">
        <v>74</v>
      </c>
      <c r="AY1427" s="240" t="s">
        <v>224</v>
      </c>
    </row>
    <row r="1428" s="16" customFormat="1">
      <c r="A1428" s="16"/>
      <c r="B1428" s="272"/>
      <c r="C1428" s="273"/>
      <c r="D1428" s="231" t="s">
        <v>268</v>
      </c>
      <c r="E1428" s="274" t="s">
        <v>19</v>
      </c>
      <c r="F1428" s="275" t="s">
        <v>351</v>
      </c>
      <c r="G1428" s="273"/>
      <c r="H1428" s="276">
        <v>125.613</v>
      </c>
      <c r="I1428" s="277"/>
      <c r="J1428" s="273"/>
      <c r="K1428" s="273"/>
      <c r="L1428" s="278"/>
      <c r="M1428" s="279"/>
      <c r="N1428" s="280"/>
      <c r="O1428" s="280"/>
      <c r="P1428" s="280"/>
      <c r="Q1428" s="280"/>
      <c r="R1428" s="280"/>
      <c r="S1428" s="280"/>
      <c r="T1428" s="281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82" t="s">
        <v>268</v>
      </c>
      <c r="AU1428" s="282" t="s">
        <v>93</v>
      </c>
      <c r="AV1428" s="16" t="s">
        <v>231</v>
      </c>
      <c r="AW1428" s="16" t="s">
        <v>34</v>
      </c>
      <c r="AX1428" s="16" t="s">
        <v>82</v>
      </c>
      <c r="AY1428" s="282" t="s">
        <v>224</v>
      </c>
    </row>
    <row r="1429" s="2" customFormat="1" ht="24.15" customHeight="1">
      <c r="A1429" s="41"/>
      <c r="B1429" s="42"/>
      <c r="C1429" s="286" t="s">
        <v>1540</v>
      </c>
      <c r="D1429" s="286" t="s">
        <v>572</v>
      </c>
      <c r="E1429" s="287" t="s">
        <v>1541</v>
      </c>
      <c r="F1429" s="288" t="s">
        <v>1542</v>
      </c>
      <c r="G1429" s="289" t="s">
        <v>266</v>
      </c>
      <c r="H1429" s="290">
        <v>131.89400000000001</v>
      </c>
      <c r="I1429" s="291"/>
      <c r="J1429" s="292">
        <f>ROUND(I1429*H1429,2)</f>
        <v>0</v>
      </c>
      <c r="K1429" s="288" t="s">
        <v>312</v>
      </c>
      <c r="L1429" s="293"/>
      <c r="M1429" s="294" t="s">
        <v>19</v>
      </c>
      <c r="N1429" s="295" t="s">
        <v>46</v>
      </c>
      <c r="O1429" s="87"/>
      <c r="P1429" s="225">
        <f>O1429*H1429</f>
        <v>0</v>
      </c>
      <c r="Q1429" s="225">
        <v>0.0155</v>
      </c>
      <c r="R1429" s="225">
        <f>Q1429*H1429</f>
        <v>2.0443570000000002</v>
      </c>
      <c r="S1429" s="225">
        <v>0</v>
      </c>
      <c r="T1429" s="226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27" t="s">
        <v>254</v>
      </c>
      <c r="AT1429" s="227" t="s">
        <v>572</v>
      </c>
      <c r="AU1429" s="227" t="s">
        <v>93</v>
      </c>
      <c r="AY1429" s="20" t="s">
        <v>224</v>
      </c>
      <c r="BE1429" s="228">
        <f>IF(N1429="základní",J1429,0)</f>
        <v>0</v>
      </c>
      <c r="BF1429" s="228">
        <f>IF(N1429="snížená",J1429,0)</f>
        <v>0</v>
      </c>
      <c r="BG1429" s="228">
        <f>IF(N1429="zákl. přenesená",J1429,0)</f>
        <v>0</v>
      </c>
      <c r="BH1429" s="228">
        <f>IF(N1429="sníž. přenesená",J1429,0)</f>
        <v>0</v>
      </c>
      <c r="BI1429" s="228">
        <f>IF(N1429="nulová",J1429,0)</f>
        <v>0</v>
      </c>
      <c r="BJ1429" s="20" t="s">
        <v>93</v>
      </c>
      <c r="BK1429" s="228">
        <f>ROUND(I1429*H1429,2)</f>
        <v>0</v>
      </c>
      <c r="BL1429" s="20" t="s">
        <v>231</v>
      </c>
      <c r="BM1429" s="227" t="s">
        <v>1543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1544</v>
      </c>
      <c r="G1430" s="230"/>
      <c r="H1430" s="234">
        <v>131.89400000000001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82</v>
      </c>
      <c r="AY1430" s="240" t="s">
        <v>224</v>
      </c>
    </row>
    <row r="1431" s="2" customFormat="1" ht="78" customHeight="1">
      <c r="A1431" s="41"/>
      <c r="B1431" s="42"/>
      <c r="C1431" s="216" t="s">
        <v>1545</v>
      </c>
      <c r="D1431" s="216" t="s">
        <v>227</v>
      </c>
      <c r="E1431" s="217" t="s">
        <v>1546</v>
      </c>
      <c r="F1431" s="218" t="s">
        <v>1547</v>
      </c>
      <c r="G1431" s="219" t="s">
        <v>266</v>
      </c>
      <c r="H1431" s="220">
        <v>214.38499999999999</v>
      </c>
      <c r="I1431" s="221"/>
      <c r="J1431" s="222">
        <f>ROUND(I1431*H1431,2)</f>
        <v>0</v>
      </c>
      <c r="K1431" s="218" t="s">
        <v>312</v>
      </c>
      <c r="L1431" s="47"/>
      <c r="M1431" s="223" t="s">
        <v>19</v>
      </c>
      <c r="N1431" s="224" t="s">
        <v>46</v>
      </c>
      <c r="O1431" s="87"/>
      <c r="P1431" s="225">
        <f>O1431*H1431</f>
        <v>0</v>
      </c>
      <c r="Q1431" s="225">
        <v>0.011679999999999999</v>
      </c>
      <c r="R1431" s="225">
        <f>Q1431*H1431</f>
        <v>2.5040167999999996</v>
      </c>
      <c r="S1431" s="225">
        <v>0</v>
      </c>
      <c r="T1431" s="226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7" t="s">
        <v>231</v>
      </c>
      <c r="AT1431" s="227" t="s">
        <v>227</v>
      </c>
      <c r="AU1431" s="227" t="s">
        <v>93</v>
      </c>
      <c r="AY1431" s="20" t="s">
        <v>224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20" t="s">
        <v>93</v>
      </c>
      <c r="BK1431" s="228">
        <f>ROUND(I1431*H1431,2)</f>
        <v>0</v>
      </c>
      <c r="BL1431" s="20" t="s">
        <v>231</v>
      </c>
      <c r="BM1431" s="227" t="s">
        <v>1548</v>
      </c>
    </row>
    <row r="1432" s="2" customFormat="1">
      <c r="A1432" s="41"/>
      <c r="B1432" s="42"/>
      <c r="C1432" s="43"/>
      <c r="D1432" s="267" t="s">
        <v>314</v>
      </c>
      <c r="E1432" s="43"/>
      <c r="F1432" s="268" t="s">
        <v>1549</v>
      </c>
      <c r="G1432" s="43"/>
      <c r="H1432" s="43"/>
      <c r="I1432" s="269"/>
      <c r="J1432" s="43"/>
      <c r="K1432" s="43"/>
      <c r="L1432" s="47"/>
      <c r="M1432" s="270"/>
      <c r="N1432" s="271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314</v>
      </c>
      <c r="AU1432" s="20" t="s">
        <v>93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496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4" customFormat="1">
      <c r="A1434" s="14"/>
      <c r="B1434" s="246"/>
      <c r="C1434" s="247"/>
      <c r="D1434" s="231" t="s">
        <v>268</v>
      </c>
      <c r="E1434" s="248" t="s">
        <v>19</v>
      </c>
      <c r="F1434" s="249" t="s">
        <v>1550</v>
      </c>
      <c r="G1434" s="247"/>
      <c r="H1434" s="248" t="s">
        <v>19</v>
      </c>
      <c r="I1434" s="250"/>
      <c r="J1434" s="247"/>
      <c r="K1434" s="247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268</v>
      </c>
      <c r="AU1434" s="255" t="s">
        <v>93</v>
      </c>
      <c r="AV1434" s="14" t="s">
        <v>82</v>
      </c>
      <c r="AW1434" s="14" t="s">
        <v>34</v>
      </c>
      <c r="AX1434" s="14" t="s">
        <v>74</v>
      </c>
      <c r="AY1434" s="255" t="s">
        <v>224</v>
      </c>
    </row>
    <row r="1435" s="13" customFormat="1">
      <c r="A1435" s="13"/>
      <c r="B1435" s="229"/>
      <c r="C1435" s="230"/>
      <c r="D1435" s="231" t="s">
        <v>268</v>
      </c>
      <c r="E1435" s="232" t="s">
        <v>19</v>
      </c>
      <c r="F1435" s="233" t="s">
        <v>1551</v>
      </c>
      <c r="G1435" s="230"/>
      <c r="H1435" s="234">
        <v>28.600000000000001</v>
      </c>
      <c r="I1435" s="235"/>
      <c r="J1435" s="230"/>
      <c r="K1435" s="230"/>
      <c r="L1435" s="236"/>
      <c r="M1435" s="237"/>
      <c r="N1435" s="238"/>
      <c r="O1435" s="238"/>
      <c r="P1435" s="238"/>
      <c r="Q1435" s="238"/>
      <c r="R1435" s="238"/>
      <c r="S1435" s="238"/>
      <c r="T1435" s="23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0" t="s">
        <v>268</v>
      </c>
      <c r="AU1435" s="240" t="s">
        <v>93</v>
      </c>
      <c r="AV1435" s="13" t="s">
        <v>93</v>
      </c>
      <c r="AW1435" s="13" t="s">
        <v>34</v>
      </c>
      <c r="AX1435" s="13" t="s">
        <v>74</v>
      </c>
      <c r="AY1435" s="240" t="s">
        <v>224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1552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1553</v>
      </c>
      <c r="G1437" s="230"/>
      <c r="H1437" s="234">
        <v>145.375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74</v>
      </c>
      <c r="AY1437" s="240" t="s">
        <v>224</v>
      </c>
    </row>
    <row r="1438" s="15" customFormat="1">
      <c r="A1438" s="15"/>
      <c r="B1438" s="256"/>
      <c r="C1438" s="257"/>
      <c r="D1438" s="231" t="s">
        <v>268</v>
      </c>
      <c r="E1438" s="258" t="s">
        <v>19</v>
      </c>
      <c r="F1438" s="259" t="s">
        <v>300</v>
      </c>
      <c r="G1438" s="257"/>
      <c r="H1438" s="260">
        <v>173.97499999999999</v>
      </c>
      <c r="I1438" s="261"/>
      <c r="J1438" s="257"/>
      <c r="K1438" s="257"/>
      <c r="L1438" s="262"/>
      <c r="M1438" s="263"/>
      <c r="N1438" s="264"/>
      <c r="O1438" s="264"/>
      <c r="P1438" s="264"/>
      <c r="Q1438" s="264"/>
      <c r="R1438" s="264"/>
      <c r="S1438" s="264"/>
      <c r="T1438" s="26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6" t="s">
        <v>268</v>
      </c>
      <c r="AU1438" s="266" t="s">
        <v>93</v>
      </c>
      <c r="AV1438" s="15" t="s">
        <v>108</v>
      </c>
      <c r="AW1438" s="15" t="s">
        <v>34</v>
      </c>
      <c r="AX1438" s="15" t="s">
        <v>74</v>
      </c>
      <c r="AY1438" s="266" t="s">
        <v>224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648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4" customFormat="1">
      <c r="A1440" s="14"/>
      <c r="B1440" s="246"/>
      <c r="C1440" s="247"/>
      <c r="D1440" s="231" t="s">
        <v>268</v>
      </c>
      <c r="E1440" s="248" t="s">
        <v>19</v>
      </c>
      <c r="F1440" s="249" t="s">
        <v>1554</v>
      </c>
      <c r="G1440" s="247"/>
      <c r="H1440" s="248" t="s">
        <v>19</v>
      </c>
      <c r="I1440" s="250"/>
      <c r="J1440" s="247"/>
      <c r="K1440" s="247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268</v>
      </c>
      <c r="AU1440" s="255" t="s">
        <v>93</v>
      </c>
      <c r="AV1440" s="14" t="s">
        <v>82</v>
      </c>
      <c r="AW1440" s="14" t="s">
        <v>34</v>
      </c>
      <c r="AX1440" s="14" t="s">
        <v>74</v>
      </c>
      <c r="AY1440" s="255" t="s">
        <v>224</v>
      </c>
    </row>
    <row r="1441" s="13" customFormat="1">
      <c r="A1441" s="13"/>
      <c r="B1441" s="229"/>
      <c r="C1441" s="230"/>
      <c r="D1441" s="231" t="s">
        <v>268</v>
      </c>
      <c r="E1441" s="232" t="s">
        <v>19</v>
      </c>
      <c r="F1441" s="233" t="s">
        <v>1555</v>
      </c>
      <c r="G1441" s="230"/>
      <c r="H1441" s="234">
        <v>17.550000000000001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0" t="s">
        <v>268</v>
      </c>
      <c r="AU1441" s="240" t="s">
        <v>93</v>
      </c>
      <c r="AV1441" s="13" t="s">
        <v>93</v>
      </c>
      <c r="AW1441" s="13" t="s">
        <v>34</v>
      </c>
      <c r="AX1441" s="13" t="s">
        <v>74</v>
      </c>
      <c r="AY1441" s="240" t="s">
        <v>224</v>
      </c>
    </row>
    <row r="1442" s="14" customFormat="1">
      <c r="A1442" s="14"/>
      <c r="B1442" s="246"/>
      <c r="C1442" s="247"/>
      <c r="D1442" s="231" t="s">
        <v>268</v>
      </c>
      <c r="E1442" s="248" t="s">
        <v>19</v>
      </c>
      <c r="F1442" s="249" t="s">
        <v>1556</v>
      </c>
      <c r="G1442" s="247"/>
      <c r="H1442" s="248" t="s">
        <v>19</v>
      </c>
      <c r="I1442" s="250"/>
      <c r="J1442" s="247"/>
      <c r="K1442" s="247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268</v>
      </c>
      <c r="AU1442" s="255" t="s">
        <v>93</v>
      </c>
      <c r="AV1442" s="14" t="s">
        <v>82</v>
      </c>
      <c r="AW1442" s="14" t="s">
        <v>34</v>
      </c>
      <c r="AX1442" s="14" t="s">
        <v>74</v>
      </c>
      <c r="AY1442" s="255" t="s">
        <v>224</v>
      </c>
    </row>
    <row r="1443" s="13" customFormat="1">
      <c r="A1443" s="13"/>
      <c r="B1443" s="229"/>
      <c r="C1443" s="230"/>
      <c r="D1443" s="231" t="s">
        <v>268</v>
      </c>
      <c r="E1443" s="232" t="s">
        <v>19</v>
      </c>
      <c r="F1443" s="233" t="s">
        <v>1557</v>
      </c>
      <c r="G1443" s="230"/>
      <c r="H1443" s="234">
        <v>5.8499999999999996</v>
      </c>
      <c r="I1443" s="235"/>
      <c r="J1443" s="230"/>
      <c r="K1443" s="230"/>
      <c r="L1443" s="236"/>
      <c r="M1443" s="237"/>
      <c r="N1443" s="238"/>
      <c r="O1443" s="238"/>
      <c r="P1443" s="238"/>
      <c r="Q1443" s="238"/>
      <c r="R1443" s="238"/>
      <c r="S1443" s="238"/>
      <c r="T1443" s="23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0" t="s">
        <v>268</v>
      </c>
      <c r="AU1443" s="240" t="s">
        <v>93</v>
      </c>
      <c r="AV1443" s="13" t="s">
        <v>93</v>
      </c>
      <c r="AW1443" s="13" t="s">
        <v>34</v>
      </c>
      <c r="AX1443" s="13" t="s">
        <v>74</v>
      </c>
      <c r="AY1443" s="240" t="s">
        <v>224</v>
      </c>
    </row>
    <row r="1444" s="14" customFormat="1">
      <c r="A1444" s="14"/>
      <c r="B1444" s="246"/>
      <c r="C1444" s="247"/>
      <c r="D1444" s="231" t="s">
        <v>268</v>
      </c>
      <c r="E1444" s="248" t="s">
        <v>19</v>
      </c>
      <c r="F1444" s="249" t="s">
        <v>1558</v>
      </c>
      <c r="G1444" s="247"/>
      <c r="H1444" s="248" t="s">
        <v>19</v>
      </c>
      <c r="I1444" s="250"/>
      <c r="J1444" s="247"/>
      <c r="K1444" s="247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268</v>
      </c>
      <c r="AU1444" s="255" t="s">
        <v>93</v>
      </c>
      <c r="AV1444" s="14" t="s">
        <v>82</v>
      </c>
      <c r="AW1444" s="14" t="s">
        <v>34</v>
      </c>
      <c r="AX1444" s="14" t="s">
        <v>74</v>
      </c>
      <c r="AY1444" s="255" t="s">
        <v>224</v>
      </c>
    </row>
    <row r="1445" s="13" customFormat="1">
      <c r="A1445" s="13"/>
      <c r="B1445" s="229"/>
      <c r="C1445" s="230"/>
      <c r="D1445" s="231" t="s">
        <v>268</v>
      </c>
      <c r="E1445" s="232" t="s">
        <v>19</v>
      </c>
      <c r="F1445" s="233" t="s">
        <v>1559</v>
      </c>
      <c r="G1445" s="230"/>
      <c r="H1445" s="234">
        <v>17.010000000000002</v>
      </c>
      <c r="I1445" s="235"/>
      <c r="J1445" s="230"/>
      <c r="K1445" s="230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268</v>
      </c>
      <c r="AU1445" s="240" t="s">
        <v>93</v>
      </c>
      <c r="AV1445" s="13" t="s">
        <v>93</v>
      </c>
      <c r="AW1445" s="13" t="s">
        <v>34</v>
      </c>
      <c r="AX1445" s="13" t="s">
        <v>74</v>
      </c>
      <c r="AY1445" s="240" t="s">
        <v>224</v>
      </c>
    </row>
    <row r="1446" s="15" customFormat="1">
      <c r="A1446" s="15"/>
      <c r="B1446" s="256"/>
      <c r="C1446" s="257"/>
      <c r="D1446" s="231" t="s">
        <v>268</v>
      </c>
      <c r="E1446" s="258" t="s">
        <v>19</v>
      </c>
      <c r="F1446" s="259" t="s">
        <v>300</v>
      </c>
      <c r="G1446" s="257"/>
      <c r="H1446" s="260">
        <v>40.409999999999997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6" t="s">
        <v>268</v>
      </c>
      <c r="AU1446" s="266" t="s">
        <v>93</v>
      </c>
      <c r="AV1446" s="15" t="s">
        <v>108</v>
      </c>
      <c r="AW1446" s="15" t="s">
        <v>34</v>
      </c>
      <c r="AX1446" s="15" t="s">
        <v>74</v>
      </c>
      <c r="AY1446" s="266" t="s">
        <v>224</v>
      </c>
    </row>
    <row r="1447" s="16" customFormat="1">
      <c r="A1447" s="16"/>
      <c r="B1447" s="272"/>
      <c r="C1447" s="273"/>
      <c r="D1447" s="231" t="s">
        <v>268</v>
      </c>
      <c r="E1447" s="274" t="s">
        <v>19</v>
      </c>
      <c r="F1447" s="275" t="s">
        <v>351</v>
      </c>
      <c r="G1447" s="273"/>
      <c r="H1447" s="276">
        <v>214.38499999999999</v>
      </c>
      <c r="I1447" s="277"/>
      <c r="J1447" s="273"/>
      <c r="K1447" s="273"/>
      <c r="L1447" s="278"/>
      <c r="M1447" s="279"/>
      <c r="N1447" s="280"/>
      <c r="O1447" s="280"/>
      <c r="P1447" s="280"/>
      <c r="Q1447" s="280"/>
      <c r="R1447" s="280"/>
      <c r="S1447" s="280"/>
      <c r="T1447" s="281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82" t="s">
        <v>268</v>
      </c>
      <c r="AU1447" s="282" t="s">
        <v>93</v>
      </c>
      <c r="AV1447" s="16" t="s">
        <v>231</v>
      </c>
      <c r="AW1447" s="16" t="s">
        <v>34</v>
      </c>
      <c r="AX1447" s="16" t="s">
        <v>82</v>
      </c>
      <c r="AY1447" s="282" t="s">
        <v>224</v>
      </c>
    </row>
    <row r="1448" s="2" customFormat="1" ht="24.15" customHeight="1">
      <c r="A1448" s="41"/>
      <c r="B1448" s="42"/>
      <c r="C1448" s="286" t="s">
        <v>1560</v>
      </c>
      <c r="D1448" s="286" t="s">
        <v>572</v>
      </c>
      <c r="E1448" s="287" t="s">
        <v>1561</v>
      </c>
      <c r="F1448" s="288" t="s">
        <v>1562</v>
      </c>
      <c r="G1448" s="289" t="s">
        <v>266</v>
      </c>
      <c r="H1448" s="290">
        <v>42.430999999999997</v>
      </c>
      <c r="I1448" s="291"/>
      <c r="J1448" s="292">
        <f>ROUND(I1448*H1448,2)</f>
        <v>0</v>
      </c>
      <c r="K1448" s="288" t="s">
        <v>312</v>
      </c>
      <c r="L1448" s="293"/>
      <c r="M1448" s="294" t="s">
        <v>19</v>
      </c>
      <c r="N1448" s="295" t="s">
        <v>46</v>
      </c>
      <c r="O1448" s="87"/>
      <c r="P1448" s="225">
        <f>O1448*H1448</f>
        <v>0</v>
      </c>
      <c r="Q1448" s="225">
        <v>0.022749999999999999</v>
      </c>
      <c r="R1448" s="225">
        <f>Q1448*H1448</f>
        <v>0.96530524999999989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254</v>
      </c>
      <c r="AT1448" s="227" t="s">
        <v>572</v>
      </c>
      <c r="AU1448" s="227" t="s">
        <v>93</v>
      </c>
      <c r="AY1448" s="20" t="s">
        <v>224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93</v>
      </c>
      <c r="BK1448" s="228">
        <f>ROUND(I1448*H1448,2)</f>
        <v>0</v>
      </c>
      <c r="BL1448" s="20" t="s">
        <v>231</v>
      </c>
      <c r="BM1448" s="227" t="s">
        <v>1563</v>
      </c>
    </row>
    <row r="1449" s="14" customFormat="1">
      <c r="A1449" s="14"/>
      <c r="B1449" s="246"/>
      <c r="C1449" s="247"/>
      <c r="D1449" s="231" t="s">
        <v>268</v>
      </c>
      <c r="E1449" s="248" t="s">
        <v>19</v>
      </c>
      <c r="F1449" s="249" t="s">
        <v>1501</v>
      </c>
      <c r="G1449" s="247"/>
      <c r="H1449" s="248" t="s">
        <v>19</v>
      </c>
      <c r="I1449" s="250"/>
      <c r="J1449" s="247"/>
      <c r="K1449" s="247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268</v>
      </c>
      <c r="AU1449" s="255" t="s">
        <v>93</v>
      </c>
      <c r="AV1449" s="14" t="s">
        <v>82</v>
      </c>
      <c r="AW1449" s="14" t="s">
        <v>34</v>
      </c>
      <c r="AX1449" s="14" t="s">
        <v>74</v>
      </c>
      <c r="AY1449" s="255" t="s">
        <v>224</v>
      </c>
    </row>
    <row r="1450" s="13" customFormat="1">
      <c r="A1450" s="13"/>
      <c r="B1450" s="229"/>
      <c r="C1450" s="230"/>
      <c r="D1450" s="231" t="s">
        <v>268</v>
      </c>
      <c r="E1450" s="232" t="s">
        <v>19</v>
      </c>
      <c r="F1450" s="233" t="s">
        <v>1564</v>
      </c>
      <c r="G1450" s="230"/>
      <c r="H1450" s="234">
        <v>42.430999999999997</v>
      </c>
      <c r="I1450" s="235"/>
      <c r="J1450" s="230"/>
      <c r="K1450" s="230"/>
      <c r="L1450" s="236"/>
      <c r="M1450" s="237"/>
      <c r="N1450" s="238"/>
      <c r="O1450" s="238"/>
      <c r="P1450" s="238"/>
      <c r="Q1450" s="238"/>
      <c r="R1450" s="238"/>
      <c r="S1450" s="238"/>
      <c r="T1450" s="23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0" t="s">
        <v>268</v>
      </c>
      <c r="AU1450" s="240" t="s">
        <v>93</v>
      </c>
      <c r="AV1450" s="13" t="s">
        <v>93</v>
      </c>
      <c r="AW1450" s="13" t="s">
        <v>34</v>
      </c>
      <c r="AX1450" s="13" t="s">
        <v>82</v>
      </c>
      <c r="AY1450" s="240" t="s">
        <v>224</v>
      </c>
    </row>
    <row r="1451" s="2" customFormat="1" ht="24.15" customHeight="1">
      <c r="A1451" s="41"/>
      <c r="B1451" s="42"/>
      <c r="C1451" s="286" t="s">
        <v>1565</v>
      </c>
      <c r="D1451" s="286" t="s">
        <v>572</v>
      </c>
      <c r="E1451" s="287" t="s">
        <v>1426</v>
      </c>
      <c r="F1451" s="288" t="s">
        <v>1427</v>
      </c>
      <c r="G1451" s="289" t="s">
        <v>266</v>
      </c>
      <c r="H1451" s="290">
        <v>182.67400000000001</v>
      </c>
      <c r="I1451" s="291"/>
      <c r="J1451" s="292">
        <f>ROUND(I1451*H1451,2)</f>
        <v>0</v>
      </c>
      <c r="K1451" s="288" t="s">
        <v>312</v>
      </c>
      <c r="L1451" s="293"/>
      <c r="M1451" s="294" t="s">
        <v>19</v>
      </c>
      <c r="N1451" s="295" t="s">
        <v>46</v>
      </c>
      <c r="O1451" s="87"/>
      <c r="P1451" s="225">
        <f>O1451*H1451</f>
        <v>0</v>
      </c>
      <c r="Q1451" s="225">
        <v>0.031</v>
      </c>
      <c r="R1451" s="225">
        <f>Q1451*H1451</f>
        <v>5.6628940000000005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254</v>
      </c>
      <c r="AT1451" s="227" t="s">
        <v>572</v>
      </c>
      <c r="AU1451" s="227" t="s">
        <v>93</v>
      </c>
      <c r="AY1451" s="20" t="s">
        <v>224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93</v>
      </c>
      <c r="BK1451" s="228">
        <f>ROUND(I1451*H1451,2)</f>
        <v>0</v>
      </c>
      <c r="BL1451" s="20" t="s">
        <v>231</v>
      </c>
      <c r="BM1451" s="227" t="s">
        <v>1566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496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1567</v>
      </c>
      <c r="G1453" s="230"/>
      <c r="H1453" s="234">
        <v>182.67400000000001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82</v>
      </c>
      <c r="AY1453" s="240" t="s">
        <v>224</v>
      </c>
    </row>
    <row r="1454" s="2" customFormat="1" ht="24.15" customHeight="1">
      <c r="A1454" s="41"/>
      <c r="B1454" s="42"/>
      <c r="C1454" s="216" t="s">
        <v>1568</v>
      </c>
      <c r="D1454" s="216" t="s">
        <v>227</v>
      </c>
      <c r="E1454" s="217" t="s">
        <v>1569</v>
      </c>
      <c r="F1454" s="218" t="s">
        <v>1570</v>
      </c>
      <c r="G1454" s="219" t="s">
        <v>266</v>
      </c>
      <c r="H1454" s="220">
        <v>348.65600000000001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0.0040000000000000001</v>
      </c>
      <c r="R1454" s="225">
        <f>Q1454*H1454</f>
        <v>1.3946240000000001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1571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1572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1573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1574</v>
      </c>
      <c r="G1457" s="230"/>
      <c r="H1457" s="234">
        <v>339.99799999999999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74</v>
      </c>
      <c r="AY1457" s="240" t="s">
        <v>224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1472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4" customFormat="1">
      <c r="A1459" s="14"/>
      <c r="B1459" s="246"/>
      <c r="C1459" s="247"/>
      <c r="D1459" s="231" t="s">
        <v>268</v>
      </c>
      <c r="E1459" s="248" t="s">
        <v>19</v>
      </c>
      <c r="F1459" s="249" t="s">
        <v>704</v>
      </c>
      <c r="G1459" s="247"/>
      <c r="H1459" s="248" t="s">
        <v>19</v>
      </c>
      <c r="I1459" s="250"/>
      <c r="J1459" s="247"/>
      <c r="K1459" s="247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268</v>
      </c>
      <c r="AU1459" s="255" t="s">
        <v>93</v>
      </c>
      <c r="AV1459" s="14" t="s">
        <v>82</v>
      </c>
      <c r="AW1459" s="14" t="s">
        <v>34</v>
      </c>
      <c r="AX1459" s="14" t="s">
        <v>74</v>
      </c>
      <c r="AY1459" s="255" t="s">
        <v>224</v>
      </c>
    </row>
    <row r="1460" s="13" customFormat="1">
      <c r="A1460" s="13"/>
      <c r="B1460" s="229"/>
      <c r="C1460" s="230"/>
      <c r="D1460" s="231" t="s">
        <v>268</v>
      </c>
      <c r="E1460" s="232" t="s">
        <v>19</v>
      </c>
      <c r="F1460" s="233" t="s">
        <v>1575</v>
      </c>
      <c r="G1460" s="230"/>
      <c r="H1460" s="234">
        <v>2.8860000000000001</v>
      </c>
      <c r="I1460" s="235"/>
      <c r="J1460" s="230"/>
      <c r="K1460" s="230"/>
      <c r="L1460" s="236"/>
      <c r="M1460" s="237"/>
      <c r="N1460" s="238"/>
      <c r="O1460" s="238"/>
      <c r="P1460" s="238"/>
      <c r="Q1460" s="238"/>
      <c r="R1460" s="238"/>
      <c r="S1460" s="238"/>
      <c r="T1460" s="23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0" t="s">
        <v>268</v>
      </c>
      <c r="AU1460" s="240" t="s">
        <v>93</v>
      </c>
      <c r="AV1460" s="13" t="s">
        <v>93</v>
      </c>
      <c r="AW1460" s="13" t="s">
        <v>34</v>
      </c>
      <c r="AX1460" s="13" t="s">
        <v>74</v>
      </c>
      <c r="AY1460" s="240" t="s">
        <v>224</v>
      </c>
    </row>
    <row r="1461" s="14" customFormat="1">
      <c r="A1461" s="14"/>
      <c r="B1461" s="246"/>
      <c r="C1461" s="247"/>
      <c r="D1461" s="231" t="s">
        <v>268</v>
      </c>
      <c r="E1461" s="248" t="s">
        <v>19</v>
      </c>
      <c r="F1461" s="249" t="s">
        <v>1474</v>
      </c>
      <c r="G1461" s="247"/>
      <c r="H1461" s="248" t="s">
        <v>19</v>
      </c>
      <c r="I1461" s="250"/>
      <c r="J1461" s="247"/>
      <c r="K1461" s="247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268</v>
      </c>
      <c r="AU1461" s="255" t="s">
        <v>93</v>
      </c>
      <c r="AV1461" s="14" t="s">
        <v>82</v>
      </c>
      <c r="AW1461" s="14" t="s">
        <v>34</v>
      </c>
      <c r="AX1461" s="14" t="s">
        <v>74</v>
      </c>
      <c r="AY1461" s="255" t="s">
        <v>224</v>
      </c>
    </row>
    <row r="1462" s="13" customFormat="1">
      <c r="A1462" s="13"/>
      <c r="B1462" s="229"/>
      <c r="C1462" s="230"/>
      <c r="D1462" s="231" t="s">
        <v>268</v>
      </c>
      <c r="E1462" s="232" t="s">
        <v>19</v>
      </c>
      <c r="F1462" s="233" t="s">
        <v>1575</v>
      </c>
      <c r="G1462" s="230"/>
      <c r="H1462" s="234">
        <v>2.8860000000000001</v>
      </c>
      <c r="I1462" s="235"/>
      <c r="J1462" s="230"/>
      <c r="K1462" s="230"/>
      <c r="L1462" s="236"/>
      <c r="M1462" s="237"/>
      <c r="N1462" s="238"/>
      <c r="O1462" s="238"/>
      <c r="P1462" s="238"/>
      <c r="Q1462" s="238"/>
      <c r="R1462" s="238"/>
      <c r="S1462" s="238"/>
      <c r="T1462" s="23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0" t="s">
        <v>268</v>
      </c>
      <c r="AU1462" s="240" t="s">
        <v>93</v>
      </c>
      <c r="AV1462" s="13" t="s">
        <v>93</v>
      </c>
      <c r="AW1462" s="13" t="s">
        <v>34</v>
      </c>
      <c r="AX1462" s="13" t="s">
        <v>74</v>
      </c>
      <c r="AY1462" s="240" t="s">
        <v>224</v>
      </c>
    </row>
    <row r="1463" s="14" customFormat="1">
      <c r="A1463" s="14"/>
      <c r="B1463" s="246"/>
      <c r="C1463" s="247"/>
      <c r="D1463" s="231" t="s">
        <v>268</v>
      </c>
      <c r="E1463" s="248" t="s">
        <v>19</v>
      </c>
      <c r="F1463" s="249" t="s">
        <v>1171</v>
      </c>
      <c r="G1463" s="247"/>
      <c r="H1463" s="248" t="s">
        <v>19</v>
      </c>
      <c r="I1463" s="250"/>
      <c r="J1463" s="247"/>
      <c r="K1463" s="247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268</v>
      </c>
      <c r="AU1463" s="255" t="s">
        <v>93</v>
      </c>
      <c r="AV1463" s="14" t="s">
        <v>82</v>
      </c>
      <c r="AW1463" s="14" t="s">
        <v>34</v>
      </c>
      <c r="AX1463" s="14" t="s">
        <v>74</v>
      </c>
      <c r="AY1463" s="255" t="s">
        <v>224</v>
      </c>
    </row>
    <row r="1464" s="13" customFormat="1">
      <c r="A1464" s="13"/>
      <c r="B1464" s="229"/>
      <c r="C1464" s="230"/>
      <c r="D1464" s="231" t="s">
        <v>268</v>
      </c>
      <c r="E1464" s="232" t="s">
        <v>19</v>
      </c>
      <c r="F1464" s="233" t="s">
        <v>1575</v>
      </c>
      <c r="G1464" s="230"/>
      <c r="H1464" s="234">
        <v>2.8860000000000001</v>
      </c>
      <c r="I1464" s="235"/>
      <c r="J1464" s="230"/>
      <c r="K1464" s="230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268</v>
      </c>
      <c r="AU1464" s="240" t="s">
        <v>93</v>
      </c>
      <c r="AV1464" s="13" t="s">
        <v>93</v>
      </c>
      <c r="AW1464" s="13" t="s">
        <v>34</v>
      </c>
      <c r="AX1464" s="13" t="s">
        <v>74</v>
      </c>
      <c r="AY1464" s="240" t="s">
        <v>224</v>
      </c>
    </row>
    <row r="1465" s="16" customFormat="1">
      <c r="A1465" s="16"/>
      <c r="B1465" s="272"/>
      <c r="C1465" s="273"/>
      <c r="D1465" s="231" t="s">
        <v>268</v>
      </c>
      <c r="E1465" s="274" t="s">
        <v>19</v>
      </c>
      <c r="F1465" s="275" t="s">
        <v>351</v>
      </c>
      <c r="G1465" s="273"/>
      <c r="H1465" s="276">
        <v>348.65600000000001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2" t="s">
        <v>268</v>
      </c>
      <c r="AU1465" s="282" t="s">
        <v>93</v>
      </c>
      <c r="AV1465" s="16" t="s">
        <v>231</v>
      </c>
      <c r="AW1465" s="16" t="s">
        <v>34</v>
      </c>
      <c r="AX1465" s="16" t="s">
        <v>82</v>
      </c>
      <c r="AY1465" s="282" t="s">
        <v>224</v>
      </c>
    </row>
    <row r="1466" s="12" customFormat="1" ht="22.8" customHeight="1">
      <c r="A1466" s="12"/>
      <c r="B1466" s="200"/>
      <c r="C1466" s="201"/>
      <c r="D1466" s="202" t="s">
        <v>73</v>
      </c>
      <c r="E1466" s="214" t="s">
        <v>991</v>
      </c>
      <c r="F1466" s="214" t="s">
        <v>1576</v>
      </c>
      <c r="G1466" s="201"/>
      <c r="H1466" s="201"/>
      <c r="I1466" s="204"/>
      <c r="J1466" s="215">
        <f>BK1466</f>
        <v>0</v>
      </c>
      <c r="K1466" s="201"/>
      <c r="L1466" s="206"/>
      <c r="M1466" s="207"/>
      <c r="N1466" s="208"/>
      <c r="O1466" s="208"/>
      <c r="P1466" s="209">
        <f>SUM(P1467:P1809)</f>
        <v>0</v>
      </c>
      <c r="Q1466" s="208"/>
      <c r="R1466" s="209">
        <f>SUM(R1467:R1809)</f>
        <v>118.58879455000002</v>
      </c>
      <c r="S1466" s="208"/>
      <c r="T1466" s="210">
        <f>SUM(T1467:T1809)</f>
        <v>0.012597110000000002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11" t="s">
        <v>82</v>
      </c>
      <c r="AT1466" s="212" t="s">
        <v>73</v>
      </c>
      <c r="AU1466" s="212" t="s">
        <v>82</v>
      </c>
      <c r="AY1466" s="211" t="s">
        <v>224</v>
      </c>
      <c r="BK1466" s="213">
        <f>SUM(BK1467:BK1809)</f>
        <v>0</v>
      </c>
    </row>
    <row r="1467" s="2" customFormat="1" ht="37.8" customHeight="1">
      <c r="A1467" s="41"/>
      <c r="B1467" s="42"/>
      <c r="C1467" s="216" t="s">
        <v>1577</v>
      </c>
      <c r="D1467" s="216" t="s">
        <v>227</v>
      </c>
      <c r="E1467" s="217" t="s">
        <v>1578</v>
      </c>
      <c r="F1467" s="218" t="s">
        <v>1579</v>
      </c>
      <c r="G1467" s="219" t="s">
        <v>266</v>
      </c>
      <c r="H1467" s="220">
        <v>27.25</v>
      </c>
      <c r="I1467" s="221"/>
      <c r="J1467" s="222">
        <f>ROUND(I1467*H1467,2)</f>
        <v>0</v>
      </c>
      <c r="K1467" s="218" t="s">
        <v>312</v>
      </c>
      <c r="L1467" s="47"/>
      <c r="M1467" s="223" t="s">
        <v>19</v>
      </c>
      <c r="N1467" s="224" t="s">
        <v>46</v>
      </c>
      <c r="O1467" s="87"/>
      <c r="P1467" s="225">
        <f>O1467*H1467</f>
        <v>0</v>
      </c>
      <c r="Q1467" s="225">
        <v>0.0014</v>
      </c>
      <c r="R1467" s="225">
        <f>Q1467*H1467</f>
        <v>0.038149999999999996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231</v>
      </c>
      <c r="AT1467" s="227" t="s">
        <v>227</v>
      </c>
      <c r="AU1467" s="227" t="s">
        <v>93</v>
      </c>
      <c r="AY1467" s="20" t="s">
        <v>224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93</v>
      </c>
      <c r="BK1467" s="228">
        <f>ROUND(I1467*H1467,2)</f>
        <v>0</v>
      </c>
      <c r="BL1467" s="20" t="s">
        <v>231</v>
      </c>
      <c r="BM1467" s="227" t="s">
        <v>1580</v>
      </c>
    </row>
    <row r="1468" s="2" customFormat="1">
      <c r="A1468" s="41"/>
      <c r="B1468" s="42"/>
      <c r="C1468" s="43"/>
      <c r="D1468" s="267" t="s">
        <v>314</v>
      </c>
      <c r="E1468" s="43"/>
      <c r="F1468" s="268" t="s">
        <v>1581</v>
      </c>
      <c r="G1468" s="43"/>
      <c r="H1468" s="43"/>
      <c r="I1468" s="269"/>
      <c r="J1468" s="43"/>
      <c r="K1468" s="43"/>
      <c r="L1468" s="47"/>
      <c r="M1468" s="270"/>
      <c r="N1468" s="271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314</v>
      </c>
      <c r="AU1468" s="20" t="s">
        <v>93</v>
      </c>
    </row>
    <row r="1469" s="14" customFormat="1">
      <c r="A1469" s="14"/>
      <c r="B1469" s="246"/>
      <c r="C1469" s="247"/>
      <c r="D1469" s="231" t="s">
        <v>268</v>
      </c>
      <c r="E1469" s="248" t="s">
        <v>19</v>
      </c>
      <c r="F1469" s="249" t="s">
        <v>1582</v>
      </c>
      <c r="G1469" s="247"/>
      <c r="H1469" s="248" t="s">
        <v>19</v>
      </c>
      <c r="I1469" s="250"/>
      <c r="J1469" s="247"/>
      <c r="K1469" s="247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268</v>
      </c>
      <c r="AU1469" s="255" t="s">
        <v>93</v>
      </c>
      <c r="AV1469" s="14" t="s">
        <v>82</v>
      </c>
      <c r="AW1469" s="14" t="s">
        <v>34</v>
      </c>
      <c r="AX1469" s="14" t="s">
        <v>74</v>
      </c>
      <c r="AY1469" s="255" t="s">
        <v>224</v>
      </c>
    </row>
    <row r="1470" s="13" customFormat="1">
      <c r="A1470" s="13"/>
      <c r="B1470" s="229"/>
      <c r="C1470" s="230"/>
      <c r="D1470" s="231" t="s">
        <v>268</v>
      </c>
      <c r="E1470" s="232" t="s">
        <v>19</v>
      </c>
      <c r="F1470" s="233" t="s">
        <v>1583</v>
      </c>
      <c r="G1470" s="230"/>
      <c r="H1470" s="234">
        <v>27.25</v>
      </c>
      <c r="I1470" s="235"/>
      <c r="J1470" s="230"/>
      <c r="K1470" s="230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268</v>
      </c>
      <c r="AU1470" s="240" t="s">
        <v>93</v>
      </c>
      <c r="AV1470" s="13" t="s">
        <v>93</v>
      </c>
      <c r="AW1470" s="13" t="s">
        <v>34</v>
      </c>
      <c r="AX1470" s="13" t="s">
        <v>82</v>
      </c>
      <c r="AY1470" s="240" t="s">
        <v>224</v>
      </c>
    </row>
    <row r="1471" s="2" customFormat="1" ht="24.15" customHeight="1">
      <c r="A1471" s="41"/>
      <c r="B1471" s="42"/>
      <c r="C1471" s="216" t="s">
        <v>1584</v>
      </c>
      <c r="D1471" s="216" t="s">
        <v>227</v>
      </c>
      <c r="E1471" s="217" t="s">
        <v>1585</v>
      </c>
      <c r="F1471" s="218" t="s">
        <v>1586</v>
      </c>
      <c r="G1471" s="219" t="s">
        <v>266</v>
      </c>
      <c r="H1471" s="220">
        <v>27.25</v>
      </c>
      <c r="I1471" s="221"/>
      <c r="J1471" s="222">
        <f>ROUND(I1471*H1471,2)</f>
        <v>0</v>
      </c>
      <c r="K1471" s="218" t="s">
        <v>312</v>
      </c>
      <c r="L1471" s="47"/>
      <c r="M1471" s="223" t="s">
        <v>19</v>
      </c>
      <c r="N1471" s="224" t="s">
        <v>46</v>
      </c>
      <c r="O1471" s="87"/>
      <c r="P1471" s="225">
        <f>O1471*H1471</f>
        <v>0</v>
      </c>
      <c r="Q1471" s="225">
        <v>0.00013999999999999999</v>
      </c>
      <c r="R1471" s="225">
        <f>Q1471*H1471</f>
        <v>0.0038149999999999998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231</v>
      </c>
      <c r="AT1471" s="227" t="s">
        <v>227</v>
      </c>
      <c r="AU1471" s="227" t="s">
        <v>93</v>
      </c>
      <c r="AY1471" s="20" t="s">
        <v>224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93</v>
      </c>
      <c r="BK1471" s="228">
        <f>ROUND(I1471*H1471,2)</f>
        <v>0</v>
      </c>
      <c r="BL1471" s="20" t="s">
        <v>231</v>
      </c>
      <c r="BM1471" s="227" t="s">
        <v>1587</v>
      </c>
    </row>
    <row r="1472" s="2" customFormat="1">
      <c r="A1472" s="41"/>
      <c r="B1472" s="42"/>
      <c r="C1472" s="43"/>
      <c r="D1472" s="267" t="s">
        <v>314</v>
      </c>
      <c r="E1472" s="43"/>
      <c r="F1472" s="268" t="s">
        <v>1588</v>
      </c>
      <c r="G1472" s="43"/>
      <c r="H1472" s="43"/>
      <c r="I1472" s="269"/>
      <c r="J1472" s="43"/>
      <c r="K1472" s="43"/>
      <c r="L1472" s="47"/>
      <c r="M1472" s="270"/>
      <c r="N1472" s="271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314</v>
      </c>
      <c r="AU1472" s="20" t="s">
        <v>93</v>
      </c>
    </row>
    <row r="1473" s="14" customFormat="1">
      <c r="A1473" s="14"/>
      <c r="B1473" s="246"/>
      <c r="C1473" s="247"/>
      <c r="D1473" s="231" t="s">
        <v>268</v>
      </c>
      <c r="E1473" s="248" t="s">
        <v>19</v>
      </c>
      <c r="F1473" s="249" t="s">
        <v>1582</v>
      </c>
      <c r="G1473" s="247"/>
      <c r="H1473" s="248" t="s">
        <v>19</v>
      </c>
      <c r="I1473" s="250"/>
      <c r="J1473" s="247"/>
      <c r="K1473" s="247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268</v>
      </c>
      <c r="AU1473" s="255" t="s">
        <v>93</v>
      </c>
      <c r="AV1473" s="14" t="s">
        <v>82</v>
      </c>
      <c r="AW1473" s="14" t="s">
        <v>34</v>
      </c>
      <c r="AX1473" s="14" t="s">
        <v>74</v>
      </c>
      <c r="AY1473" s="255" t="s">
        <v>224</v>
      </c>
    </row>
    <row r="1474" s="13" customFormat="1">
      <c r="A1474" s="13"/>
      <c r="B1474" s="229"/>
      <c r="C1474" s="230"/>
      <c r="D1474" s="231" t="s">
        <v>268</v>
      </c>
      <c r="E1474" s="232" t="s">
        <v>19</v>
      </c>
      <c r="F1474" s="233" t="s">
        <v>1583</v>
      </c>
      <c r="G1474" s="230"/>
      <c r="H1474" s="234">
        <v>27.25</v>
      </c>
      <c r="I1474" s="235"/>
      <c r="J1474" s="230"/>
      <c r="K1474" s="230"/>
      <c r="L1474" s="236"/>
      <c r="M1474" s="237"/>
      <c r="N1474" s="238"/>
      <c r="O1474" s="238"/>
      <c r="P1474" s="238"/>
      <c r="Q1474" s="238"/>
      <c r="R1474" s="238"/>
      <c r="S1474" s="238"/>
      <c r="T1474" s="23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0" t="s">
        <v>268</v>
      </c>
      <c r="AU1474" s="240" t="s">
        <v>93</v>
      </c>
      <c r="AV1474" s="13" t="s">
        <v>93</v>
      </c>
      <c r="AW1474" s="13" t="s">
        <v>34</v>
      </c>
      <c r="AX1474" s="13" t="s">
        <v>82</v>
      </c>
      <c r="AY1474" s="240" t="s">
        <v>224</v>
      </c>
    </row>
    <row r="1475" s="2" customFormat="1" ht="66.75" customHeight="1">
      <c r="A1475" s="41"/>
      <c r="B1475" s="42"/>
      <c r="C1475" s="216" t="s">
        <v>1589</v>
      </c>
      <c r="D1475" s="216" t="s">
        <v>227</v>
      </c>
      <c r="E1475" s="217" t="s">
        <v>1590</v>
      </c>
      <c r="F1475" s="218" t="s">
        <v>1591</v>
      </c>
      <c r="G1475" s="219" t="s">
        <v>266</v>
      </c>
      <c r="H1475" s="220">
        <v>27.25</v>
      </c>
      <c r="I1475" s="221"/>
      <c r="J1475" s="222">
        <f>ROUND(I1475*H1475,2)</f>
        <v>0</v>
      </c>
      <c r="K1475" s="218" t="s">
        <v>312</v>
      </c>
      <c r="L1475" s="47"/>
      <c r="M1475" s="223" t="s">
        <v>19</v>
      </c>
      <c r="N1475" s="224" t="s">
        <v>46</v>
      </c>
      <c r="O1475" s="87"/>
      <c r="P1475" s="225">
        <f>O1475*H1475</f>
        <v>0</v>
      </c>
      <c r="Q1475" s="225">
        <v>0.01129</v>
      </c>
      <c r="R1475" s="225">
        <f>Q1475*H1475</f>
        <v>0.3076525</v>
      </c>
      <c r="S1475" s="225">
        <v>0</v>
      </c>
      <c r="T1475" s="226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7" t="s">
        <v>231</v>
      </c>
      <c r="AT1475" s="227" t="s">
        <v>227</v>
      </c>
      <c r="AU1475" s="227" t="s">
        <v>93</v>
      </c>
      <c r="AY1475" s="20" t="s">
        <v>224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20" t="s">
        <v>93</v>
      </c>
      <c r="BK1475" s="228">
        <f>ROUND(I1475*H1475,2)</f>
        <v>0</v>
      </c>
      <c r="BL1475" s="20" t="s">
        <v>231</v>
      </c>
      <c r="BM1475" s="227" t="s">
        <v>1592</v>
      </c>
    </row>
    <row r="1476" s="2" customFormat="1">
      <c r="A1476" s="41"/>
      <c r="B1476" s="42"/>
      <c r="C1476" s="43"/>
      <c r="D1476" s="267" t="s">
        <v>314</v>
      </c>
      <c r="E1476" s="43"/>
      <c r="F1476" s="268" t="s">
        <v>1593</v>
      </c>
      <c r="G1476" s="43"/>
      <c r="H1476" s="43"/>
      <c r="I1476" s="269"/>
      <c r="J1476" s="43"/>
      <c r="K1476" s="43"/>
      <c r="L1476" s="47"/>
      <c r="M1476" s="270"/>
      <c r="N1476" s="271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314</v>
      </c>
      <c r="AU1476" s="20" t="s">
        <v>93</v>
      </c>
    </row>
    <row r="1477" s="14" customFormat="1">
      <c r="A1477" s="14"/>
      <c r="B1477" s="246"/>
      <c r="C1477" s="247"/>
      <c r="D1477" s="231" t="s">
        <v>268</v>
      </c>
      <c r="E1477" s="248" t="s">
        <v>19</v>
      </c>
      <c r="F1477" s="249" t="s">
        <v>1582</v>
      </c>
      <c r="G1477" s="247"/>
      <c r="H1477" s="248" t="s">
        <v>19</v>
      </c>
      <c r="I1477" s="250"/>
      <c r="J1477" s="247"/>
      <c r="K1477" s="247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268</v>
      </c>
      <c r="AU1477" s="255" t="s">
        <v>93</v>
      </c>
      <c r="AV1477" s="14" t="s">
        <v>82</v>
      </c>
      <c r="AW1477" s="14" t="s">
        <v>34</v>
      </c>
      <c r="AX1477" s="14" t="s">
        <v>74</v>
      </c>
      <c r="AY1477" s="255" t="s">
        <v>224</v>
      </c>
    </row>
    <row r="1478" s="13" customFormat="1">
      <c r="A1478" s="13"/>
      <c r="B1478" s="229"/>
      <c r="C1478" s="230"/>
      <c r="D1478" s="231" t="s">
        <v>268</v>
      </c>
      <c r="E1478" s="232" t="s">
        <v>19</v>
      </c>
      <c r="F1478" s="233" t="s">
        <v>1583</v>
      </c>
      <c r="G1478" s="230"/>
      <c r="H1478" s="234">
        <v>27.25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268</v>
      </c>
      <c r="AU1478" s="240" t="s">
        <v>93</v>
      </c>
      <c r="AV1478" s="13" t="s">
        <v>93</v>
      </c>
      <c r="AW1478" s="13" t="s">
        <v>34</v>
      </c>
      <c r="AX1478" s="13" t="s">
        <v>82</v>
      </c>
      <c r="AY1478" s="240" t="s">
        <v>224</v>
      </c>
    </row>
    <row r="1479" s="2" customFormat="1" ht="24.15" customHeight="1">
      <c r="A1479" s="41"/>
      <c r="B1479" s="42"/>
      <c r="C1479" s="286" t="s">
        <v>1594</v>
      </c>
      <c r="D1479" s="286" t="s">
        <v>572</v>
      </c>
      <c r="E1479" s="287" t="s">
        <v>1595</v>
      </c>
      <c r="F1479" s="288" t="s">
        <v>1596</v>
      </c>
      <c r="G1479" s="289" t="s">
        <v>266</v>
      </c>
      <c r="H1479" s="290">
        <v>28.613</v>
      </c>
      <c r="I1479" s="291"/>
      <c r="J1479" s="292">
        <f>ROUND(I1479*H1479,2)</f>
        <v>0</v>
      </c>
      <c r="K1479" s="288" t="s">
        <v>312</v>
      </c>
      <c r="L1479" s="293"/>
      <c r="M1479" s="294" t="s">
        <v>19</v>
      </c>
      <c r="N1479" s="295" t="s">
        <v>46</v>
      </c>
      <c r="O1479" s="87"/>
      <c r="P1479" s="225">
        <f>O1479*H1479</f>
        <v>0</v>
      </c>
      <c r="Q1479" s="225">
        <v>0.0032200000000000002</v>
      </c>
      <c r="R1479" s="225">
        <f>Q1479*H1479</f>
        <v>0.092133859999999998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254</v>
      </c>
      <c r="AT1479" s="227" t="s">
        <v>572</v>
      </c>
      <c r="AU1479" s="227" t="s">
        <v>93</v>
      </c>
      <c r="AY1479" s="20" t="s">
        <v>224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93</v>
      </c>
      <c r="BK1479" s="228">
        <f>ROUND(I1479*H1479,2)</f>
        <v>0</v>
      </c>
      <c r="BL1479" s="20" t="s">
        <v>231</v>
      </c>
      <c r="BM1479" s="227" t="s">
        <v>1597</v>
      </c>
    </row>
    <row r="1480" s="13" customFormat="1">
      <c r="A1480" s="13"/>
      <c r="B1480" s="229"/>
      <c r="C1480" s="230"/>
      <c r="D1480" s="231" t="s">
        <v>268</v>
      </c>
      <c r="E1480" s="232" t="s">
        <v>19</v>
      </c>
      <c r="F1480" s="233" t="s">
        <v>1598</v>
      </c>
      <c r="G1480" s="230"/>
      <c r="H1480" s="234">
        <v>28.613</v>
      </c>
      <c r="I1480" s="235"/>
      <c r="J1480" s="230"/>
      <c r="K1480" s="230"/>
      <c r="L1480" s="236"/>
      <c r="M1480" s="237"/>
      <c r="N1480" s="238"/>
      <c r="O1480" s="238"/>
      <c r="P1480" s="238"/>
      <c r="Q1480" s="238"/>
      <c r="R1480" s="238"/>
      <c r="S1480" s="238"/>
      <c r="T1480" s="23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0" t="s">
        <v>268</v>
      </c>
      <c r="AU1480" s="240" t="s">
        <v>93</v>
      </c>
      <c r="AV1480" s="13" t="s">
        <v>93</v>
      </c>
      <c r="AW1480" s="13" t="s">
        <v>34</v>
      </c>
      <c r="AX1480" s="13" t="s">
        <v>82</v>
      </c>
      <c r="AY1480" s="240" t="s">
        <v>224</v>
      </c>
    </row>
    <row r="1481" s="2" customFormat="1" ht="37.8" customHeight="1">
      <c r="A1481" s="41"/>
      <c r="B1481" s="42"/>
      <c r="C1481" s="216" t="s">
        <v>1599</v>
      </c>
      <c r="D1481" s="216" t="s">
        <v>227</v>
      </c>
      <c r="E1481" s="217" t="s">
        <v>1600</v>
      </c>
      <c r="F1481" s="218" t="s">
        <v>1601</v>
      </c>
      <c r="G1481" s="219" t="s">
        <v>266</v>
      </c>
      <c r="H1481" s="220">
        <v>27.25</v>
      </c>
      <c r="I1481" s="221"/>
      <c r="J1481" s="222">
        <f>ROUND(I1481*H1481,2)</f>
        <v>0</v>
      </c>
      <c r="K1481" s="218" t="s">
        <v>312</v>
      </c>
      <c r="L1481" s="47"/>
      <c r="M1481" s="223" t="s">
        <v>19</v>
      </c>
      <c r="N1481" s="224" t="s">
        <v>46</v>
      </c>
      <c r="O1481" s="87"/>
      <c r="P1481" s="225">
        <f>O1481*H1481</f>
        <v>0</v>
      </c>
      <c r="Q1481" s="225">
        <v>0.0045799999999999999</v>
      </c>
      <c r="R1481" s="225">
        <f>Q1481*H1481</f>
        <v>0.124805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231</v>
      </c>
      <c r="AT1481" s="227" t="s">
        <v>227</v>
      </c>
      <c r="AU1481" s="227" t="s">
        <v>93</v>
      </c>
      <c r="AY1481" s="20" t="s">
        <v>224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93</v>
      </c>
      <c r="BK1481" s="228">
        <f>ROUND(I1481*H1481,2)</f>
        <v>0</v>
      </c>
      <c r="BL1481" s="20" t="s">
        <v>231</v>
      </c>
      <c r="BM1481" s="227" t="s">
        <v>1602</v>
      </c>
    </row>
    <row r="1482" s="2" customFormat="1">
      <c r="A1482" s="41"/>
      <c r="B1482" s="42"/>
      <c r="C1482" s="43"/>
      <c r="D1482" s="267" t="s">
        <v>314</v>
      </c>
      <c r="E1482" s="43"/>
      <c r="F1482" s="268" t="s">
        <v>1603</v>
      </c>
      <c r="G1482" s="43"/>
      <c r="H1482" s="43"/>
      <c r="I1482" s="269"/>
      <c r="J1482" s="43"/>
      <c r="K1482" s="43"/>
      <c r="L1482" s="47"/>
      <c r="M1482" s="270"/>
      <c r="N1482" s="271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314</v>
      </c>
      <c r="AU1482" s="20" t="s">
        <v>93</v>
      </c>
    </row>
    <row r="1483" s="14" customFormat="1">
      <c r="A1483" s="14"/>
      <c r="B1483" s="246"/>
      <c r="C1483" s="247"/>
      <c r="D1483" s="231" t="s">
        <v>268</v>
      </c>
      <c r="E1483" s="248" t="s">
        <v>19</v>
      </c>
      <c r="F1483" s="249" t="s">
        <v>1582</v>
      </c>
      <c r="G1483" s="247"/>
      <c r="H1483" s="248" t="s">
        <v>19</v>
      </c>
      <c r="I1483" s="250"/>
      <c r="J1483" s="247"/>
      <c r="K1483" s="247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268</v>
      </c>
      <c r="AU1483" s="255" t="s">
        <v>93</v>
      </c>
      <c r="AV1483" s="14" t="s">
        <v>82</v>
      </c>
      <c r="AW1483" s="14" t="s">
        <v>34</v>
      </c>
      <c r="AX1483" s="14" t="s">
        <v>74</v>
      </c>
      <c r="AY1483" s="255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1583</v>
      </c>
      <c r="G1484" s="230"/>
      <c r="H1484" s="234">
        <v>27.25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82</v>
      </c>
      <c r="AY1484" s="240" t="s">
        <v>224</v>
      </c>
    </row>
    <row r="1485" s="2" customFormat="1" ht="37.8" customHeight="1">
      <c r="A1485" s="41"/>
      <c r="B1485" s="42"/>
      <c r="C1485" s="216" t="s">
        <v>1604</v>
      </c>
      <c r="D1485" s="216" t="s">
        <v>227</v>
      </c>
      <c r="E1485" s="217" t="s">
        <v>1605</v>
      </c>
      <c r="F1485" s="218" t="s">
        <v>1606</v>
      </c>
      <c r="G1485" s="219" t="s">
        <v>266</v>
      </c>
      <c r="H1485" s="220">
        <v>2032.258</v>
      </c>
      <c r="I1485" s="221"/>
      <c r="J1485" s="222">
        <f>ROUND(I1485*H1485,2)</f>
        <v>0</v>
      </c>
      <c r="K1485" s="218" t="s">
        <v>312</v>
      </c>
      <c r="L1485" s="47"/>
      <c r="M1485" s="223" t="s">
        <v>19</v>
      </c>
      <c r="N1485" s="224" t="s">
        <v>46</v>
      </c>
      <c r="O1485" s="87"/>
      <c r="P1485" s="225">
        <f>O1485*H1485</f>
        <v>0</v>
      </c>
      <c r="Q1485" s="225">
        <v>0.0014</v>
      </c>
      <c r="R1485" s="225">
        <f>Q1485*H1485</f>
        <v>2.8451612000000002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231</v>
      </c>
      <c r="AT1485" s="227" t="s">
        <v>227</v>
      </c>
      <c r="AU1485" s="227" t="s">
        <v>93</v>
      </c>
      <c r="AY1485" s="20" t="s">
        <v>224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93</v>
      </c>
      <c r="BK1485" s="228">
        <f>ROUND(I1485*H1485,2)</f>
        <v>0</v>
      </c>
      <c r="BL1485" s="20" t="s">
        <v>231</v>
      </c>
      <c r="BM1485" s="227" t="s">
        <v>1607</v>
      </c>
    </row>
    <row r="1486" s="2" customFormat="1">
      <c r="A1486" s="41"/>
      <c r="B1486" s="42"/>
      <c r="C1486" s="43"/>
      <c r="D1486" s="267" t="s">
        <v>314</v>
      </c>
      <c r="E1486" s="43"/>
      <c r="F1486" s="268" t="s">
        <v>1608</v>
      </c>
      <c r="G1486" s="43"/>
      <c r="H1486" s="43"/>
      <c r="I1486" s="269"/>
      <c r="J1486" s="43"/>
      <c r="K1486" s="43"/>
      <c r="L1486" s="47"/>
      <c r="M1486" s="270"/>
      <c r="N1486" s="271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314</v>
      </c>
      <c r="AU1486" s="20" t="s">
        <v>93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1609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3" customFormat="1">
      <c r="A1488" s="13"/>
      <c r="B1488" s="229"/>
      <c r="C1488" s="230"/>
      <c r="D1488" s="231" t="s">
        <v>268</v>
      </c>
      <c r="E1488" s="232" t="s">
        <v>19</v>
      </c>
      <c r="F1488" s="233" t="s">
        <v>1610</v>
      </c>
      <c r="G1488" s="230"/>
      <c r="H1488" s="234">
        <v>18.696999999999999</v>
      </c>
      <c r="I1488" s="235"/>
      <c r="J1488" s="230"/>
      <c r="K1488" s="230"/>
      <c r="L1488" s="236"/>
      <c r="M1488" s="237"/>
      <c r="N1488" s="238"/>
      <c r="O1488" s="238"/>
      <c r="P1488" s="238"/>
      <c r="Q1488" s="238"/>
      <c r="R1488" s="238"/>
      <c r="S1488" s="238"/>
      <c r="T1488" s="23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0" t="s">
        <v>268</v>
      </c>
      <c r="AU1488" s="240" t="s">
        <v>93</v>
      </c>
      <c r="AV1488" s="13" t="s">
        <v>93</v>
      </c>
      <c r="AW1488" s="13" t="s">
        <v>34</v>
      </c>
      <c r="AX1488" s="13" t="s">
        <v>74</v>
      </c>
      <c r="AY1488" s="240" t="s">
        <v>224</v>
      </c>
    </row>
    <row r="1489" s="14" customFormat="1">
      <c r="A1489" s="14"/>
      <c r="B1489" s="246"/>
      <c r="C1489" s="247"/>
      <c r="D1489" s="231" t="s">
        <v>268</v>
      </c>
      <c r="E1489" s="248" t="s">
        <v>19</v>
      </c>
      <c r="F1489" s="249" t="s">
        <v>1611</v>
      </c>
      <c r="G1489" s="247"/>
      <c r="H1489" s="248" t="s">
        <v>19</v>
      </c>
      <c r="I1489" s="250"/>
      <c r="J1489" s="247"/>
      <c r="K1489" s="247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268</v>
      </c>
      <c r="AU1489" s="255" t="s">
        <v>93</v>
      </c>
      <c r="AV1489" s="14" t="s">
        <v>82</v>
      </c>
      <c r="AW1489" s="14" t="s">
        <v>34</v>
      </c>
      <c r="AX1489" s="14" t="s">
        <v>74</v>
      </c>
      <c r="AY1489" s="255" t="s">
        <v>224</v>
      </c>
    </row>
    <row r="1490" s="13" customFormat="1">
      <c r="A1490" s="13"/>
      <c r="B1490" s="229"/>
      <c r="C1490" s="230"/>
      <c r="D1490" s="231" t="s">
        <v>268</v>
      </c>
      <c r="E1490" s="232" t="s">
        <v>19</v>
      </c>
      <c r="F1490" s="233" t="s">
        <v>1612</v>
      </c>
      <c r="G1490" s="230"/>
      <c r="H1490" s="234">
        <v>2220.9009999999998</v>
      </c>
      <c r="I1490" s="235"/>
      <c r="J1490" s="230"/>
      <c r="K1490" s="230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268</v>
      </c>
      <c r="AU1490" s="240" t="s">
        <v>93</v>
      </c>
      <c r="AV1490" s="13" t="s">
        <v>93</v>
      </c>
      <c r="AW1490" s="13" t="s">
        <v>34</v>
      </c>
      <c r="AX1490" s="13" t="s">
        <v>74</v>
      </c>
      <c r="AY1490" s="240" t="s">
        <v>224</v>
      </c>
    </row>
    <row r="1491" s="14" customFormat="1">
      <c r="A1491" s="14"/>
      <c r="B1491" s="246"/>
      <c r="C1491" s="247"/>
      <c r="D1491" s="231" t="s">
        <v>268</v>
      </c>
      <c r="E1491" s="248" t="s">
        <v>19</v>
      </c>
      <c r="F1491" s="249" t="s">
        <v>1613</v>
      </c>
      <c r="G1491" s="247"/>
      <c r="H1491" s="248" t="s">
        <v>19</v>
      </c>
      <c r="I1491" s="250"/>
      <c r="J1491" s="247"/>
      <c r="K1491" s="247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268</v>
      </c>
      <c r="AU1491" s="255" t="s">
        <v>93</v>
      </c>
      <c r="AV1491" s="14" t="s">
        <v>82</v>
      </c>
      <c r="AW1491" s="14" t="s">
        <v>34</v>
      </c>
      <c r="AX1491" s="14" t="s">
        <v>74</v>
      </c>
      <c r="AY1491" s="255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1614</v>
      </c>
      <c r="G1492" s="230"/>
      <c r="H1492" s="234">
        <v>187.642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1615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1616</v>
      </c>
      <c r="G1494" s="230"/>
      <c r="H1494" s="234">
        <v>203.87000000000001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667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1617</v>
      </c>
      <c r="G1496" s="230"/>
      <c r="H1496" s="234">
        <v>106.414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3" customFormat="1">
      <c r="A1497" s="13"/>
      <c r="B1497" s="229"/>
      <c r="C1497" s="230"/>
      <c r="D1497" s="231" t="s">
        <v>268</v>
      </c>
      <c r="E1497" s="232" t="s">
        <v>19</v>
      </c>
      <c r="F1497" s="233" t="s">
        <v>1618</v>
      </c>
      <c r="G1497" s="230"/>
      <c r="H1497" s="234">
        <v>296.97899999999998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0" t="s">
        <v>268</v>
      </c>
      <c r="AU1497" s="240" t="s">
        <v>93</v>
      </c>
      <c r="AV1497" s="13" t="s">
        <v>93</v>
      </c>
      <c r="AW1497" s="13" t="s">
        <v>34</v>
      </c>
      <c r="AX1497" s="13" t="s">
        <v>74</v>
      </c>
      <c r="AY1497" s="240" t="s">
        <v>224</v>
      </c>
    </row>
    <row r="1498" s="14" customFormat="1">
      <c r="A1498" s="14"/>
      <c r="B1498" s="246"/>
      <c r="C1498" s="247"/>
      <c r="D1498" s="231" t="s">
        <v>268</v>
      </c>
      <c r="E1498" s="248" t="s">
        <v>19</v>
      </c>
      <c r="F1498" s="249" t="s">
        <v>1619</v>
      </c>
      <c r="G1498" s="247"/>
      <c r="H1498" s="248" t="s">
        <v>19</v>
      </c>
      <c r="I1498" s="250"/>
      <c r="J1498" s="247"/>
      <c r="K1498" s="247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268</v>
      </c>
      <c r="AU1498" s="255" t="s">
        <v>93</v>
      </c>
      <c r="AV1498" s="14" t="s">
        <v>82</v>
      </c>
      <c r="AW1498" s="14" t="s">
        <v>34</v>
      </c>
      <c r="AX1498" s="14" t="s">
        <v>74</v>
      </c>
      <c r="AY1498" s="255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1620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1621</v>
      </c>
      <c r="G1500" s="230"/>
      <c r="H1500" s="234">
        <v>16.096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4" customFormat="1">
      <c r="A1501" s="14"/>
      <c r="B1501" s="246"/>
      <c r="C1501" s="247"/>
      <c r="D1501" s="231" t="s">
        <v>268</v>
      </c>
      <c r="E1501" s="248" t="s">
        <v>19</v>
      </c>
      <c r="F1501" s="249" t="s">
        <v>669</v>
      </c>
      <c r="G1501" s="247"/>
      <c r="H1501" s="248" t="s">
        <v>19</v>
      </c>
      <c r="I1501" s="250"/>
      <c r="J1501" s="247"/>
      <c r="K1501" s="247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268</v>
      </c>
      <c r="AU1501" s="255" t="s">
        <v>93</v>
      </c>
      <c r="AV1501" s="14" t="s">
        <v>82</v>
      </c>
      <c r="AW1501" s="14" t="s">
        <v>34</v>
      </c>
      <c r="AX1501" s="14" t="s">
        <v>74</v>
      </c>
      <c r="AY1501" s="255" t="s">
        <v>224</v>
      </c>
    </row>
    <row r="1502" s="13" customFormat="1">
      <c r="A1502" s="13"/>
      <c r="B1502" s="229"/>
      <c r="C1502" s="230"/>
      <c r="D1502" s="231" t="s">
        <v>268</v>
      </c>
      <c r="E1502" s="232" t="s">
        <v>19</v>
      </c>
      <c r="F1502" s="233" t="s">
        <v>1622</v>
      </c>
      <c r="G1502" s="230"/>
      <c r="H1502" s="234">
        <v>102.465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268</v>
      </c>
      <c r="AU1502" s="240" t="s">
        <v>93</v>
      </c>
      <c r="AV1502" s="13" t="s">
        <v>93</v>
      </c>
      <c r="AW1502" s="13" t="s">
        <v>34</v>
      </c>
      <c r="AX1502" s="13" t="s">
        <v>74</v>
      </c>
      <c r="AY1502" s="240" t="s">
        <v>224</v>
      </c>
    </row>
    <row r="1503" s="14" customFormat="1">
      <c r="A1503" s="14"/>
      <c r="B1503" s="246"/>
      <c r="C1503" s="247"/>
      <c r="D1503" s="231" t="s">
        <v>268</v>
      </c>
      <c r="E1503" s="248" t="s">
        <v>19</v>
      </c>
      <c r="F1503" s="249" t="s">
        <v>1003</v>
      </c>
      <c r="G1503" s="247"/>
      <c r="H1503" s="248" t="s">
        <v>19</v>
      </c>
      <c r="I1503" s="250"/>
      <c r="J1503" s="247"/>
      <c r="K1503" s="247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268</v>
      </c>
      <c r="AU1503" s="255" t="s">
        <v>93</v>
      </c>
      <c r="AV1503" s="14" t="s">
        <v>82</v>
      </c>
      <c r="AW1503" s="14" t="s">
        <v>34</v>
      </c>
      <c r="AX1503" s="14" t="s">
        <v>74</v>
      </c>
      <c r="AY1503" s="255" t="s">
        <v>224</v>
      </c>
    </row>
    <row r="1504" s="13" customFormat="1">
      <c r="A1504" s="13"/>
      <c r="B1504" s="229"/>
      <c r="C1504" s="230"/>
      <c r="D1504" s="231" t="s">
        <v>268</v>
      </c>
      <c r="E1504" s="232" t="s">
        <v>19</v>
      </c>
      <c r="F1504" s="233" t="s">
        <v>1623</v>
      </c>
      <c r="G1504" s="230"/>
      <c r="H1504" s="234">
        <v>46.625</v>
      </c>
      <c r="I1504" s="235"/>
      <c r="J1504" s="230"/>
      <c r="K1504" s="230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268</v>
      </c>
      <c r="AU1504" s="240" t="s">
        <v>93</v>
      </c>
      <c r="AV1504" s="13" t="s">
        <v>93</v>
      </c>
      <c r="AW1504" s="13" t="s">
        <v>34</v>
      </c>
      <c r="AX1504" s="13" t="s">
        <v>74</v>
      </c>
      <c r="AY1504" s="240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1624</v>
      </c>
      <c r="G1505" s="230"/>
      <c r="H1505" s="234">
        <v>0.95999999999999996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1625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1626</v>
      </c>
      <c r="G1507" s="230"/>
      <c r="H1507" s="234">
        <v>18.079999999999998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4" customFormat="1">
      <c r="A1508" s="14"/>
      <c r="B1508" s="246"/>
      <c r="C1508" s="247"/>
      <c r="D1508" s="231" t="s">
        <v>268</v>
      </c>
      <c r="E1508" s="248" t="s">
        <v>19</v>
      </c>
      <c r="F1508" s="249" t="s">
        <v>1627</v>
      </c>
      <c r="G1508" s="247"/>
      <c r="H1508" s="248" t="s">
        <v>19</v>
      </c>
      <c r="I1508" s="250"/>
      <c r="J1508" s="247"/>
      <c r="K1508" s="247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268</v>
      </c>
      <c r="AU1508" s="255" t="s">
        <v>93</v>
      </c>
      <c r="AV1508" s="14" t="s">
        <v>82</v>
      </c>
      <c r="AW1508" s="14" t="s">
        <v>34</v>
      </c>
      <c r="AX1508" s="14" t="s">
        <v>74</v>
      </c>
      <c r="AY1508" s="255" t="s">
        <v>224</v>
      </c>
    </row>
    <row r="1509" s="13" customFormat="1">
      <c r="A1509" s="13"/>
      <c r="B1509" s="229"/>
      <c r="C1509" s="230"/>
      <c r="D1509" s="231" t="s">
        <v>268</v>
      </c>
      <c r="E1509" s="232" t="s">
        <v>19</v>
      </c>
      <c r="F1509" s="233" t="s">
        <v>1628</v>
      </c>
      <c r="G1509" s="230"/>
      <c r="H1509" s="234">
        <v>-1259.711</v>
      </c>
      <c r="I1509" s="235"/>
      <c r="J1509" s="230"/>
      <c r="K1509" s="230"/>
      <c r="L1509" s="236"/>
      <c r="M1509" s="237"/>
      <c r="N1509" s="238"/>
      <c r="O1509" s="238"/>
      <c r="P1509" s="238"/>
      <c r="Q1509" s="238"/>
      <c r="R1509" s="238"/>
      <c r="S1509" s="238"/>
      <c r="T1509" s="23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0" t="s">
        <v>268</v>
      </c>
      <c r="AU1509" s="240" t="s">
        <v>93</v>
      </c>
      <c r="AV1509" s="13" t="s">
        <v>93</v>
      </c>
      <c r="AW1509" s="13" t="s">
        <v>34</v>
      </c>
      <c r="AX1509" s="13" t="s">
        <v>74</v>
      </c>
      <c r="AY1509" s="240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1629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1630</v>
      </c>
      <c r="G1511" s="230"/>
      <c r="H1511" s="234">
        <v>73.239999999999995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6" customFormat="1">
      <c r="A1512" s="16"/>
      <c r="B1512" s="272"/>
      <c r="C1512" s="273"/>
      <c r="D1512" s="231" t="s">
        <v>268</v>
      </c>
      <c r="E1512" s="274" t="s">
        <v>19</v>
      </c>
      <c r="F1512" s="275" t="s">
        <v>351</v>
      </c>
      <c r="G1512" s="273"/>
      <c r="H1512" s="276">
        <v>2032.258</v>
      </c>
      <c r="I1512" s="277"/>
      <c r="J1512" s="273"/>
      <c r="K1512" s="273"/>
      <c r="L1512" s="278"/>
      <c r="M1512" s="279"/>
      <c r="N1512" s="280"/>
      <c r="O1512" s="280"/>
      <c r="P1512" s="280"/>
      <c r="Q1512" s="280"/>
      <c r="R1512" s="280"/>
      <c r="S1512" s="280"/>
      <c r="T1512" s="281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82" t="s">
        <v>268</v>
      </c>
      <c r="AU1512" s="282" t="s">
        <v>93</v>
      </c>
      <c r="AV1512" s="16" t="s">
        <v>231</v>
      </c>
      <c r="AW1512" s="16" t="s">
        <v>34</v>
      </c>
      <c r="AX1512" s="16" t="s">
        <v>82</v>
      </c>
      <c r="AY1512" s="282" t="s">
        <v>224</v>
      </c>
    </row>
    <row r="1513" s="2" customFormat="1" ht="33" customHeight="1">
      <c r="A1513" s="41"/>
      <c r="B1513" s="42"/>
      <c r="C1513" s="216" t="s">
        <v>1631</v>
      </c>
      <c r="D1513" s="216" t="s">
        <v>227</v>
      </c>
      <c r="E1513" s="217" t="s">
        <v>1632</v>
      </c>
      <c r="F1513" s="218" t="s">
        <v>1633</v>
      </c>
      <c r="G1513" s="219" t="s">
        <v>266</v>
      </c>
      <c r="H1513" s="220">
        <v>776.798</v>
      </c>
      <c r="I1513" s="221"/>
      <c r="J1513" s="222">
        <f>ROUND(I1513*H1513,2)</f>
        <v>0</v>
      </c>
      <c r="K1513" s="218" t="s">
        <v>312</v>
      </c>
      <c r="L1513" s="47"/>
      <c r="M1513" s="223" t="s">
        <v>19</v>
      </c>
      <c r="N1513" s="224" t="s">
        <v>46</v>
      </c>
      <c r="O1513" s="87"/>
      <c r="P1513" s="225">
        <f>O1513*H1513</f>
        <v>0</v>
      </c>
      <c r="Q1513" s="225">
        <v>0.0043800000000000002</v>
      </c>
      <c r="R1513" s="225">
        <f>Q1513*H1513</f>
        <v>3.40237524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231</v>
      </c>
      <c r="AT1513" s="227" t="s">
        <v>227</v>
      </c>
      <c r="AU1513" s="227" t="s">
        <v>93</v>
      </c>
      <c r="AY1513" s="20" t="s">
        <v>224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93</v>
      </c>
      <c r="BK1513" s="228">
        <f>ROUND(I1513*H1513,2)</f>
        <v>0</v>
      </c>
      <c r="BL1513" s="20" t="s">
        <v>231</v>
      </c>
      <c r="BM1513" s="227" t="s">
        <v>1634</v>
      </c>
    </row>
    <row r="1514" s="2" customFormat="1">
      <c r="A1514" s="41"/>
      <c r="B1514" s="42"/>
      <c r="C1514" s="43"/>
      <c r="D1514" s="267" t="s">
        <v>314</v>
      </c>
      <c r="E1514" s="43"/>
      <c r="F1514" s="268" t="s">
        <v>1635</v>
      </c>
      <c r="G1514" s="43"/>
      <c r="H1514" s="43"/>
      <c r="I1514" s="269"/>
      <c r="J1514" s="43"/>
      <c r="K1514" s="43"/>
      <c r="L1514" s="47"/>
      <c r="M1514" s="270"/>
      <c r="N1514" s="271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314</v>
      </c>
      <c r="AU1514" s="20" t="s">
        <v>93</v>
      </c>
    </row>
    <row r="1515" s="14" customFormat="1">
      <c r="A1515" s="14"/>
      <c r="B1515" s="246"/>
      <c r="C1515" s="247"/>
      <c r="D1515" s="231" t="s">
        <v>268</v>
      </c>
      <c r="E1515" s="248" t="s">
        <v>19</v>
      </c>
      <c r="F1515" s="249" t="s">
        <v>1636</v>
      </c>
      <c r="G1515" s="247"/>
      <c r="H1515" s="248" t="s">
        <v>19</v>
      </c>
      <c r="I1515" s="250"/>
      <c r="J1515" s="247"/>
      <c r="K1515" s="247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268</v>
      </c>
      <c r="AU1515" s="255" t="s">
        <v>93</v>
      </c>
      <c r="AV1515" s="14" t="s">
        <v>82</v>
      </c>
      <c r="AW1515" s="14" t="s">
        <v>34</v>
      </c>
      <c r="AX1515" s="14" t="s">
        <v>74</v>
      </c>
      <c r="AY1515" s="255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1637</v>
      </c>
      <c r="G1516" s="230"/>
      <c r="H1516" s="234">
        <v>293.12599999999998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1638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1639</v>
      </c>
      <c r="G1518" s="230"/>
      <c r="H1518" s="234">
        <v>483.67200000000003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6" customFormat="1">
      <c r="A1519" s="16"/>
      <c r="B1519" s="272"/>
      <c r="C1519" s="273"/>
      <c r="D1519" s="231" t="s">
        <v>268</v>
      </c>
      <c r="E1519" s="274" t="s">
        <v>19</v>
      </c>
      <c r="F1519" s="275" t="s">
        <v>351</v>
      </c>
      <c r="G1519" s="273"/>
      <c r="H1519" s="276">
        <v>776.798</v>
      </c>
      <c r="I1519" s="277"/>
      <c r="J1519" s="273"/>
      <c r="K1519" s="273"/>
      <c r="L1519" s="278"/>
      <c r="M1519" s="279"/>
      <c r="N1519" s="280"/>
      <c r="O1519" s="280"/>
      <c r="P1519" s="280"/>
      <c r="Q1519" s="280"/>
      <c r="R1519" s="280"/>
      <c r="S1519" s="280"/>
      <c r="T1519" s="281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82" t="s">
        <v>268</v>
      </c>
      <c r="AU1519" s="282" t="s">
        <v>93</v>
      </c>
      <c r="AV1519" s="16" t="s">
        <v>231</v>
      </c>
      <c r="AW1519" s="16" t="s">
        <v>34</v>
      </c>
      <c r="AX1519" s="16" t="s">
        <v>82</v>
      </c>
      <c r="AY1519" s="282" t="s">
        <v>224</v>
      </c>
    </row>
    <row r="1520" s="2" customFormat="1" ht="44.25" customHeight="1">
      <c r="A1520" s="41"/>
      <c r="B1520" s="42"/>
      <c r="C1520" s="216" t="s">
        <v>1640</v>
      </c>
      <c r="D1520" s="216" t="s">
        <v>227</v>
      </c>
      <c r="E1520" s="217" t="s">
        <v>1496</v>
      </c>
      <c r="F1520" s="218" t="s">
        <v>1497</v>
      </c>
      <c r="G1520" s="219" t="s">
        <v>471</v>
      </c>
      <c r="H1520" s="220">
        <v>1456.961</v>
      </c>
      <c r="I1520" s="221"/>
      <c r="J1520" s="222">
        <f>ROUND(I1520*H1520,2)</f>
        <v>0</v>
      </c>
      <c r="K1520" s="218" t="s">
        <v>312</v>
      </c>
      <c r="L1520" s="47"/>
      <c r="M1520" s="223" t="s">
        <v>19</v>
      </c>
      <c r="N1520" s="224" t="s">
        <v>46</v>
      </c>
      <c r="O1520" s="87"/>
      <c r="P1520" s="225">
        <f>O1520*H1520</f>
        <v>0</v>
      </c>
      <c r="Q1520" s="225">
        <v>0</v>
      </c>
      <c r="R1520" s="225">
        <f>Q1520*H1520</f>
        <v>0</v>
      </c>
      <c r="S1520" s="225">
        <v>0</v>
      </c>
      <c r="T1520" s="226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27" t="s">
        <v>231</v>
      </c>
      <c r="AT1520" s="227" t="s">
        <v>227</v>
      </c>
      <c r="AU1520" s="227" t="s">
        <v>93</v>
      </c>
      <c r="AY1520" s="20" t="s">
        <v>224</v>
      </c>
      <c r="BE1520" s="228">
        <f>IF(N1520="základní",J1520,0)</f>
        <v>0</v>
      </c>
      <c r="BF1520" s="228">
        <f>IF(N1520="snížená",J1520,0)</f>
        <v>0</v>
      </c>
      <c r="BG1520" s="228">
        <f>IF(N1520="zákl. přenesená",J1520,0)</f>
        <v>0</v>
      </c>
      <c r="BH1520" s="228">
        <f>IF(N1520="sníž. přenesená",J1520,0)</f>
        <v>0</v>
      </c>
      <c r="BI1520" s="228">
        <f>IF(N1520="nulová",J1520,0)</f>
        <v>0</v>
      </c>
      <c r="BJ1520" s="20" t="s">
        <v>93</v>
      </c>
      <c r="BK1520" s="228">
        <f>ROUND(I1520*H1520,2)</f>
        <v>0</v>
      </c>
      <c r="BL1520" s="20" t="s">
        <v>231</v>
      </c>
      <c r="BM1520" s="227" t="s">
        <v>1641</v>
      </c>
    </row>
    <row r="1521" s="2" customFormat="1">
      <c r="A1521" s="41"/>
      <c r="B1521" s="42"/>
      <c r="C1521" s="43"/>
      <c r="D1521" s="267" t="s">
        <v>314</v>
      </c>
      <c r="E1521" s="43"/>
      <c r="F1521" s="268" t="s">
        <v>1499</v>
      </c>
      <c r="G1521" s="43"/>
      <c r="H1521" s="43"/>
      <c r="I1521" s="269"/>
      <c r="J1521" s="43"/>
      <c r="K1521" s="43"/>
      <c r="L1521" s="47"/>
      <c r="M1521" s="270"/>
      <c r="N1521" s="271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314</v>
      </c>
      <c r="AU1521" s="20" t="s">
        <v>93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1642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496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1500</v>
      </c>
      <c r="G1524" s="230"/>
      <c r="H1524" s="234">
        <v>5.1399999999999997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648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1643</v>
      </c>
      <c r="G1526" s="230"/>
      <c r="H1526" s="234">
        <v>40.375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1503</v>
      </c>
      <c r="G1527" s="230"/>
      <c r="H1527" s="234">
        <v>39.130000000000003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1504</v>
      </c>
      <c r="G1528" s="230"/>
      <c r="H1528" s="234">
        <v>146.25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1644</v>
      </c>
      <c r="G1529" s="230"/>
      <c r="H1529" s="234">
        <v>23.100000000000001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662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1507</v>
      </c>
      <c r="G1531" s="230"/>
      <c r="H1531" s="234">
        <v>214.91999999999999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3" customFormat="1">
      <c r="A1532" s="13"/>
      <c r="B1532" s="229"/>
      <c r="C1532" s="230"/>
      <c r="D1532" s="231" t="s">
        <v>268</v>
      </c>
      <c r="E1532" s="232" t="s">
        <v>19</v>
      </c>
      <c r="F1532" s="233" t="s">
        <v>1645</v>
      </c>
      <c r="G1532" s="230"/>
      <c r="H1532" s="234">
        <v>46.539999999999999</v>
      </c>
      <c r="I1532" s="235"/>
      <c r="J1532" s="230"/>
      <c r="K1532" s="230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268</v>
      </c>
      <c r="AU1532" s="240" t="s">
        <v>93</v>
      </c>
      <c r="AV1532" s="13" t="s">
        <v>93</v>
      </c>
      <c r="AW1532" s="13" t="s">
        <v>34</v>
      </c>
      <c r="AX1532" s="13" t="s">
        <v>74</v>
      </c>
      <c r="AY1532" s="240" t="s">
        <v>224</v>
      </c>
    </row>
    <row r="1533" s="14" customFormat="1">
      <c r="A1533" s="14"/>
      <c r="B1533" s="246"/>
      <c r="C1533" s="247"/>
      <c r="D1533" s="231" t="s">
        <v>268</v>
      </c>
      <c r="E1533" s="248" t="s">
        <v>19</v>
      </c>
      <c r="F1533" s="249" t="s">
        <v>664</v>
      </c>
      <c r="G1533" s="247"/>
      <c r="H1533" s="248" t="s">
        <v>19</v>
      </c>
      <c r="I1533" s="250"/>
      <c r="J1533" s="247"/>
      <c r="K1533" s="247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268</v>
      </c>
      <c r="AU1533" s="255" t="s">
        <v>93</v>
      </c>
      <c r="AV1533" s="14" t="s">
        <v>82</v>
      </c>
      <c r="AW1533" s="14" t="s">
        <v>34</v>
      </c>
      <c r="AX1533" s="14" t="s">
        <v>74</v>
      </c>
      <c r="AY1533" s="255" t="s">
        <v>224</v>
      </c>
    </row>
    <row r="1534" s="13" customFormat="1">
      <c r="A1534" s="13"/>
      <c r="B1534" s="229"/>
      <c r="C1534" s="230"/>
      <c r="D1534" s="231" t="s">
        <v>268</v>
      </c>
      <c r="E1534" s="232" t="s">
        <v>19</v>
      </c>
      <c r="F1534" s="233" t="s">
        <v>1507</v>
      </c>
      <c r="G1534" s="230"/>
      <c r="H1534" s="234">
        <v>214.91999999999999</v>
      </c>
      <c r="I1534" s="235"/>
      <c r="J1534" s="230"/>
      <c r="K1534" s="230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268</v>
      </c>
      <c r="AU1534" s="240" t="s">
        <v>93</v>
      </c>
      <c r="AV1534" s="13" t="s">
        <v>93</v>
      </c>
      <c r="AW1534" s="13" t="s">
        <v>34</v>
      </c>
      <c r="AX1534" s="13" t="s">
        <v>74</v>
      </c>
      <c r="AY1534" s="240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1645</v>
      </c>
      <c r="G1535" s="230"/>
      <c r="H1535" s="234">
        <v>46.539999999999999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665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195.81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3" customFormat="1">
      <c r="A1538" s="13"/>
      <c r="B1538" s="229"/>
      <c r="C1538" s="230"/>
      <c r="D1538" s="231" t="s">
        <v>268</v>
      </c>
      <c r="E1538" s="232" t="s">
        <v>19</v>
      </c>
      <c r="F1538" s="233" t="s">
        <v>1510</v>
      </c>
      <c r="G1538" s="230"/>
      <c r="H1538" s="234">
        <v>54.520000000000003</v>
      </c>
      <c r="I1538" s="235"/>
      <c r="J1538" s="230"/>
      <c r="K1538" s="230"/>
      <c r="L1538" s="236"/>
      <c r="M1538" s="237"/>
      <c r="N1538" s="238"/>
      <c r="O1538" s="238"/>
      <c r="P1538" s="238"/>
      <c r="Q1538" s="238"/>
      <c r="R1538" s="238"/>
      <c r="S1538" s="238"/>
      <c r="T1538" s="23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0" t="s">
        <v>268</v>
      </c>
      <c r="AU1538" s="240" t="s">
        <v>93</v>
      </c>
      <c r="AV1538" s="13" t="s">
        <v>93</v>
      </c>
      <c r="AW1538" s="13" t="s">
        <v>34</v>
      </c>
      <c r="AX1538" s="13" t="s">
        <v>74</v>
      </c>
      <c r="AY1538" s="240" t="s">
        <v>224</v>
      </c>
    </row>
    <row r="1539" s="14" customFormat="1">
      <c r="A1539" s="14"/>
      <c r="B1539" s="246"/>
      <c r="C1539" s="247"/>
      <c r="D1539" s="231" t="s">
        <v>268</v>
      </c>
      <c r="E1539" s="248" t="s">
        <v>19</v>
      </c>
      <c r="F1539" s="249" t="s">
        <v>667</v>
      </c>
      <c r="G1539" s="247"/>
      <c r="H1539" s="248" t="s">
        <v>19</v>
      </c>
      <c r="I1539" s="250"/>
      <c r="J1539" s="247"/>
      <c r="K1539" s="247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268</v>
      </c>
      <c r="AU1539" s="255" t="s">
        <v>93</v>
      </c>
      <c r="AV1539" s="14" t="s">
        <v>82</v>
      </c>
      <c r="AW1539" s="14" t="s">
        <v>34</v>
      </c>
      <c r="AX1539" s="14" t="s">
        <v>74</v>
      </c>
      <c r="AY1539" s="255" t="s">
        <v>224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45.840000000000003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74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2" t="s">
        <v>19</v>
      </c>
      <c r="F1541" s="233" t="s">
        <v>1512</v>
      </c>
      <c r="G1541" s="230"/>
      <c r="H1541" s="234">
        <v>77.420000000000002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34</v>
      </c>
      <c r="AX1541" s="13" t="s">
        <v>74</v>
      </c>
      <c r="AY1541" s="240" t="s">
        <v>224</v>
      </c>
    </row>
    <row r="1542" s="15" customFormat="1">
      <c r="A1542" s="15"/>
      <c r="B1542" s="256"/>
      <c r="C1542" s="257"/>
      <c r="D1542" s="231" t="s">
        <v>268</v>
      </c>
      <c r="E1542" s="258" t="s">
        <v>19</v>
      </c>
      <c r="F1542" s="259" t="s">
        <v>300</v>
      </c>
      <c r="G1542" s="257"/>
      <c r="H1542" s="260">
        <v>1150.5050000000001</v>
      </c>
      <c r="I1542" s="261"/>
      <c r="J1542" s="257"/>
      <c r="K1542" s="257"/>
      <c r="L1542" s="262"/>
      <c r="M1542" s="263"/>
      <c r="N1542" s="264"/>
      <c r="O1542" s="264"/>
      <c r="P1542" s="264"/>
      <c r="Q1542" s="264"/>
      <c r="R1542" s="264"/>
      <c r="S1542" s="264"/>
      <c r="T1542" s="26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6" t="s">
        <v>268</v>
      </c>
      <c r="AU1542" s="266" t="s">
        <v>93</v>
      </c>
      <c r="AV1542" s="15" t="s">
        <v>108</v>
      </c>
      <c r="AW1542" s="15" t="s">
        <v>34</v>
      </c>
      <c r="AX1542" s="15" t="s">
        <v>74</v>
      </c>
      <c r="AY1542" s="266" t="s">
        <v>224</v>
      </c>
    </row>
    <row r="1543" s="14" customFormat="1">
      <c r="A1543" s="14"/>
      <c r="B1543" s="246"/>
      <c r="C1543" s="247"/>
      <c r="D1543" s="231" t="s">
        <v>268</v>
      </c>
      <c r="E1543" s="248" t="s">
        <v>19</v>
      </c>
      <c r="F1543" s="249" t="s">
        <v>1648</v>
      </c>
      <c r="G1543" s="247"/>
      <c r="H1543" s="248" t="s">
        <v>19</v>
      </c>
      <c r="I1543" s="250"/>
      <c r="J1543" s="247"/>
      <c r="K1543" s="247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268</v>
      </c>
      <c r="AU1543" s="255" t="s">
        <v>93</v>
      </c>
      <c r="AV1543" s="14" t="s">
        <v>82</v>
      </c>
      <c r="AW1543" s="14" t="s">
        <v>34</v>
      </c>
      <c r="AX1543" s="14" t="s">
        <v>74</v>
      </c>
      <c r="AY1543" s="255" t="s">
        <v>224</v>
      </c>
    </row>
    <row r="1544" s="13" customFormat="1">
      <c r="A1544" s="13"/>
      <c r="B1544" s="229"/>
      <c r="C1544" s="230"/>
      <c r="D1544" s="231" t="s">
        <v>268</v>
      </c>
      <c r="E1544" s="232" t="s">
        <v>19</v>
      </c>
      <c r="F1544" s="233" t="s">
        <v>1649</v>
      </c>
      <c r="G1544" s="230"/>
      <c r="H1544" s="234">
        <v>22</v>
      </c>
      <c r="I1544" s="235"/>
      <c r="J1544" s="230"/>
      <c r="K1544" s="230"/>
      <c r="L1544" s="236"/>
      <c r="M1544" s="237"/>
      <c r="N1544" s="238"/>
      <c r="O1544" s="238"/>
      <c r="P1544" s="238"/>
      <c r="Q1544" s="238"/>
      <c r="R1544" s="238"/>
      <c r="S1544" s="238"/>
      <c r="T1544" s="23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0" t="s">
        <v>268</v>
      </c>
      <c r="AU1544" s="240" t="s">
        <v>93</v>
      </c>
      <c r="AV1544" s="13" t="s">
        <v>93</v>
      </c>
      <c r="AW1544" s="13" t="s">
        <v>34</v>
      </c>
      <c r="AX1544" s="13" t="s">
        <v>74</v>
      </c>
      <c r="AY1544" s="240" t="s">
        <v>224</v>
      </c>
    </row>
    <row r="1545" s="14" customFormat="1">
      <c r="A1545" s="14"/>
      <c r="B1545" s="246"/>
      <c r="C1545" s="247"/>
      <c r="D1545" s="231" t="s">
        <v>268</v>
      </c>
      <c r="E1545" s="248" t="s">
        <v>19</v>
      </c>
      <c r="F1545" s="249" t="s">
        <v>1650</v>
      </c>
      <c r="G1545" s="247"/>
      <c r="H1545" s="248" t="s">
        <v>19</v>
      </c>
      <c r="I1545" s="250"/>
      <c r="J1545" s="247"/>
      <c r="K1545" s="247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268</v>
      </c>
      <c r="AU1545" s="255" t="s">
        <v>93</v>
      </c>
      <c r="AV1545" s="14" t="s">
        <v>82</v>
      </c>
      <c r="AW1545" s="14" t="s">
        <v>34</v>
      </c>
      <c r="AX1545" s="14" t="s">
        <v>74</v>
      </c>
      <c r="AY1545" s="255" t="s">
        <v>224</v>
      </c>
    </row>
    <row r="1546" s="13" customFormat="1">
      <c r="A1546" s="13"/>
      <c r="B1546" s="229"/>
      <c r="C1546" s="230"/>
      <c r="D1546" s="231" t="s">
        <v>268</v>
      </c>
      <c r="E1546" s="232" t="s">
        <v>19</v>
      </c>
      <c r="F1546" s="233" t="s">
        <v>1651</v>
      </c>
      <c r="G1546" s="230"/>
      <c r="H1546" s="234">
        <v>120.8</v>
      </c>
      <c r="I1546" s="235"/>
      <c r="J1546" s="230"/>
      <c r="K1546" s="230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0" t="s">
        <v>268</v>
      </c>
      <c r="AU1546" s="240" t="s">
        <v>93</v>
      </c>
      <c r="AV1546" s="13" t="s">
        <v>93</v>
      </c>
      <c r="AW1546" s="13" t="s">
        <v>34</v>
      </c>
      <c r="AX1546" s="13" t="s">
        <v>74</v>
      </c>
      <c r="AY1546" s="240" t="s">
        <v>224</v>
      </c>
    </row>
    <row r="1547" s="14" customFormat="1">
      <c r="A1547" s="14"/>
      <c r="B1547" s="246"/>
      <c r="C1547" s="247"/>
      <c r="D1547" s="231" t="s">
        <v>268</v>
      </c>
      <c r="E1547" s="248" t="s">
        <v>19</v>
      </c>
      <c r="F1547" s="249" t="s">
        <v>1652</v>
      </c>
      <c r="G1547" s="247"/>
      <c r="H1547" s="248" t="s">
        <v>19</v>
      </c>
      <c r="I1547" s="250"/>
      <c r="J1547" s="247"/>
      <c r="K1547" s="247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268</v>
      </c>
      <c r="AU1547" s="255" t="s">
        <v>93</v>
      </c>
      <c r="AV1547" s="14" t="s">
        <v>82</v>
      </c>
      <c r="AW1547" s="14" t="s">
        <v>34</v>
      </c>
      <c r="AX1547" s="14" t="s">
        <v>74</v>
      </c>
      <c r="AY1547" s="255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1653</v>
      </c>
      <c r="G1548" s="230"/>
      <c r="H1548" s="234">
        <v>100.08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4" customFormat="1">
      <c r="A1549" s="14"/>
      <c r="B1549" s="246"/>
      <c r="C1549" s="247"/>
      <c r="D1549" s="231" t="s">
        <v>268</v>
      </c>
      <c r="E1549" s="248" t="s">
        <v>19</v>
      </c>
      <c r="F1549" s="249" t="s">
        <v>1629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268</v>
      </c>
      <c r="AU1549" s="255" t="s">
        <v>93</v>
      </c>
      <c r="AV1549" s="14" t="s">
        <v>82</v>
      </c>
      <c r="AW1549" s="14" t="s">
        <v>34</v>
      </c>
      <c r="AX1549" s="14" t="s">
        <v>74</v>
      </c>
      <c r="AY1549" s="255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1654</v>
      </c>
      <c r="G1550" s="230"/>
      <c r="H1550" s="234">
        <v>63.576000000000001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6" customFormat="1">
      <c r="A1551" s="16"/>
      <c r="B1551" s="272"/>
      <c r="C1551" s="273"/>
      <c r="D1551" s="231" t="s">
        <v>268</v>
      </c>
      <c r="E1551" s="274" t="s">
        <v>19</v>
      </c>
      <c r="F1551" s="275" t="s">
        <v>351</v>
      </c>
      <c r="G1551" s="273"/>
      <c r="H1551" s="276">
        <v>1456.961</v>
      </c>
      <c r="I1551" s="277"/>
      <c r="J1551" s="273"/>
      <c r="K1551" s="273"/>
      <c r="L1551" s="278"/>
      <c r="M1551" s="279"/>
      <c r="N1551" s="280"/>
      <c r="O1551" s="280"/>
      <c r="P1551" s="280"/>
      <c r="Q1551" s="280"/>
      <c r="R1551" s="280"/>
      <c r="S1551" s="280"/>
      <c r="T1551" s="281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T1551" s="282" t="s">
        <v>268</v>
      </c>
      <c r="AU1551" s="282" t="s">
        <v>93</v>
      </c>
      <c r="AV1551" s="16" t="s">
        <v>231</v>
      </c>
      <c r="AW1551" s="16" t="s">
        <v>34</v>
      </c>
      <c r="AX1551" s="16" t="s">
        <v>82</v>
      </c>
      <c r="AY1551" s="282" t="s">
        <v>224</v>
      </c>
    </row>
    <row r="1552" s="2" customFormat="1" ht="16.5" customHeight="1">
      <c r="A1552" s="41"/>
      <c r="B1552" s="42"/>
      <c r="C1552" s="286" t="s">
        <v>1655</v>
      </c>
      <c r="D1552" s="286" t="s">
        <v>572</v>
      </c>
      <c r="E1552" s="287" t="s">
        <v>1656</v>
      </c>
      <c r="F1552" s="288" t="s">
        <v>1657</v>
      </c>
      <c r="G1552" s="289" t="s">
        <v>471</v>
      </c>
      <c r="H1552" s="290">
        <v>1682.79</v>
      </c>
      <c r="I1552" s="291"/>
      <c r="J1552" s="292">
        <f>ROUND(I1552*H1552,2)</f>
        <v>0</v>
      </c>
      <c r="K1552" s="288" t="s">
        <v>312</v>
      </c>
      <c r="L1552" s="293"/>
      <c r="M1552" s="294" t="s">
        <v>19</v>
      </c>
      <c r="N1552" s="295" t="s">
        <v>46</v>
      </c>
      <c r="O1552" s="87"/>
      <c r="P1552" s="225">
        <f>O1552*H1552</f>
        <v>0</v>
      </c>
      <c r="Q1552" s="225">
        <v>0.00010000000000000001</v>
      </c>
      <c r="R1552" s="225">
        <f>Q1552*H1552</f>
        <v>0.16827900000000001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254</v>
      </c>
      <c r="AT1552" s="227" t="s">
        <v>572</v>
      </c>
      <c r="AU1552" s="227" t="s">
        <v>93</v>
      </c>
      <c r="AY1552" s="20" t="s">
        <v>224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93</v>
      </c>
      <c r="BK1552" s="228">
        <f>ROUND(I1552*H1552,2)</f>
        <v>0</v>
      </c>
      <c r="BL1552" s="20" t="s">
        <v>231</v>
      </c>
      <c r="BM1552" s="227" t="s">
        <v>1658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1659</v>
      </c>
      <c r="G1553" s="230"/>
      <c r="H1553" s="234">
        <v>1602.6569999999999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82</v>
      </c>
      <c r="AY1553" s="240" t="s">
        <v>224</v>
      </c>
    </row>
    <row r="1554" s="13" customFormat="1">
      <c r="A1554" s="13"/>
      <c r="B1554" s="229"/>
      <c r="C1554" s="230"/>
      <c r="D1554" s="231" t="s">
        <v>268</v>
      </c>
      <c r="E1554" s="230"/>
      <c r="F1554" s="233" t="s">
        <v>1660</v>
      </c>
      <c r="G1554" s="230"/>
      <c r="H1554" s="234">
        <v>1682.79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4</v>
      </c>
      <c r="AX1554" s="13" t="s">
        <v>82</v>
      </c>
      <c r="AY1554" s="240" t="s">
        <v>224</v>
      </c>
    </row>
    <row r="1555" s="2" customFormat="1" ht="55.5" customHeight="1">
      <c r="A1555" s="41"/>
      <c r="B1555" s="42"/>
      <c r="C1555" s="216" t="s">
        <v>1661</v>
      </c>
      <c r="D1555" s="216" t="s">
        <v>227</v>
      </c>
      <c r="E1555" s="217" t="s">
        <v>1662</v>
      </c>
      <c r="F1555" s="218" t="s">
        <v>1663</v>
      </c>
      <c r="G1555" s="219" t="s">
        <v>471</v>
      </c>
      <c r="H1555" s="220">
        <v>1172.5050000000001</v>
      </c>
      <c r="I1555" s="221"/>
      <c r="J1555" s="222">
        <f>ROUND(I1555*H1555,2)</f>
        <v>0</v>
      </c>
      <c r="K1555" s="218" t="s">
        <v>312</v>
      </c>
      <c r="L1555" s="47"/>
      <c r="M1555" s="223" t="s">
        <v>19</v>
      </c>
      <c r="N1555" s="224" t="s">
        <v>46</v>
      </c>
      <c r="O1555" s="87"/>
      <c r="P1555" s="225">
        <f>O1555*H1555</f>
        <v>0</v>
      </c>
      <c r="Q1555" s="225">
        <v>0</v>
      </c>
      <c r="R1555" s="225">
        <f>Q1555*H1555</f>
        <v>0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231</v>
      </c>
      <c r="AT1555" s="227" t="s">
        <v>227</v>
      </c>
      <c r="AU1555" s="227" t="s">
        <v>93</v>
      </c>
      <c r="AY1555" s="20" t="s">
        <v>224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93</v>
      </c>
      <c r="BK1555" s="228">
        <f>ROUND(I1555*H1555,2)</f>
        <v>0</v>
      </c>
      <c r="BL1555" s="20" t="s">
        <v>231</v>
      </c>
      <c r="BM1555" s="227" t="s">
        <v>1664</v>
      </c>
    </row>
    <row r="1556" s="2" customFormat="1">
      <c r="A1556" s="41"/>
      <c r="B1556" s="42"/>
      <c r="C1556" s="43"/>
      <c r="D1556" s="267" t="s">
        <v>314</v>
      </c>
      <c r="E1556" s="43"/>
      <c r="F1556" s="268" t="s">
        <v>1665</v>
      </c>
      <c r="G1556" s="43"/>
      <c r="H1556" s="43"/>
      <c r="I1556" s="269"/>
      <c r="J1556" s="43"/>
      <c r="K1556" s="43"/>
      <c r="L1556" s="47"/>
      <c r="M1556" s="270"/>
      <c r="N1556" s="271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314</v>
      </c>
      <c r="AU1556" s="20" t="s">
        <v>93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496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1500</v>
      </c>
      <c r="G1558" s="230"/>
      <c r="H1558" s="234">
        <v>5.1399999999999997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648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1643</v>
      </c>
      <c r="G1560" s="230"/>
      <c r="H1560" s="234">
        <v>40.375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1503</v>
      </c>
      <c r="G1561" s="230"/>
      <c r="H1561" s="234">
        <v>39.130000000000003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1504</v>
      </c>
      <c r="G1562" s="230"/>
      <c r="H1562" s="234">
        <v>146.25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1644</v>
      </c>
      <c r="G1563" s="230"/>
      <c r="H1563" s="234">
        <v>23.100000000000001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4" customFormat="1">
      <c r="A1564" s="14"/>
      <c r="B1564" s="246"/>
      <c r="C1564" s="247"/>
      <c r="D1564" s="231" t="s">
        <v>268</v>
      </c>
      <c r="E1564" s="248" t="s">
        <v>19</v>
      </c>
      <c r="F1564" s="249" t="s">
        <v>662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268</v>
      </c>
      <c r="AU1564" s="255" t="s">
        <v>93</v>
      </c>
      <c r="AV1564" s="14" t="s">
        <v>82</v>
      </c>
      <c r="AW1564" s="14" t="s">
        <v>34</v>
      </c>
      <c r="AX1564" s="14" t="s">
        <v>74</v>
      </c>
      <c r="AY1564" s="255" t="s">
        <v>224</v>
      </c>
    </row>
    <row r="1565" s="13" customFormat="1">
      <c r="A1565" s="13"/>
      <c r="B1565" s="229"/>
      <c r="C1565" s="230"/>
      <c r="D1565" s="231" t="s">
        <v>268</v>
      </c>
      <c r="E1565" s="232" t="s">
        <v>19</v>
      </c>
      <c r="F1565" s="233" t="s">
        <v>1507</v>
      </c>
      <c r="G1565" s="230"/>
      <c r="H1565" s="234">
        <v>214.91999999999999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0" t="s">
        <v>268</v>
      </c>
      <c r="AU1565" s="240" t="s">
        <v>93</v>
      </c>
      <c r="AV1565" s="13" t="s">
        <v>93</v>
      </c>
      <c r="AW1565" s="13" t="s">
        <v>34</v>
      </c>
      <c r="AX1565" s="13" t="s">
        <v>74</v>
      </c>
      <c r="AY1565" s="240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1645</v>
      </c>
      <c r="G1566" s="230"/>
      <c r="H1566" s="234">
        <v>46.539999999999999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4" customFormat="1">
      <c r="A1567" s="14"/>
      <c r="B1567" s="246"/>
      <c r="C1567" s="247"/>
      <c r="D1567" s="231" t="s">
        <v>268</v>
      </c>
      <c r="E1567" s="248" t="s">
        <v>19</v>
      </c>
      <c r="F1567" s="249" t="s">
        <v>664</v>
      </c>
      <c r="G1567" s="247"/>
      <c r="H1567" s="248" t="s">
        <v>19</v>
      </c>
      <c r="I1567" s="250"/>
      <c r="J1567" s="247"/>
      <c r="K1567" s="247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268</v>
      </c>
      <c r="AU1567" s="255" t="s">
        <v>93</v>
      </c>
      <c r="AV1567" s="14" t="s">
        <v>82</v>
      </c>
      <c r="AW1567" s="14" t="s">
        <v>34</v>
      </c>
      <c r="AX1567" s="14" t="s">
        <v>74</v>
      </c>
      <c r="AY1567" s="255" t="s">
        <v>224</v>
      </c>
    </row>
    <row r="1568" s="13" customFormat="1">
      <c r="A1568" s="13"/>
      <c r="B1568" s="229"/>
      <c r="C1568" s="230"/>
      <c r="D1568" s="231" t="s">
        <v>268</v>
      </c>
      <c r="E1568" s="232" t="s">
        <v>19</v>
      </c>
      <c r="F1568" s="233" t="s">
        <v>1507</v>
      </c>
      <c r="G1568" s="230"/>
      <c r="H1568" s="234">
        <v>214.91999999999999</v>
      </c>
      <c r="I1568" s="235"/>
      <c r="J1568" s="230"/>
      <c r="K1568" s="230"/>
      <c r="L1568" s="236"/>
      <c r="M1568" s="237"/>
      <c r="N1568" s="238"/>
      <c r="O1568" s="238"/>
      <c r="P1568" s="238"/>
      <c r="Q1568" s="238"/>
      <c r="R1568" s="238"/>
      <c r="S1568" s="238"/>
      <c r="T1568" s="23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0" t="s">
        <v>268</v>
      </c>
      <c r="AU1568" s="240" t="s">
        <v>93</v>
      </c>
      <c r="AV1568" s="13" t="s">
        <v>93</v>
      </c>
      <c r="AW1568" s="13" t="s">
        <v>34</v>
      </c>
      <c r="AX1568" s="13" t="s">
        <v>74</v>
      </c>
      <c r="AY1568" s="240" t="s">
        <v>224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1645</v>
      </c>
      <c r="G1569" s="230"/>
      <c r="H1569" s="234">
        <v>46.539999999999999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74</v>
      </c>
      <c r="AY1569" s="240" t="s">
        <v>224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665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1646</v>
      </c>
      <c r="G1571" s="230"/>
      <c r="H1571" s="234">
        <v>195.81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3" customFormat="1">
      <c r="A1572" s="13"/>
      <c r="B1572" s="229"/>
      <c r="C1572" s="230"/>
      <c r="D1572" s="231" t="s">
        <v>268</v>
      </c>
      <c r="E1572" s="232" t="s">
        <v>19</v>
      </c>
      <c r="F1572" s="233" t="s">
        <v>1510</v>
      </c>
      <c r="G1572" s="230"/>
      <c r="H1572" s="234">
        <v>54.520000000000003</v>
      </c>
      <c r="I1572" s="235"/>
      <c r="J1572" s="230"/>
      <c r="K1572" s="230"/>
      <c r="L1572" s="236"/>
      <c r="M1572" s="237"/>
      <c r="N1572" s="238"/>
      <c r="O1572" s="238"/>
      <c r="P1572" s="238"/>
      <c r="Q1572" s="238"/>
      <c r="R1572" s="238"/>
      <c r="S1572" s="238"/>
      <c r="T1572" s="23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0" t="s">
        <v>268</v>
      </c>
      <c r="AU1572" s="240" t="s">
        <v>93</v>
      </c>
      <c r="AV1572" s="13" t="s">
        <v>93</v>
      </c>
      <c r="AW1572" s="13" t="s">
        <v>34</v>
      </c>
      <c r="AX1572" s="13" t="s">
        <v>74</v>
      </c>
      <c r="AY1572" s="240" t="s">
        <v>224</v>
      </c>
    </row>
    <row r="1573" s="14" customFormat="1">
      <c r="A1573" s="14"/>
      <c r="B1573" s="246"/>
      <c r="C1573" s="247"/>
      <c r="D1573" s="231" t="s">
        <v>268</v>
      </c>
      <c r="E1573" s="248" t="s">
        <v>19</v>
      </c>
      <c r="F1573" s="249" t="s">
        <v>667</v>
      </c>
      <c r="G1573" s="247"/>
      <c r="H1573" s="248" t="s">
        <v>19</v>
      </c>
      <c r="I1573" s="250"/>
      <c r="J1573" s="247"/>
      <c r="K1573" s="247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268</v>
      </c>
      <c r="AU1573" s="255" t="s">
        <v>93</v>
      </c>
      <c r="AV1573" s="14" t="s">
        <v>82</v>
      </c>
      <c r="AW1573" s="14" t="s">
        <v>34</v>
      </c>
      <c r="AX1573" s="14" t="s">
        <v>74</v>
      </c>
      <c r="AY1573" s="255" t="s">
        <v>224</v>
      </c>
    </row>
    <row r="1574" s="13" customFormat="1">
      <c r="A1574" s="13"/>
      <c r="B1574" s="229"/>
      <c r="C1574" s="230"/>
      <c r="D1574" s="231" t="s">
        <v>268</v>
      </c>
      <c r="E1574" s="232" t="s">
        <v>19</v>
      </c>
      <c r="F1574" s="233" t="s">
        <v>1647</v>
      </c>
      <c r="G1574" s="230"/>
      <c r="H1574" s="234">
        <v>45.840000000000003</v>
      </c>
      <c r="I1574" s="235"/>
      <c r="J1574" s="230"/>
      <c r="K1574" s="230"/>
      <c r="L1574" s="236"/>
      <c r="M1574" s="237"/>
      <c r="N1574" s="238"/>
      <c r="O1574" s="238"/>
      <c r="P1574" s="238"/>
      <c r="Q1574" s="238"/>
      <c r="R1574" s="238"/>
      <c r="S1574" s="238"/>
      <c r="T1574" s="23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0" t="s">
        <v>268</v>
      </c>
      <c r="AU1574" s="240" t="s">
        <v>93</v>
      </c>
      <c r="AV1574" s="13" t="s">
        <v>93</v>
      </c>
      <c r="AW1574" s="13" t="s">
        <v>34</v>
      </c>
      <c r="AX1574" s="13" t="s">
        <v>74</v>
      </c>
      <c r="AY1574" s="240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1512</v>
      </c>
      <c r="G1575" s="230"/>
      <c r="H1575" s="234">
        <v>77.420000000000002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1666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1649</v>
      </c>
      <c r="G1577" s="230"/>
      <c r="H1577" s="234">
        <v>22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6" customFormat="1">
      <c r="A1578" s="16"/>
      <c r="B1578" s="272"/>
      <c r="C1578" s="273"/>
      <c r="D1578" s="231" t="s">
        <v>268</v>
      </c>
      <c r="E1578" s="274" t="s">
        <v>19</v>
      </c>
      <c r="F1578" s="275" t="s">
        <v>351</v>
      </c>
      <c r="G1578" s="273"/>
      <c r="H1578" s="276">
        <v>1172.5050000000001</v>
      </c>
      <c r="I1578" s="277"/>
      <c r="J1578" s="273"/>
      <c r="K1578" s="273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82" t="s">
        <v>268</v>
      </c>
      <c r="AU1578" s="282" t="s">
        <v>93</v>
      </c>
      <c r="AV1578" s="16" t="s">
        <v>231</v>
      </c>
      <c r="AW1578" s="16" t="s">
        <v>34</v>
      </c>
      <c r="AX1578" s="16" t="s">
        <v>82</v>
      </c>
      <c r="AY1578" s="282" t="s">
        <v>224</v>
      </c>
    </row>
    <row r="1579" s="2" customFormat="1" ht="24.15" customHeight="1">
      <c r="A1579" s="41"/>
      <c r="B1579" s="42"/>
      <c r="C1579" s="286" t="s">
        <v>1667</v>
      </c>
      <c r="D1579" s="286" t="s">
        <v>572</v>
      </c>
      <c r="E1579" s="287" t="s">
        <v>1668</v>
      </c>
      <c r="F1579" s="288" t="s">
        <v>1669</v>
      </c>
      <c r="G1579" s="289" t="s">
        <v>471</v>
      </c>
      <c r="H1579" s="290">
        <v>1289.7560000000001</v>
      </c>
      <c r="I1579" s="291"/>
      <c r="J1579" s="292">
        <f>ROUND(I1579*H1579,2)</f>
        <v>0</v>
      </c>
      <c r="K1579" s="288" t="s">
        <v>312</v>
      </c>
      <c r="L1579" s="293"/>
      <c r="M1579" s="294" t="s">
        <v>19</v>
      </c>
      <c r="N1579" s="295" t="s">
        <v>46</v>
      </c>
      <c r="O1579" s="87"/>
      <c r="P1579" s="225">
        <f>O1579*H1579</f>
        <v>0</v>
      </c>
      <c r="Q1579" s="225">
        <v>4.0000000000000003E-05</v>
      </c>
      <c r="R1579" s="225">
        <f>Q1579*H1579</f>
        <v>0.051590240000000009</v>
      </c>
      <c r="S1579" s="225">
        <v>0</v>
      </c>
      <c r="T1579" s="226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27" t="s">
        <v>254</v>
      </c>
      <c r="AT1579" s="227" t="s">
        <v>572</v>
      </c>
      <c r="AU1579" s="227" t="s">
        <v>93</v>
      </c>
      <c r="AY1579" s="20" t="s">
        <v>224</v>
      </c>
      <c r="BE1579" s="228">
        <f>IF(N1579="základní",J1579,0)</f>
        <v>0</v>
      </c>
      <c r="BF1579" s="228">
        <f>IF(N1579="snížená",J1579,0)</f>
        <v>0</v>
      </c>
      <c r="BG1579" s="228">
        <f>IF(N1579="zákl. přenesená",J1579,0)</f>
        <v>0</v>
      </c>
      <c r="BH1579" s="228">
        <f>IF(N1579="sníž. přenesená",J1579,0)</f>
        <v>0</v>
      </c>
      <c r="BI1579" s="228">
        <f>IF(N1579="nulová",J1579,0)</f>
        <v>0</v>
      </c>
      <c r="BJ1579" s="20" t="s">
        <v>93</v>
      </c>
      <c r="BK1579" s="228">
        <f>ROUND(I1579*H1579,2)</f>
        <v>0</v>
      </c>
      <c r="BL1579" s="20" t="s">
        <v>231</v>
      </c>
      <c r="BM1579" s="227" t="s">
        <v>1670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1671</v>
      </c>
      <c r="G1580" s="230"/>
      <c r="H1580" s="234">
        <v>1289.7560000000001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82</v>
      </c>
      <c r="AY1580" s="240" t="s">
        <v>224</v>
      </c>
    </row>
    <row r="1581" s="2" customFormat="1" ht="24.15" customHeight="1">
      <c r="A1581" s="41"/>
      <c r="B1581" s="42"/>
      <c r="C1581" s="216" t="s">
        <v>1672</v>
      </c>
      <c r="D1581" s="216" t="s">
        <v>227</v>
      </c>
      <c r="E1581" s="217" t="s">
        <v>1673</v>
      </c>
      <c r="F1581" s="218" t="s">
        <v>1674</v>
      </c>
      <c r="G1581" s="219" t="s">
        <v>266</v>
      </c>
      <c r="H1581" s="220">
        <v>2325.384</v>
      </c>
      <c r="I1581" s="221"/>
      <c r="J1581" s="222">
        <f>ROUND(I1581*H1581,2)</f>
        <v>0</v>
      </c>
      <c r="K1581" s="218" t="s">
        <v>312</v>
      </c>
      <c r="L1581" s="47"/>
      <c r="M1581" s="223" t="s">
        <v>19</v>
      </c>
      <c r="N1581" s="224" t="s">
        <v>46</v>
      </c>
      <c r="O1581" s="87"/>
      <c r="P1581" s="225">
        <f>O1581*H1581</f>
        <v>0</v>
      </c>
      <c r="Q1581" s="225">
        <v>0.00013999999999999999</v>
      </c>
      <c r="R1581" s="225">
        <f>Q1581*H1581</f>
        <v>0.32555375999999997</v>
      </c>
      <c r="S1581" s="225">
        <v>0</v>
      </c>
      <c r="T1581" s="226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7" t="s">
        <v>231</v>
      </c>
      <c r="AT1581" s="227" t="s">
        <v>227</v>
      </c>
      <c r="AU1581" s="227" t="s">
        <v>93</v>
      </c>
      <c r="AY1581" s="20" t="s">
        <v>224</v>
      </c>
      <c r="BE1581" s="228">
        <f>IF(N1581="základní",J1581,0)</f>
        <v>0</v>
      </c>
      <c r="BF1581" s="228">
        <f>IF(N1581="snížená",J1581,0)</f>
        <v>0</v>
      </c>
      <c r="BG1581" s="228">
        <f>IF(N1581="zákl. přenesená",J1581,0)</f>
        <v>0</v>
      </c>
      <c r="BH1581" s="228">
        <f>IF(N1581="sníž. přenesená",J1581,0)</f>
        <v>0</v>
      </c>
      <c r="BI1581" s="228">
        <f>IF(N1581="nulová",J1581,0)</f>
        <v>0</v>
      </c>
      <c r="BJ1581" s="20" t="s">
        <v>93</v>
      </c>
      <c r="BK1581" s="228">
        <f>ROUND(I1581*H1581,2)</f>
        <v>0</v>
      </c>
      <c r="BL1581" s="20" t="s">
        <v>231</v>
      </c>
      <c r="BM1581" s="227" t="s">
        <v>1675</v>
      </c>
    </row>
    <row r="1582" s="2" customFormat="1">
      <c r="A1582" s="41"/>
      <c r="B1582" s="42"/>
      <c r="C1582" s="43"/>
      <c r="D1582" s="267" t="s">
        <v>314</v>
      </c>
      <c r="E1582" s="43"/>
      <c r="F1582" s="268" t="s">
        <v>1676</v>
      </c>
      <c r="G1582" s="43"/>
      <c r="H1582" s="43"/>
      <c r="I1582" s="269"/>
      <c r="J1582" s="43"/>
      <c r="K1582" s="43"/>
      <c r="L1582" s="47"/>
      <c r="M1582" s="270"/>
      <c r="N1582" s="271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314</v>
      </c>
      <c r="AU1582" s="20" t="s">
        <v>93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1609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3" customFormat="1">
      <c r="A1584" s="13"/>
      <c r="B1584" s="229"/>
      <c r="C1584" s="230"/>
      <c r="D1584" s="231" t="s">
        <v>268</v>
      </c>
      <c r="E1584" s="232" t="s">
        <v>19</v>
      </c>
      <c r="F1584" s="233" t="s">
        <v>1610</v>
      </c>
      <c r="G1584" s="230"/>
      <c r="H1584" s="234">
        <v>18.696999999999999</v>
      </c>
      <c r="I1584" s="235"/>
      <c r="J1584" s="230"/>
      <c r="K1584" s="230"/>
      <c r="L1584" s="236"/>
      <c r="M1584" s="237"/>
      <c r="N1584" s="238"/>
      <c r="O1584" s="238"/>
      <c r="P1584" s="238"/>
      <c r="Q1584" s="238"/>
      <c r="R1584" s="238"/>
      <c r="S1584" s="238"/>
      <c r="T1584" s="23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0" t="s">
        <v>268</v>
      </c>
      <c r="AU1584" s="240" t="s">
        <v>93</v>
      </c>
      <c r="AV1584" s="13" t="s">
        <v>93</v>
      </c>
      <c r="AW1584" s="13" t="s">
        <v>34</v>
      </c>
      <c r="AX1584" s="13" t="s">
        <v>74</v>
      </c>
      <c r="AY1584" s="240" t="s">
        <v>224</v>
      </c>
    </row>
    <row r="1585" s="14" customFormat="1">
      <c r="A1585" s="14"/>
      <c r="B1585" s="246"/>
      <c r="C1585" s="247"/>
      <c r="D1585" s="231" t="s">
        <v>268</v>
      </c>
      <c r="E1585" s="248" t="s">
        <v>19</v>
      </c>
      <c r="F1585" s="249" t="s">
        <v>1611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268</v>
      </c>
      <c r="AU1585" s="255" t="s">
        <v>93</v>
      </c>
      <c r="AV1585" s="14" t="s">
        <v>82</v>
      </c>
      <c r="AW1585" s="14" t="s">
        <v>34</v>
      </c>
      <c r="AX1585" s="14" t="s">
        <v>74</v>
      </c>
      <c r="AY1585" s="255" t="s">
        <v>224</v>
      </c>
    </row>
    <row r="1586" s="13" customFormat="1">
      <c r="A1586" s="13"/>
      <c r="B1586" s="229"/>
      <c r="C1586" s="230"/>
      <c r="D1586" s="231" t="s">
        <v>268</v>
      </c>
      <c r="E1586" s="232" t="s">
        <v>19</v>
      </c>
      <c r="F1586" s="233" t="s">
        <v>1612</v>
      </c>
      <c r="G1586" s="230"/>
      <c r="H1586" s="234">
        <v>2220.9009999999998</v>
      </c>
      <c r="I1586" s="235"/>
      <c r="J1586" s="230"/>
      <c r="K1586" s="230"/>
      <c r="L1586" s="236"/>
      <c r="M1586" s="237"/>
      <c r="N1586" s="238"/>
      <c r="O1586" s="238"/>
      <c r="P1586" s="238"/>
      <c r="Q1586" s="238"/>
      <c r="R1586" s="238"/>
      <c r="S1586" s="238"/>
      <c r="T1586" s="23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0" t="s">
        <v>268</v>
      </c>
      <c r="AU1586" s="240" t="s">
        <v>93</v>
      </c>
      <c r="AV1586" s="13" t="s">
        <v>93</v>
      </c>
      <c r="AW1586" s="13" t="s">
        <v>34</v>
      </c>
      <c r="AX1586" s="13" t="s">
        <v>74</v>
      </c>
      <c r="AY1586" s="240" t="s">
        <v>224</v>
      </c>
    </row>
    <row r="1587" s="14" customFormat="1">
      <c r="A1587" s="14"/>
      <c r="B1587" s="246"/>
      <c r="C1587" s="247"/>
      <c r="D1587" s="231" t="s">
        <v>268</v>
      </c>
      <c r="E1587" s="248" t="s">
        <v>19</v>
      </c>
      <c r="F1587" s="249" t="s">
        <v>1613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268</v>
      </c>
      <c r="AU1587" s="255" t="s">
        <v>93</v>
      </c>
      <c r="AV1587" s="14" t="s">
        <v>82</v>
      </c>
      <c r="AW1587" s="14" t="s">
        <v>34</v>
      </c>
      <c r="AX1587" s="14" t="s">
        <v>74</v>
      </c>
      <c r="AY1587" s="255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1614</v>
      </c>
      <c r="G1588" s="230"/>
      <c r="H1588" s="234">
        <v>187.642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1615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1616</v>
      </c>
      <c r="G1590" s="230"/>
      <c r="H1590" s="234">
        <v>203.87000000000001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667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1617</v>
      </c>
      <c r="G1592" s="230"/>
      <c r="H1592" s="234">
        <v>106.414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3" customFormat="1">
      <c r="A1593" s="13"/>
      <c r="B1593" s="229"/>
      <c r="C1593" s="230"/>
      <c r="D1593" s="231" t="s">
        <v>268</v>
      </c>
      <c r="E1593" s="232" t="s">
        <v>19</v>
      </c>
      <c r="F1593" s="233" t="s">
        <v>1618</v>
      </c>
      <c r="G1593" s="230"/>
      <c r="H1593" s="234">
        <v>296.97899999999998</v>
      </c>
      <c r="I1593" s="235"/>
      <c r="J1593" s="230"/>
      <c r="K1593" s="230"/>
      <c r="L1593" s="236"/>
      <c r="M1593" s="237"/>
      <c r="N1593" s="238"/>
      <c r="O1593" s="238"/>
      <c r="P1593" s="238"/>
      <c r="Q1593" s="238"/>
      <c r="R1593" s="238"/>
      <c r="S1593" s="238"/>
      <c r="T1593" s="23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0" t="s">
        <v>268</v>
      </c>
      <c r="AU1593" s="240" t="s">
        <v>93</v>
      </c>
      <c r="AV1593" s="13" t="s">
        <v>93</v>
      </c>
      <c r="AW1593" s="13" t="s">
        <v>34</v>
      </c>
      <c r="AX1593" s="13" t="s">
        <v>74</v>
      </c>
      <c r="AY1593" s="240" t="s">
        <v>224</v>
      </c>
    </row>
    <row r="1594" s="14" customFormat="1">
      <c r="A1594" s="14"/>
      <c r="B1594" s="246"/>
      <c r="C1594" s="247"/>
      <c r="D1594" s="231" t="s">
        <v>268</v>
      </c>
      <c r="E1594" s="248" t="s">
        <v>19</v>
      </c>
      <c r="F1594" s="249" t="s">
        <v>1619</v>
      </c>
      <c r="G1594" s="247"/>
      <c r="H1594" s="248" t="s">
        <v>19</v>
      </c>
      <c r="I1594" s="250"/>
      <c r="J1594" s="247"/>
      <c r="K1594" s="247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268</v>
      </c>
      <c r="AU1594" s="255" t="s">
        <v>93</v>
      </c>
      <c r="AV1594" s="14" t="s">
        <v>82</v>
      </c>
      <c r="AW1594" s="14" t="s">
        <v>34</v>
      </c>
      <c r="AX1594" s="14" t="s">
        <v>74</v>
      </c>
      <c r="AY1594" s="255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1620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1621</v>
      </c>
      <c r="G1596" s="230"/>
      <c r="H1596" s="234">
        <v>16.096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669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1622</v>
      </c>
      <c r="G1598" s="230"/>
      <c r="H1598" s="234">
        <v>102.465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4" customFormat="1">
      <c r="A1599" s="14"/>
      <c r="B1599" s="246"/>
      <c r="C1599" s="247"/>
      <c r="D1599" s="231" t="s">
        <v>268</v>
      </c>
      <c r="E1599" s="248" t="s">
        <v>19</v>
      </c>
      <c r="F1599" s="249" t="s">
        <v>1003</v>
      </c>
      <c r="G1599" s="247"/>
      <c r="H1599" s="248" t="s">
        <v>19</v>
      </c>
      <c r="I1599" s="250"/>
      <c r="J1599" s="247"/>
      <c r="K1599" s="247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268</v>
      </c>
      <c r="AU1599" s="255" t="s">
        <v>93</v>
      </c>
      <c r="AV1599" s="14" t="s">
        <v>82</v>
      </c>
      <c r="AW1599" s="14" t="s">
        <v>34</v>
      </c>
      <c r="AX1599" s="14" t="s">
        <v>74</v>
      </c>
      <c r="AY1599" s="255" t="s">
        <v>224</v>
      </c>
    </row>
    <row r="1600" s="13" customFormat="1">
      <c r="A1600" s="13"/>
      <c r="B1600" s="229"/>
      <c r="C1600" s="230"/>
      <c r="D1600" s="231" t="s">
        <v>268</v>
      </c>
      <c r="E1600" s="232" t="s">
        <v>19</v>
      </c>
      <c r="F1600" s="233" t="s">
        <v>1623</v>
      </c>
      <c r="G1600" s="230"/>
      <c r="H1600" s="234">
        <v>46.625</v>
      </c>
      <c r="I1600" s="235"/>
      <c r="J1600" s="230"/>
      <c r="K1600" s="230"/>
      <c r="L1600" s="236"/>
      <c r="M1600" s="237"/>
      <c r="N1600" s="238"/>
      <c r="O1600" s="238"/>
      <c r="P1600" s="238"/>
      <c r="Q1600" s="238"/>
      <c r="R1600" s="238"/>
      <c r="S1600" s="238"/>
      <c r="T1600" s="23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0" t="s">
        <v>268</v>
      </c>
      <c r="AU1600" s="240" t="s">
        <v>93</v>
      </c>
      <c r="AV1600" s="13" t="s">
        <v>93</v>
      </c>
      <c r="AW1600" s="13" t="s">
        <v>34</v>
      </c>
      <c r="AX1600" s="13" t="s">
        <v>74</v>
      </c>
      <c r="AY1600" s="240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1624</v>
      </c>
      <c r="G1601" s="230"/>
      <c r="H1601" s="234">
        <v>0.95999999999999996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1625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1626</v>
      </c>
      <c r="G1603" s="230"/>
      <c r="H1603" s="234">
        <v>18.079999999999998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1627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1628</v>
      </c>
      <c r="G1605" s="230"/>
      <c r="H1605" s="234">
        <v>-1259.711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1636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1637</v>
      </c>
      <c r="G1607" s="230"/>
      <c r="H1607" s="234">
        <v>293.12599999999998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1629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1630</v>
      </c>
      <c r="G1609" s="230"/>
      <c r="H1609" s="234">
        <v>73.239999999999995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2325.384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66.75" customHeight="1">
      <c r="A1611" s="41"/>
      <c r="B1611" s="42"/>
      <c r="C1611" s="216" t="s">
        <v>1677</v>
      </c>
      <c r="D1611" s="216" t="s">
        <v>227</v>
      </c>
      <c r="E1611" s="217" t="s">
        <v>1678</v>
      </c>
      <c r="F1611" s="218" t="s">
        <v>1679</v>
      </c>
      <c r="G1611" s="219" t="s">
        <v>266</v>
      </c>
      <c r="H1611" s="220">
        <v>262.86099999999999</v>
      </c>
      <c r="I1611" s="221"/>
      <c r="J1611" s="222">
        <f>ROUND(I1611*H1611,2)</f>
        <v>0</v>
      </c>
      <c r="K1611" s="218" t="s">
        <v>312</v>
      </c>
      <c r="L1611" s="47"/>
      <c r="M1611" s="223" t="s">
        <v>19</v>
      </c>
      <c r="N1611" s="224" t="s">
        <v>46</v>
      </c>
      <c r="O1611" s="87"/>
      <c r="P1611" s="225">
        <f>O1611*H1611</f>
        <v>0</v>
      </c>
      <c r="Q1611" s="225">
        <v>0.0086</v>
      </c>
      <c r="R1611" s="225">
        <f>Q1611*H1611</f>
        <v>2.2606045999999997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231</v>
      </c>
      <c r="AT1611" s="227" t="s">
        <v>227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1680</v>
      </c>
    </row>
    <row r="1612" s="2" customFormat="1">
      <c r="A1612" s="41"/>
      <c r="B1612" s="42"/>
      <c r="C1612" s="43"/>
      <c r="D1612" s="267" t="s">
        <v>314</v>
      </c>
      <c r="E1612" s="43"/>
      <c r="F1612" s="268" t="s">
        <v>1681</v>
      </c>
      <c r="G1612" s="43"/>
      <c r="H1612" s="43"/>
      <c r="I1612" s="269"/>
      <c r="J1612" s="43"/>
      <c r="K1612" s="43"/>
      <c r="L1612" s="47"/>
      <c r="M1612" s="270"/>
      <c r="N1612" s="271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314</v>
      </c>
      <c r="AU1612" s="20" t="s">
        <v>93</v>
      </c>
    </row>
    <row r="1613" s="14" customFormat="1">
      <c r="A1613" s="14"/>
      <c r="B1613" s="246"/>
      <c r="C1613" s="247"/>
      <c r="D1613" s="231" t="s">
        <v>268</v>
      </c>
      <c r="E1613" s="248" t="s">
        <v>19</v>
      </c>
      <c r="F1613" s="249" t="s">
        <v>1682</v>
      </c>
      <c r="G1613" s="247"/>
      <c r="H1613" s="248" t="s">
        <v>19</v>
      </c>
      <c r="I1613" s="250"/>
      <c r="J1613" s="247"/>
      <c r="K1613" s="247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268</v>
      </c>
      <c r="AU1613" s="255" t="s">
        <v>93</v>
      </c>
      <c r="AV1613" s="14" t="s">
        <v>82</v>
      </c>
      <c r="AW1613" s="14" t="s">
        <v>34</v>
      </c>
      <c r="AX1613" s="14" t="s">
        <v>74</v>
      </c>
      <c r="AY1613" s="255" t="s">
        <v>224</v>
      </c>
    </row>
    <row r="1614" s="13" customFormat="1">
      <c r="A1614" s="13"/>
      <c r="B1614" s="229"/>
      <c r="C1614" s="230"/>
      <c r="D1614" s="231" t="s">
        <v>268</v>
      </c>
      <c r="E1614" s="232" t="s">
        <v>19</v>
      </c>
      <c r="F1614" s="233" t="s">
        <v>1683</v>
      </c>
      <c r="G1614" s="230"/>
      <c r="H1614" s="234">
        <v>122.493</v>
      </c>
      <c r="I1614" s="235"/>
      <c r="J1614" s="230"/>
      <c r="K1614" s="230"/>
      <c r="L1614" s="236"/>
      <c r="M1614" s="237"/>
      <c r="N1614" s="238"/>
      <c r="O1614" s="238"/>
      <c r="P1614" s="238"/>
      <c r="Q1614" s="238"/>
      <c r="R1614" s="238"/>
      <c r="S1614" s="238"/>
      <c r="T1614" s="23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0" t="s">
        <v>268</v>
      </c>
      <c r="AU1614" s="240" t="s">
        <v>93</v>
      </c>
      <c r="AV1614" s="13" t="s">
        <v>93</v>
      </c>
      <c r="AW1614" s="13" t="s">
        <v>34</v>
      </c>
      <c r="AX1614" s="13" t="s">
        <v>74</v>
      </c>
      <c r="AY1614" s="240" t="s">
        <v>224</v>
      </c>
    </row>
    <row r="1615" s="14" customFormat="1">
      <c r="A1615" s="14"/>
      <c r="B1615" s="246"/>
      <c r="C1615" s="247"/>
      <c r="D1615" s="231" t="s">
        <v>268</v>
      </c>
      <c r="E1615" s="248" t="s">
        <v>19</v>
      </c>
      <c r="F1615" s="249" t="s">
        <v>1684</v>
      </c>
      <c r="G1615" s="247"/>
      <c r="H1615" s="248" t="s">
        <v>19</v>
      </c>
      <c r="I1615" s="250"/>
      <c r="J1615" s="247"/>
      <c r="K1615" s="247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268</v>
      </c>
      <c r="AU1615" s="255" t="s">
        <v>93</v>
      </c>
      <c r="AV1615" s="14" t="s">
        <v>82</v>
      </c>
      <c r="AW1615" s="14" t="s">
        <v>34</v>
      </c>
      <c r="AX1615" s="14" t="s">
        <v>74</v>
      </c>
      <c r="AY1615" s="255" t="s">
        <v>224</v>
      </c>
    </row>
    <row r="1616" s="13" customFormat="1">
      <c r="A1616" s="13"/>
      <c r="B1616" s="229"/>
      <c r="C1616" s="230"/>
      <c r="D1616" s="231" t="s">
        <v>268</v>
      </c>
      <c r="E1616" s="232" t="s">
        <v>19</v>
      </c>
      <c r="F1616" s="233" t="s">
        <v>1685</v>
      </c>
      <c r="G1616" s="230"/>
      <c r="H1616" s="234">
        <v>8.4700000000000006</v>
      </c>
      <c r="I1616" s="235"/>
      <c r="J1616" s="230"/>
      <c r="K1616" s="230"/>
      <c r="L1616" s="236"/>
      <c r="M1616" s="237"/>
      <c r="N1616" s="238"/>
      <c r="O1616" s="238"/>
      <c r="P1616" s="238"/>
      <c r="Q1616" s="238"/>
      <c r="R1616" s="238"/>
      <c r="S1616" s="238"/>
      <c r="T1616" s="23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0" t="s">
        <v>268</v>
      </c>
      <c r="AU1616" s="240" t="s">
        <v>93</v>
      </c>
      <c r="AV1616" s="13" t="s">
        <v>93</v>
      </c>
      <c r="AW1616" s="13" t="s">
        <v>34</v>
      </c>
      <c r="AX1616" s="13" t="s">
        <v>74</v>
      </c>
      <c r="AY1616" s="240" t="s">
        <v>224</v>
      </c>
    </row>
    <row r="1617" s="14" customFormat="1">
      <c r="A1617" s="14"/>
      <c r="B1617" s="246"/>
      <c r="C1617" s="247"/>
      <c r="D1617" s="231" t="s">
        <v>268</v>
      </c>
      <c r="E1617" s="248" t="s">
        <v>19</v>
      </c>
      <c r="F1617" s="249" t="s">
        <v>1686</v>
      </c>
      <c r="G1617" s="247"/>
      <c r="H1617" s="248" t="s">
        <v>19</v>
      </c>
      <c r="I1617" s="250"/>
      <c r="J1617" s="247"/>
      <c r="K1617" s="247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268</v>
      </c>
      <c r="AU1617" s="255" t="s">
        <v>93</v>
      </c>
      <c r="AV1617" s="14" t="s">
        <v>82</v>
      </c>
      <c r="AW1617" s="14" t="s">
        <v>34</v>
      </c>
      <c r="AX1617" s="14" t="s">
        <v>74</v>
      </c>
      <c r="AY1617" s="255" t="s">
        <v>224</v>
      </c>
    </row>
    <row r="1618" s="13" customFormat="1">
      <c r="A1618" s="13"/>
      <c r="B1618" s="229"/>
      <c r="C1618" s="230"/>
      <c r="D1618" s="231" t="s">
        <v>268</v>
      </c>
      <c r="E1618" s="232" t="s">
        <v>19</v>
      </c>
      <c r="F1618" s="233" t="s">
        <v>1687</v>
      </c>
      <c r="G1618" s="230"/>
      <c r="H1618" s="234">
        <v>11.448</v>
      </c>
      <c r="I1618" s="235"/>
      <c r="J1618" s="230"/>
      <c r="K1618" s="230"/>
      <c r="L1618" s="236"/>
      <c r="M1618" s="237"/>
      <c r="N1618" s="238"/>
      <c r="O1618" s="238"/>
      <c r="P1618" s="238"/>
      <c r="Q1618" s="238"/>
      <c r="R1618" s="238"/>
      <c r="S1618" s="238"/>
      <c r="T1618" s="23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0" t="s">
        <v>268</v>
      </c>
      <c r="AU1618" s="240" t="s">
        <v>93</v>
      </c>
      <c r="AV1618" s="13" t="s">
        <v>93</v>
      </c>
      <c r="AW1618" s="13" t="s">
        <v>34</v>
      </c>
      <c r="AX1618" s="13" t="s">
        <v>74</v>
      </c>
      <c r="AY1618" s="240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1688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1689</v>
      </c>
      <c r="G1620" s="230"/>
      <c r="H1620" s="234">
        <v>120.45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262.86099999999999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24.15" customHeight="1">
      <c r="A1622" s="41"/>
      <c r="B1622" s="42"/>
      <c r="C1622" s="286" t="s">
        <v>1690</v>
      </c>
      <c r="D1622" s="286" t="s">
        <v>572</v>
      </c>
      <c r="E1622" s="287" t="s">
        <v>1691</v>
      </c>
      <c r="F1622" s="288" t="s">
        <v>1692</v>
      </c>
      <c r="G1622" s="289" t="s">
        <v>266</v>
      </c>
      <c r="H1622" s="290">
        <v>276.00400000000002</v>
      </c>
      <c r="I1622" s="291"/>
      <c r="J1622" s="292">
        <f>ROUND(I1622*H1622,2)</f>
        <v>0</v>
      </c>
      <c r="K1622" s="288" t="s">
        <v>312</v>
      </c>
      <c r="L1622" s="293"/>
      <c r="M1622" s="294" t="s">
        <v>19</v>
      </c>
      <c r="N1622" s="295" t="s">
        <v>46</v>
      </c>
      <c r="O1622" s="87"/>
      <c r="P1622" s="225">
        <f>O1622*H1622</f>
        <v>0</v>
      </c>
      <c r="Q1622" s="225">
        <v>0.0052500000000000003</v>
      </c>
      <c r="R1622" s="225">
        <f>Q1622*H1622</f>
        <v>1.4490210000000001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254</v>
      </c>
      <c r="AT1622" s="227" t="s">
        <v>572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1693</v>
      </c>
    </row>
    <row r="1623" s="14" customFormat="1">
      <c r="A1623" s="14"/>
      <c r="B1623" s="246"/>
      <c r="C1623" s="247"/>
      <c r="D1623" s="231" t="s">
        <v>268</v>
      </c>
      <c r="E1623" s="248" t="s">
        <v>19</v>
      </c>
      <c r="F1623" s="249" t="s">
        <v>1682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268</v>
      </c>
      <c r="AU1623" s="255" t="s">
        <v>93</v>
      </c>
      <c r="AV1623" s="14" t="s">
        <v>82</v>
      </c>
      <c r="AW1623" s="14" t="s">
        <v>34</v>
      </c>
      <c r="AX1623" s="14" t="s">
        <v>74</v>
      </c>
      <c r="AY1623" s="255" t="s">
        <v>224</v>
      </c>
    </row>
    <row r="1624" s="13" customFormat="1">
      <c r="A1624" s="13"/>
      <c r="B1624" s="229"/>
      <c r="C1624" s="230"/>
      <c r="D1624" s="231" t="s">
        <v>268</v>
      </c>
      <c r="E1624" s="232" t="s">
        <v>19</v>
      </c>
      <c r="F1624" s="233" t="s">
        <v>1683</v>
      </c>
      <c r="G1624" s="230"/>
      <c r="H1624" s="234">
        <v>122.493</v>
      </c>
      <c r="I1624" s="235"/>
      <c r="J1624" s="230"/>
      <c r="K1624" s="230"/>
      <c r="L1624" s="236"/>
      <c r="M1624" s="237"/>
      <c r="N1624" s="238"/>
      <c r="O1624" s="238"/>
      <c r="P1624" s="238"/>
      <c r="Q1624" s="238"/>
      <c r="R1624" s="238"/>
      <c r="S1624" s="238"/>
      <c r="T1624" s="23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0" t="s">
        <v>268</v>
      </c>
      <c r="AU1624" s="240" t="s">
        <v>93</v>
      </c>
      <c r="AV1624" s="13" t="s">
        <v>93</v>
      </c>
      <c r="AW1624" s="13" t="s">
        <v>34</v>
      </c>
      <c r="AX1624" s="13" t="s">
        <v>74</v>
      </c>
      <c r="AY1624" s="240" t="s">
        <v>224</v>
      </c>
    </row>
    <row r="1625" s="14" customFormat="1">
      <c r="A1625" s="14"/>
      <c r="B1625" s="246"/>
      <c r="C1625" s="247"/>
      <c r="D1625" s="231" t="s">
        <v>268</v>
      </c>
      <c r="E1625" s="248" t="s">
        <v>19</v>
      </c>
      <c r="F1625" s="249" t="s">
        <v>1684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268</v>
      </c>
      <c r="AU1625" s="255" t="s">
        <v>93</v>
      </c>
      <c r="AV1625" s="14" t="s">
        <v>82</v>
      </c>
      <c r="AW1625" s="14" t="s">
        <v>34</v>
      </c>
      <c r="AX1625" s="14" t="s">
        <v>74</v>
      </c>
      <c r="AY1625" s="255" t="s">
        <v>224</v>
      </c>
    </row>
    <row r="1626" s="13" customFormat="1">
      <c r="A1626" s="13"/>
      <c r="B1626" s="229"/>
      <c r="C1626" s="230"/>
      <c r="D1626" s="231" t="s">
        <v>268</v>
      </c>
      <c r="E1626" s="232" t="s">
        <v>19</v>
      </c>
      <c r="F1626" s="233" t="s">
        <v>1685</v>
      </c>
      <c r="G1626" s="230"/>
      <c r="H1626" s="234">
        <v>8.4700000000000006</v>
      </c>
      <c r="I1626" s="235"/>
      <c r="J1626" s="230"/>
      <c r="K1626" s="230"/>
      <c r="L1626" s="236"/>
      <c r="M1626" s="237"/>
      <c r="N1626" s="238"/>
      <c r="O1626" s="238"/>
      <c r="P1626" s="238"/>
      <c r="Q1626" s="238"/>
      <c r="R1626" s="238"/>
      <c r="S1626" s="238"/>
      <c r="T1626" s="23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0" t="s">
        <v>268</v>
      </c>
      <c r="AU1626" s="240" t="s">
        <v>93</v>
      </c>
      <c r="AV1626" s="13" t="s">
        <v>93</v>
      </c>
      <c r="AW1626" s="13" t="s">
        <v>34</v>
      </c>
      <c r="AX1626" s="13" t="s">
        <v>74</v>
      </c>
      <c r="AY1626" s="240" t="s">
        <v>224</v>
      </c>
    </row>
    <row r="1627" s="14" customFormat="1">
      <c r="A1627" s="14"/>
      <c r="B1627" s="246"/>
      <c r="C1627" s="247"/>
      <c r="D1627" s="231" t="s">
        <v>268</v>
      </c>
      <c r="E1627" s="248" t="s">
        <v>19</v>
      </c>
      <c r="F1627" s="249" t="s">
        <v>1686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268</v>
      </c>
      <c r="AU1627" s="255" t="s">
        <v>93</v>
      </c>
      <c r="AV1627" s="14" t="s">
        <v>82</v>
      </c>
      <c r="AW1627" s="14" t="s">
        <v>34</v>
      </c>
      <c r="AX1627" s="14" t="s">
        <v>74</v>
      </c>
      <c r="AY1627" s="255" t="s">
        <v>224</v>
      </c>
    </row>
    <row r="1628" s="13" customFormat="1">
      <c r="A1628" s="13"/>
      <c r="B1628" s="229"/>
      <c r="C1628" s="230"/>
      <c r="D1628" s="231" t="s">
        <v>268</v>
      </c>
      <c r="E1628" s="232" t="s">
        <v>19</v>
      </c>
      <c r="F1628" s="233" t="s">
        <v>1687</v>
      </c>
      <c r="G1628" s="230"/>
      <c r="H1628" s="234">
        <v>11.448</v>
      </c>
      <c r="I1628" s="235"/>
      <c r="J1628" s="230"/>
      <c r="K1628" s="230"/>
      <c r="L1628" s="236"/>
      <c r="M1628" s="237"/>
      <c r="N1628" s="238"/>
      <c r="O1628" s="238"/>
      <c r="P1628" s="238"/>
      <c r="Q1628" s="238"/>
      <c r="R1628" s="238"/>
      <c r="S1628" s="238"/>
      <c r="T1628" s="23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0" t="s">
        <v>268</v>
      </c>
      <c r="AU1628" s="240" t="s">
        <v>93</v>
      </c>
      <c r="AV1628" s="13" t="s">
        <v>93</v>
      </c>
      <c r="AW1628" s="13" t="s">
        <v>34</v>
      </c>
      <c r="AX1628" s="13" t="s">
        <v>74</v>
      </c>
      <c r="AY1628" s="240" t="s">
        <v>224</v>
      </c>
    </row>
    <row r="1629" s="14" customFormat="1">
      <c r="A1629" s="14"/>
      <c r="B1629" s="246"/>
      <c r="C1629" s="247"/>
      <c r="D1629" s="231" t="s">
        <v>268</v>
      </c>
      <c r="E1629" s="248" t="s">
        <v>19</v>
      </c>
      <c r="F1629" s="249" t="s">
        <v>1688</v>
      </c>
      <c r="G1629" s="247"/>
      <c r="H1629" s="248" t="s">
        <v>19</v>
      </c>
      <c r="I1629" s="250"/>
      <c r="J1629" s="247"/>
      <c r="K1629" s="247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268</v>
      </c>
      <c r="AU1629" s="255" t="s">
        <v>93</v>
      </c>
      <c r="AV1629" s="14" t="s">
        <v>82</v>
      </c>
      <c r="AW1629" s="14" t="s">
        <v>34</v>
      </c>
      <c r="AX1629" s="14" t="s">
        <v>74</v>
      </c>
      <c r="AY1629" s="255" t="s">
        <v>224</v>
      </c>
    </row>
    <row r="1630" s="13" customFormat="1">
      <c r="A1630" s="13"/>
      <c r="B1630" s="229"/>
      <c r="C1630" s="230"/>
      <c r="D1630" s="231" t="s">
        <v>268</v>
      </c>
      <c r="E1630" s="232" t="s">
        <v>19</v>
      </c>
      <c r="F1630" s="233" t="s">
        <v>1689</v>
      </c>
      <c r="G1630" s="230"/>
      <c r="H1630" s="234">
        <v>120.45</v>
      </c>
      <c r="I1630" s="235"/>
      <c r="J1630" s="230"/>
      <c r="K1630" s="230"/>
      <c r="L1630" s="236"/>
      <c r="M1630" s="237"/>
      <c r="N1630" s="238"/>
      <c r="O1630" s="238"/>
      <c r="P1630" s="238"/>
      <c r="Q1630" s="238"/>
      <c r="R1630" s="238"/>
      <c r="S1630" s="238"/>
      <c r="T1630" s="23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0" t="s">
        <v>268</v>
      </c>
      <c r="AU1630" s="240" t="s">
        <v>93</v>
      </c>
      <c r="AV1630" s="13" t="s">
        <v>93</v>
      </c>
      <c r="AW1630" s="13" t="s">
        <v>34</v>
      </c>
      <c r="AX1630" s="13" t="s">
        <v>74</v>
      </c>
      <c r="AY1630" s="240" t="s">
        <v>224</v>
      </c>
    </row>
    <row r="1631" s="15" customFormat="1">
      <c r="A1631" s="15"/>
      <c r="B1631" s="256"/>
      <c r="C1631" s="257"/>
      <c r="D1631" s="231" t="s">
        <v>268</v>
      </c>
      <c r="E1631" s="258" t="s">
        <v>19</v>
      </c>
      <c r="F1631" s="259" t="s">
        <v>300</v>
      </c>
      <c r="G1631" s="257"/>
      <c r="H1631" s="260">
        <v>262.86099999999999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268</v>
      </c>
      <c r="AU1631" s="266" t="s">
        <v>93</v>
      </c>
      <c r="AV1631" s="15" t="s">
        <v>108</v>
      </c>
      <c r="AW1631" s="15" t="s">
        <v>34</v>
      </c>
      <c r="AX1631" s="15" t="s">
        <v>74</v>
      </c>
      <c r="AY1631" s="266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1694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1695</v>
      </c>
      <c r="G1633" s="230"/>
      <c r="H1633" s="234">
        <v>13.143000000000001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6" customFormat="1">
      <c r="A1634" s="16"/>
      <c r="B1634" s="272"/>
      <c r="C1634" s="273"/>
      <c r="D1634" s="231" t="s">
        <v>268</v>
      </c>
      <c r="E1634" s="274" t="s">
        <v>19</v>
      </c>
      <c r="F1634" s="275" t="s">
        <v>351</v>
      </c>
      <c r="G1634" s="273"/>
      <c r="H1634" s="276">
        <v>276.00400000000002</v>
      </c>
      <c r="I1634" s="277"/>
      <c r="J1634" s="273"/>
      <c r="K1634" s="273"/>
      <c r="L1634" s="278"/>
      <c r="M1634" s="279"/>
      <c r="N1634" s="280"/>
      <c r="O1634" s="280"/>
      <c r="P1634" s="280"/>
      <c r="Q1634" s="280"/>
      <c r="R1634" s="280"/>
      <c r="S1634" s="280"/>
      <c r="T1634" s="281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2" t="s">
        <v>268</v>
      </c>
      <c r="AU1634" s="282" t="s">
        <v>93</v>
      </c>
      <c r="AV1634" s="16" t="s">
        <v>231</v>
      </c>
      <c r="AW1634" s="16" t="s">
        <v>34</v>
      </c>
      <c r="AX1634" s="16" t="s">
        <v>82</v>
      </c>
      <c r="AY1634" s="282" t="s">
        <v>224</v>
      </c>
    </row>
    <row r="1635" s="2" customFormat="1" ht="78" customHeight="1">
      <c r="A1635" s="41"/>
      <c r="B1635" s="42"/>
      <c r="C1635" s="216" t="s">
        <v>1696</v>
      </c>
      <c r="D1635" s="216" t="s">
        <v>227</v>
      </c>
      <c r="E1635" s="217" t="s">
        <v>1697</v>
      </c>
      <c r="F1635" s="218" t="s">
        <v>1698</v>
      </c>
      <c r="G1635" s="219" t="s">
        <v>266</v>
      </c>
      <c r="H1635" s="220">
        <v>73.239999999999995</v>
      </c>
      <c r="I1635" s="221"/>
      <c r="J1635" s="222">
        <f>ROUND(I1635*H1635,2)</f>
        <v>0</v>
      </c>
      <c r="K1635" s="218" t="s">
        <v>312</v>
      </c>
      <c r="L1635" s="47"/>
      <c r="M1635" s="223" t="s">
        <v>19</v>
      </c>
      <c r="N1635" s="224" t="s">
        <v>46</v>
      </c>
      <c r="O1635" s="87"/>
      <c r="P1635" s="225">
        <f>O1635*H1635</f>
        <v>0</v>
      </c>
      <c r="Q1635" s="225">
        <v>0.011350000000000001</v>
      </c>
      <c r="R1635" s="225">
        <f>Q1635*H1635</f>
        <v>0.83127399999999996</v>
      </c>
      <c r="S1635" s="225">
        <v>0</v>
      </c>
      <c r="T1635" s="226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7" t="s">
        <v>231</v>
      </c>
      <c r="AT1635" s="227" t="s">
        <v>227</v>
      </c>
      <c r="AU1635" s="227" t="s">
        <v>93</v>
      </c>
      <c r="AY1635" s="20" t="s">
        <v>224</v>
      </c>
      <c r="BE1635" s="228">
        <f>IF(N1635="základní",J1635,0)</f>
        <v>0</v>
      </c>
      <c r="BF1635" s="228">
        <f>IF(N1635="snížená",J1635,0)</f>
        <v>0</v>
      </c>
      <c r="BG1635" s="228">
        <f>IF(N1635="zákl. přenesená",J1635,0)</f>
        <v>0</v>
      </c>
      <c r="BH1635" s="228">
        <f>IF(N1635="sníž. přenesená",J1635,0)</f>
        <v>0</v>
      </c>
      <c r="BI1635" s="228">
        <f>IF(N1635="nulová",J1635,0)</f>
        <v>0</v>
      </c>
      <c r="BJ1635" s="20" t="s">
        <v>93</v>
      </c>
      <c r="BK1635" s="228">
        <f>ROUND(I1635*H1635,2)</f>
        <v>0</v>
      </c>
      <c r="BL1635" s="20" t="s">
        <v>231</v>
      </c>
      <c r="BM1635" s="227" t="s">
        <v>1699</v>
      </c>
    </row>
    <row r="1636" s="2" customFormat="1">
      <c r="A1636" s="41"/>
      <c r="B1636" s="42"/>
      <c r="C1636" s="43"/>
      <c r="D1636" s="267" t="s">
        <v>314</v>
      </c>
      <c r="E1636" s="43"/>
      <c r="F1636" s="268" t="s">
        <v>1700</v>
      </c>
      <c r="G1636" s="43"/>
      <c r="H1636" s="43"/>
      <c r="I1636" s="269"/>
      <c r="J1636" s="43"/>
      <c r="K1636" s="43"/>
      <c r="L1636" s="47"/>
      <c r="M1636" s="270"/>
      <c r="N1636" s="271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314</v>
      </c>
      <c r="AU1636" s="20" t="s">
        <v>93</v>
      </c>
    </row>
    <row r="1637" s="14" customFormat="1">
      <c r="A1637" s="14"/>
      <c r="B1637" s="246"/>
      <c r="C1637" s="247"/>
      <c r="D1637" s="231" t="s">
        <v>268</v>
      </c>
      <c r="E1637" s="248" t="s">
        <v>19</v>
      </c>
      <c r="F1637" s="249" t="s">
        <v>1629</v>
      </c>
      <c r="G1637" s="247"/>
      <c r="H1637" s="248" t="s">
        <v>19</v>
      </c>
      <c r="I1637" s="250"/>
      <c r="J1637" s="247"/>
      <c r="K1637" s="247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268</v>
      </c>
      <c r="AU1637" s="255" t="s">
        <v>93</v>
      </c>
      <c r="AV1637" s="14" t="s">
        <v>82</v>
      </c>
      <c r="AW1637" s="14" t="s">
        <v>34</v>
      </c>
      <c r="AX1637" s="14" t="s">
        <v>74</v>
      </c>
      <c r="AY1637" s="255" t="s">
        <v>224</v>
      </c>
    </row>
    <row r="1638" s="13" customFormat="1">
      <c r="A1638" s="13"/>
      <c r="B1638" s="229"/>
      <c r="C1638" s="230"/>
      <c r="D1638" s="231" t="s">
        <v>268</v>
      </c>
      <c r="E1638" s="232" t="s">
        <v>19</v>
      </c>
      <c r="F1638" s="233" t="s">
        <v>1630</v>
      </c>
      <c r="G1638" s="230"/>
      <c r="H1638" s="234">
        <v>73.239999999999995</v>
      </c>
      <c r="I1638" s="235"/>
      <c r="J1638" s="230"/>
      <c r="K1638" s="230"/>
      <c r="L1638" s="236"/>
      <c r="M1638" s="237"/>
      <c r="N1638" s="238"/>
      <c r="O1638" s="238"/>
      <c r="P1638" s="238"/>
      <c r="Q1638" s="238"/>
      <c r="R1638" s="238"/>
      <c r="S1638" s="238"/>
      <c r="T1638" s="23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0" t="s">
        <v>268</v>
      </c>
      <c r="AU1638" s="240" t="s">
        <v>93</v>
      </c>
      <c r="AV1638" s="13" t="s">
        <v>93</v>
      </c>
      <c r="AW1638" s="13" t="s">
        <v>34</v>
      </c>
      <c r="AX1638" s="13" t="s">
        <v>82</v>
      </c>
      <c r="AY1638" s="240" t="s">
        <v>224</v>
      </c>
    </row>
    <row r="1639" s="2" customFormat="1" ht="24.15" customHeight="1">
      <c r="A1639" s="41"/>
      <c r="B1639" s="42"/>
      <c r="C1639" s="286" t="s">
        <v>1701</v>
      </c>
      <c r="D1639" s="286" t="s">
        <v>572</v>
      </c>
      <c r="E1639" s="287" t="s">
        <v>1595</v>
      </c>
      <c r="F1639" s="288" t="s">
        <v>1596</v>
      </c>
      <c r="G1639" s="289" t="s">
        <v>266</v>
      </c>
      <c r="H1639" s="290">
        <v>80.563999999999993</v>
      </c>
      <c r="I1639" s="291"/>
      <c r="J1639" s="292">
        <f>ROUND(I1639*H1639,2)</f>
        <v>0</v>
      </c>
      <c r="K1639" s="288" t="s">
        <v>312</v>
      </c>
      <c r="L1639" s="293"/>
      <c r="M1639" s="294" t="s">
        <v>19</v>
      </c>
      <c r="N1639" s="295" t="s">
        <v>46</v>
      </c>
      <c r="O1639" s="87"/>
      <c r="P1639" s="225">
        <f>O1639*H1639</f>
        <v>0</v>
      </c>
      <c r="Q1639" s="225">
        <v>0.0032200000000000002</v>
      </c>
      <c r="R1639" s="225">
        <f>Q1639*H1639</f>
        <v>0.25941607999999999</v>
      </c>
      <c r="S1639" s="225">
        <v>0</v>
      </c>
      <c r="T1639" s="226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27" t="s">
        <v>254</v>
      </c>
      <c r="AT1639" s="227" t="s">
        <v>572</v>
      </c>
      <c r="AU1639" s="227" t="s">
        <v>93</v>
      </c>
      <c r="AY1639" s="20" t="s">
        <v>224</v>
      </c>
      <c r="BE1639" s="228">
        <f>IF(N1639="základní",J1639,0)</f>
        <v>0</v>
      </c>
      <c r="BF1639" s="228">
        <f>IF(N1639="snížená",J1639,0)</f>
        <v>0</v>
      </c>
      <c r="BG1639" s="228">
        <f>IF(N1639="zákl. přenesená",J1639,0)</f>
        <v>0</v>
      </c>
      <c r="BH1639" s="228">
        <f>IF(N1639="sníž. přenesená",J1639,0)</f>
        <v>0</v>
      </c>
      <c r="BI1639" s="228">
        <f>IF(N1639="nulová",J1639,0)</f>
        <v>0</v>
      </c>
      <c r="BJ1639" s="20" t="s">
        <v>93</v>
      </c>
      <c r="BK1639" s="228">
        <f>ROUND(I1639*H1639,2)</f>
        <v>0</v>
      </c>
      <c r="BL1639" s="20" t="s">
        <v>231</v>
      </c>
      <c r="BM1639" s="227" t="s">
        <v>1702</v>
      </c>
    </row>
    <row r="1640" s="13" customFormat="1">
      <c r="A1640" s="13"/>
      <c r="B1640" s="229"/>
      <c r="C1640" s="230"/>
      <c r="D1640" s="231" t="s">
        <v>268</v>
      </c>
      <c r="E1640" s="232" t="s">
        <v>19</v>
      </c>
      <c r="F1640" s="233" t="s">
        <v>1703</v>
      </c>
      <c r="G1640" s="230"/>
      <c r="H1640" s="234">
        <v>80.563999999999993</v>
      </c>
      <c r="I1640" s="235"/>
      <c r="J1640" s="230"/>
      <c r="K1640" s="230"/>
      <c r="L1640" s="236"/>
      <c r="M1640" s="237"/>
      <c r="N1640" s="238"/>
      <c r="O1640" s="238"/>
      <c r="P1640" s="238"/>
      <c r="Q1640" s="238"/>
      <c r="R1640" s="238"/>
      <c r="S1640" s="238"/>
      <c r="T1640" s="23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0" t="s">
        <v>268</v>
      </c>
      <c r="AU1640" s="240" t="s">
        <v>93</v>
      </c>
      <c r="AV1640" s="13" t="s">
        <v>93</v>
      </c>
      <c r="AW1640" s="13" t="s">
        <v>34</v>
      </c>
      <c r="AX1640" s="13" t="s">
        <v>82</v>
      </c>
      <c r="AY1640" s="240" t="s">
        <v>224</v>
      </c>
    </row>
    <row r="1641" s="2" customFormat="1" ht="66.75" customHeight="1">
      <c r="A1641" s="41"/>
      <c r="B1641" s="42"/>
      <c r="C1641" s="216" t="s">
        <v>1704</v>
      </c>
      <c r="D1641" s="216" t="s">
        <v>227</v>
      </c>
      <c r="E1641" s="217" t="s">
        <v>1705</v>
      </c>
      <c r="F1641" s="218" t="s">
        <v>1706</v>
      </c>
      <c r="G1641" s="219" t="s">
        <v>266</v>
      </c>
      <c r="H1641" s="220">
        <v>51.555</v>
      </c>
      <c r="I1641" s="221"/>
      <c r="J1641" s="222">
        <f>ROUND(I1641*H1641,2)</f>
        <v>0</v>
      </c>
      <c r="K1641" s="218" t="s">
        <v>312</v>
      </c>
      <c r="L1641" s="47"/>
      <c r="M1641" s="223" t="s">
        <v>19</v>
      </c>
      <c r="N1641" s="224" t="s">
        <v>46</v>
      </c>
      <c r="O1641" s="87"/>
      <c r="P1641" s="225">
        <f>O1641*H1641</f>
        <v>0</v>
      </c>
      <c r="Q1641" s="225">
        <v>0.0088400000000000006</v>
      </c>
      <c r="R1641" s="225">
        <f>Q1641*H1641</f>
        <v>0.45574620000000005</v>
      </c>
      <c r="S1641" s="225">
        <v>0</v>
      </c>
      <c r="T1641" s="226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7" t="s">
        <v>231</v>
      </c>
      <c r="AT1641" s="227" t="s">
        <v>227</v>
      </c>
      <c r="AU1641" s="227" t="s">
        <v>93</v>
      </c>
      <c r="AY1641" s="20" t="s">
        <v>224</v>
      </c>
      <c r="BE1641" s="228">
        <f>IF(N1641="základní",J1641,0)</f>
        <v>0</v>
      </c>
      <c r="BF1641" s="228">
        <f>IF(N1641="snížená",J1641,0)</f>
        <v>0</v>
      </c>
      <c r="BG1641" s="228">
        <f>IF(N1641="zákl. přenesená",J1641,0)</f>
        <v>0</v>
      </c>
      <c r="BH1641" s="228">
        <f>IF(N1641="sníž. přenesená",J1641,0)</f>
        <v>0</v>
      </c>
      <c r="BI1641" s="228">
        <f>IF(N1641="nulová",J1641,0)</f>
        <v>0</v>
      </c>
      <c r="BJ1641" s="20" t="s">
        <v>93</v>
      </c>
      <c r="BK1641" s="228">
        <f>ROUND(I1641*H1641,2)</f>
        <v>0</v>
      </c>
      <c r="BL1641" s="20" t="s">
        <v>231</v>
      </c>
      <c r="BM1641" s="227" t="s">
        <v>1707</v>
      </c>
    </row>
    <row r="1642" s="2" customFormat="1">
      <c r="A1642" s="41"/>
      <c r="B1642" s="42"/>
      <c r="C1642" s="43"/>
      <c r="D1642" s="267" t="s">
        <v>314</v>
      </c>
      <c r="E1642" s="43"/>
      <c r="F1642" s="268" t="s">
        <v>1708</v>
      </c>
      <c r="G1642" s="43"/>
      <c r="H1642" s="43"/>
      <c r="I1642" s="269"/>
      <c r="J1642" s="43"/>
      <c r="K1642" s="43"/>
      <c r="L1642" s="47"/>
      <c r="M1642" s="270"/>
      <c r="N1642" s="271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314</v>
      </c>
      <c r="AU1642" s="20" t="s">
        <v>93</v>
      </c>
    </row>
    <row r="1643" s="14" customFormat="1">
      <c r="A1643" s="14"/>
      <c r="B1643" s="246"/>
      <c r="C1643" s="247"/>
      <c r="D1643" s="231" t="s">
        <v>268</v>
      </c>
      <c r="E1643" s="248" t="s">
        <v>19</v>
      </c>
      <c r="F1643" s="249" t="s">
        <v>1709</v>
      </c>
      <c r="G1643" s="247"/>
      <c r="H1643" s="248" t="s">
        <v>19</v>
      </c>
      <c r="I1643" s="250"/>
      <c r="J1643" s="247"/>
      <c r="K1643" s="247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268</v>
      </c>
      <c r="AU1643" s="255" t="s">
        <v>93</v>
      </c>
      <c r="AV1643" s="14" t="s">
        <v>82</v>
      </c>
      <c r="AW1643" s="14" t="s">
        <v>34</v>
      </c>
      <c r="AX1643" s="14" t="s">
        <v>74</v>
      </c>
      <c r="AY1643" s="255" t="s">
        <v>224</v>
      </c>
    </row>
    <row r="1644" s="13" customFormat="1">
      <c r="A1644" s="13"/>
      <c r="B1644" s="229"/>
      <c r="C1644" s="230"/>
      <c r="D1644" s="231" t="s">
        <v>268</v>
      </c>
      <c r="E1644" s="232" t="s">
        <v>19</v>
      </c>
      <c r="F1644" s="233" t="s">
        <v>1710</v>
      </c>
      <c r="G1644" s="230"/>
      <c r="H1644" s="234">
        <v>28.170000000000002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0" t="s">
        <v>268</v>
      </c>
      <c r="AU1644" s="240" t="s">
        <v>93</v>
      </c>
      <c r="AV1644" s="13" t="s">
        <v>93</v>
      </c>
      <c r="AW1644" s="13" t="s">
        <v>34</v>
      </c>
      <c r="AX1644" s="13" t="s">
        <v>74</v>
      </c>
      <c r="AY1644" s="240" t="s">
        <v>224</v>
      </c>
    </row>
    <row r="1645" s="14" customFormat="1">
      <c r="A1645" s="14"/>
      <c r="B1645" s="246"/>
      <c r="C1645" s="247"/>
      <c r="D1645" s="231" t="s">
        <v>268</v>
      </c>
      <c r="E1645" s="248" t="s">
        <v>19</v>
      </c>
      <c r="F1645" s="249" t="s">
        <v>1711</v>
      </c>
      <c r="G1645" s="247"/>
      <c r="H1645" s="248" t="s">
        <v>19</v>
      </c>
      <c r="I1645" s="250"/>
      <c r="J1645" s="247"/>
      <c r="K1645" s="247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268</v>
      </c>
      <c r="AU1645" s="255" t="s">
        <v>93</v>
      </c>
      <c r="AV1645" s="14" t="s">
        <v>82</v>
      </c>
      <c r="AW1645" s="14" t="s">
        <v>34</v>
      </c>
      <c r="AX1645" s="14" t="s">
        <v>74</v>
      </c>
      <c r="AY1645" s="255" t="s">
        <v>224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1712</v>
      </c>
      <c r="G1646" s="230"/>
      <c r="H1646" s="234">
        <v>3.4500000000000002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74</v>
      </c>
      <c r="AY1646" s="240" t="s">
        <v>224</v>
      </c>
    </row>
    <row r="1647" s="14" customFormat="1">
      <c r="A1647" s="14"/>
      <c r="B1647" s="246"/>
      <c r="C1647" s="247"/>
      <c r="D1647" s="231" t="s">
        <v>268</v>
      </c>
      <c r="E1647" s="248" t="s">
        <v>19</v>
      </c>
      <c r="F1647" s="249" t="s">
        <v>1713</v>
      </c>
      <c r="G1647" s="247"/>
      <c r="H1647" s="248" t="s">
        <v>19</v>
      </c>
      <c r="I1647" s="250"/>
      <c r="J1647" s="247"/>
      <c r="K1647" s="247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268</v>
      </c>
      <c r="AU1647" s="255" t="s">
        <v>93</v>
      </c>
      <c r="AV1647" s="14" t="s">
        <v>82</v>
      </c>
      <c r="AW1647" s="14" t="s">
        <v>34</v>
      </c>
      <c r="AX1647" s="14" t="s">
        <v>74</v>
      </c>
      <c r="AY1647" s="255" t="s">
        <v>224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1714</v>
      </c>
      <c r="G1648" s="230"/>
      <c r="H1648" s="234">
        <v>3.3900000000000001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74</v>
      </c>
      <c r="AY1648" s="240" t="s">
        <v>224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1715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3" customFormat="1">
      <c r="A1650" s="13"/>
      <c r="B1650" s="229"/>
      <c r="C1650" s="230"/>
      <c r="D1650" s="231" t="s">
        <v>268</v>
      </c>
      <c r="E1650" s="232" t="s">
        <v>19</v>
      </c>
      <c r="F1650" s="233" t="s">
        <v>1716</v>
      </c>
      <c r="G1650" s="230"/>
      <c r="H1650" s="234">
        <v>3.3900000000000001</v>
      </c>
      <c r="I1650" s="235"/>
      <c r="J1650" s="230"/>
      <c r="K1650" s="230"/>
      <c r="L1650" s="236"/>
      <c r="M1650" s="237"/>
      <c r="N1650" s="238"/>
      <c r="O1650" s="238"/>
      <c r="P1650" s="238"/>
      <c r="Q1650" s="238"/>
      <c r="R1650" s="238"/>
      <c r="S1650" s="238"/>
      <c r="T1650" s="23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0" t="s">
        <v>268</v>
      </c>
      <c r="AU1650" s="240" t="s">
        <v>93</v>
      </c>
      <c r="AV1650" s="13" t="s">
        <v>93</v>
      </c>
      <c r="AW1650" s="13" t="s">
        <v>34</v>
      </c>
      <c r="AX1650" s="13" t="s">
        <v>74</v>
      </c>
      <c r="AY1650" s="240" t="s">
        <v>224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1717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3" customFormat="1">
      <c r="A1652" s="13"/>
      <c r="B1652" s="229"/>
      <c r="C1652" s="230"/>
      <c r="D1652" s="231" t="s">
        <v>268</v>
      </c>
      <c r="E1652" s="232" t="s">
        <v>19</v>
      </c>
      <c r="F1652" s="233" t="s">
        <v>1718</v>
      </c>
      <c r="G1652" s="230"/>
      <c r="H1652" s="234">
        <v>0.93000000000000005</v>
      </c>
      <c r="I1652" s="235"/>
      <c r="J1652" s="230"/>
      <c r="K1652" s="230"/>
      <c r="L1652" s="236"/>
      <c r="M1652" s="237"/>
      <c r="N1652" s="238"/>
      <c r="O1652" s="238"/>
      <c r="P1652" s="238"/>
      <c r="Q1652" s="238"/>
      <c r="R1652" s="238"/>
      <c r="S1652" s="238"/>
      <c r="T1652" s="23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0" t="s">
        <v>268</v>
      </c>
      <c r="AU1652" s="240" t="s">
        <v>93</v>
      </c>
      <c r="AV1652" s="13" t="s">
        <v>93</v>
      </c>
      <c r="AW1652" s="13" t="s">
        <v>34</v>
      </c>
      <c r="AX1652" s="13" t="s">
        <v>74</v>
      </c>
      <c r="AY1652" s="240" t="s">
        <v>224</v>
      </c>
    </row>
    <row r="1653" s="14" customFormat="1">
      <c r="A1653" s="14"/>
      <c r="B1653" s="246"/>
      <c r="C1653" s="247"/>
      <c r="D1653" s="231" t="s">
        <v>268</v>
      </c>
      <c r="E1653" s="248" t="s">
        <v>19</v>
      </c>
      <c r="F1653" s="249" t="s">
        <v>1719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268</v>
      </c>
      <c r="AU1653" s="255" t="s">
        <v>93</v>
      </c>
      <c r="AV1653" s="14" t="s">
        <v>82</v>
      </c>
      <c r="AW1653" s="14" t="s">
        <v>34</v>
      </c>
      <c r="AX1653" s="14" t="s">
        <v>74</v>
      </c>
      <c r="AY1653" s="255" t="s">
        <v>224</v>
      </c>
    </row>
    <row r="1654" s="13" customFormat="1">
      <c r="A1654" s="13"/>
      <c r="B1654" s="229"/>
      <c r="C1654" s="230"/>
      <c r="D1654" s="231" t="s">
        <v>268</v>
      </c>
      <c r="E1654" s="232" t="s">
        <v>19</v>
      </c>
      <c r="F1654" s="233" t="s">
        <v>1720</v>
      </c>
      <c r="G1654" s="230"/>
      <c r="H1654" s="234">
        <v>5.6159999999999997</v>
      </c>
      <c r="I1654" s="235"/>
      <c r="J1654" s="230"/>
      <c r="K1654" s="230"/>
      <c r="L1654" s="236"/>
      <c r="M1654" s="237"/>
      <c r="N1654" s="238"/>
      <c r="O1654" s="238"/>
      <c r="P1654" s="238"/>
      <c r="Q1654" s="238"/>
      <c r="R1654" s="238"/>
      <c r="S1654" s="238"/>
      <c r="T1654" s="23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0" t="s">
        <v>268</v>
      </c>
      <c r="AU1654" s="240" t="s">
        <v>93</v>
      </c>
      <c r="AV1654" s="13" t="s">
        <v>93</v>
      </c>
      <c r="AW1654" s="13" t="s">
        <v>34</v>
      </c>
      <c r="AX1654" s="13" t="s">
        <v>74</v>
      </c>
      <c r="AY1654" s="240" t="s">
        <v>224</v>
      </c>
    </row>
    <row r="1655" s="14" customFormat="1">
      <c r="A1655" s="14"/>
      <c r="B1655" s="246"/>
      <c r="C1655" s="247"/>
      <c r="D1655" s="231" t="s">
        <v>268</v>
      </c>
      <c r="E1655" s="248" t="s">
        <v>19</v>
      </c>
      <c r="F1655" s="249" t="s">
        <v>1721</v>
      </c>
      <c r="G1655" s="247"/>
      <c r="H1655" s="248" t="s">
        <v>19</v>
      </c>
      <c r="I1655" s="250"/>
      <c r="J1655" s="247"/>
      <c r="K1655" s="247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268</v>
      </c>
      <c r="AU1655" s="255" t="s">
        <v>93</v>
      </c>
      <c r="AV1655" s="14" t="s">
        <v>82</v>
      </c>
      <c r="AW1655" s="14" t="s">
        <v>34</v>
      </c>
      <c r="AX1655" s="14" t="s">
        <v>74</v>
      </c>
      <c r="AY1655" s="255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1722</v>
      </c>
      <c r="G1656" s="230"/>
      <c r="H1656" s="234">
        <v>6.609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6" customFormat="1">
      <c r="A1657" s="16"/>
      <c r="B1657" s="272"/>
      <c r="C1657" s="273"/>
      <c r="D1657" s="231" t="s">
        <v>268</v>
      </c>
      <c r="E1657" s="274" t="s">
        <v>19</v>
      </c>
      <c r="F1657" s="275" t="s">
        <v>351</v>
      </c>
      <c r="G1657" s="273"/>
      <c r="H1657" s="276">
        <v>51.555</v>
      </c>
      <c r="I1657" s="277"/>
      <c r="J1657" s="273"/>
      <c r="K1657" s="273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2" t="s">
        <v>268</v>
      </c>
      <c r="AU1657" s="282" t="s">
        <v>93</v>
      </c>
      <c r="AV1657" s="16" t="s">
        <v>231</v>
      </c>
      <c r="AW1657" s="16" t="s">
        <v>34</v>
      </c>
      <c r="AX1657" s="16" t="s">
        <v>82</v>
      </c>
      <c r="AY1657" s="282" t="s">
        <v>224</v>
      </c>
    </row>
    <row r="1658" s="2" customFormat="1" ht="21.75" customHeight="1">
      <c r="A1658" s="41"/>
      <c r="B1658" s="42"/>
      <c r="C1658" s="286" t="s">
        <v>1723</v>
      </c>
      <c r="D1658" s="286" t="s">
        <v>572</v>
      </c>
      <c r="E1658" s="287" t="s">
        <v>1724</v>
      </c>
      <c r="F1658" s="288" t="s">
        <v>1725</v>
      </c>
      <c r="G1658" s="289" t="s">
        <v>324</v>
      </c>
      <c r="H1658" s="290">
        <v>13.533</v>
      </c>
      <c r="I1658" s="291"/>
      <c r="J1658" s="292">
        <f>ROUND(I1658*H1658,2)</f>
        <v>0</v>
      </c>
      <c r="K1658" s="288" t="s">
        <v>312</v>
      </c>
      <c r="L1658" s="293"/>
      <c r="M1658" s="294" t="s">
        <v>19</v>
      </c>
      <c r="N1658" s="295" t="s">
        <v>46</v>
      </c>
      <c r="O1658" s="87"/>
      <c r="P1658" s="225">
        <f>O1658*H1658</f>
        <v>0</v>
      </c>
      <c r="Q1658" s="225">
        <v>0.035000000000000003</v>
      </c>
      <c r="R1658" s="225">
        <f>Q1658*H1658</f>
        <v>0.47365500000000005</v>
      </c>
      <c r="S1658" s="225">
        <v>0</v>
      </c>
      <c r="T1658" s="226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7" t="s">
        <v>254</v>
      </c>
      <c r="AT1658" s="227" t="s">
        <v>572</v>
      </c>
      <c r="AU1658" s="227" t="s">
        <v>93</v>
      </c>
      <c r="AY1658" s="20" t="s">
        <v>224</v>
      </c>
      <c r="BE1658" s="228">
        <f>IF(N1658="základní",J1658,0)</f>
        <v>0</v>
      </c>
      <c r="BF1658" s="228">
        <f>IF(N1658="snížená",J1658,0)</f>
        <v>0</v>
      </c>
      <c r="BG1658" s="228">
        <f>IF(N1658="zákl. přenesená",J1658,0)</f>
        <v>0</v>
      </c>
      <c r="BH1658" s="228">
        <f>IF(N1658="sníž. přenesená",J1658,0)</f>
        <v>0</v>
      </c>
      <c r="BI1658" s="228">
        <f>IF(N1658="nulová",J1658,0)</f>
        <v>0</v>
      </c>
      <c r="BJ1658" s="20" t="s">
        <v>93</v>
      </c>
      <c r="BK1658" s="228">
        <f>ROUND(I1658*H1658,2)</f>
        <v>0</v>
      </c>
      <c r="BL1658" s="20" t="s">
        <v>231</v>
      </c>
      <c r="BM1658" s="227" t="s">
        <v>1726</v>
      </c>
    </row>
    <row r="1659" s="13" customFormat="1">
      <c r="A1659" s="13"/>
      <c r="B1659" s="229"/>
      <c r="C1659" s="230"/>
      <c r="D1659" s="231" t="s">
        <v>268</v>
      </c>
      <c r="E1659" s="232" t="s">
        <v>19</v>
      </c>
      <c r="F1659" s="233" t="s">
        <v>1727</v>
      </c>
      <c r="G1659" s="230"/>
      <c r="H1659" s="234">
        <v>13.533</v>
      </c>
      <c r="I1659" s="235"/>
      <c r="J1659" s="230"/>
      <c r="K1659" s="230"/>
      <c r="L1659" s="236"/>
      <c r="M1659" s="237"/>
      <c r="N1659" s="238"/>
      <c r="O1659" s="238"/>
      <c r="P1659" s="238"/>
      <c r="Q1659" s="238"/>
      <c r="R1659" s="238"/>
      <c r="S1659" s="238"/>
      <c r="T1659" s="23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0" t="s">
        <v>268</v>
      </c>
      <c r="AU1659" s="240" t="s">
        <v>93</v>
      </c>
      <c r="AV1659" s="13" t="s">
        <v>93</v>
      </c>
      <c r="AW1659" s="13" t="s">
        <v>34</v>
      </c>
      <c r="AX1659" s="13" t="s">
        <v>82</v>
      </c>
      <c r="AY1659" s="240" t="s">
        <v>224</v>
      </c>
    </row>
    <row r="1660" s="2" customFormat="1" ht="78" customHeight="1">
      <c r="A1660" s="41"/>
      <c r="B1660" s="42"/>
      <c r="C1660" s="216" t="s">
        <v>1728</v>
      </c>
      <c r="D1660" s="216" t="s">
        <v>227</v>
      </c>
      <c r="E1660" s="217" t="s">
        <v>1729</v>
      </c>
      <c r="F1660" s="218" t="s">
        <v>1730</v>
      </c>
      <c r="G1660" s="219" t="s">
        <v>266</v>
      </c>
      <c r="H1660" s="220">
        <v>201.03299999999999</v>
      </c>
      <c r="I1660" s="221"/>
      <c r="J1660" s="222">
        <f>ROUND(I1660*H1660,2)</f>
        <v>0</v>
      </c>
      <c r="K1660" s="218" t="s">
        <v>312</v>
      </c>
      <c r="L1660" s="47"/>
      <c r="M1660" s="223" t="s">
        <v>19</v>
      </c>
      <c r="N1660" s="224" t="s">
        <v>46</v>
      </c>
      <c r="O1660" s="87"/>
      <c r="P1660" s="225">
        <f>O1660*H1660</f>
        <v>0</v>
      </c>
      <c r="Q1660" s="225">
        <v>0.011599999999999999</v>
      </c>
      <c r="R1660" s="225">
        <f>Q1660*H1660</f>
        <v>2.3319827999999996</v>
      </c>
      <c r="S1660" s="225">
        <v>0</v>
      </c>
      <c r="T1660" s="226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7" t="s">
        <v>231</v>
      </c>
      <c r="AT1660" s="227" t="s">
        <v>227</v>
      </c>
      <c r="AU1660" s="227" t="s">
        <v>93</v>
      </c>
      <c r="AY1660" s="20" t="s">
        <v>224</v>
      </c>
      <c r="BE1660" s="228">
        <f>IF(N1660="základní",J1660,0)</f>
        <v>0</v>
      </c>
      <c r="BF1660" s="228">
        <f>IF(N1660="snížená",J1660,0)</f>
        <v>0</v>
      </c>
      <c r="BG1660" s="228">
        <f>IF(N1660="zákl. přenesená",J1660,0)</f>
        <v>0</v>
      </c>
      <c r="BH1660" s="228">
        <f>IF(N1660="sníž. přenesená",J1660,0)</f>
        <v>0</v>
      </c>
      <c r="BI1660" s="228">
        <f>IF(N1660="nulová",J1660,0)</f>
        <v>0</v>
      </c>
      <c r="BJ1660" s="20" t="s">
        <v>93</v>
      </c>
      <c r="BK1660" s="228">
        <f>ROUND(I1660*H1660,2)</f>
        <v>0</v>
      </c>
      <c r="BL1660" s="20" t="s">
        <v>231</v>
      </c>
      <c r="BM1660" s="227" t="s">
        <v>1731</v>
      </c>
    </row>
    <row r="1661" s="2" customFormat="1">
      <c r="A1661" s="41"/>
      <c r="B1661" s="42"/>
      <c r="C1661" s="43"/>
      <c r="D1661" s="267" t="s">
        <v>314</v>
      </c>
      <c r="E1661" s="43"/>
      <c r="F1661" s="268" t="s">
        <v>1732</v>
      </c>
      <c r="G1661" s="43"/>
      <c r="H1661" s="43"/>
      <c r="I1661" s="269"/>
      <c r="J1661" s="43"/>
      <c r="K1661" s="43"/>
      <c r="L1661" s="47"/>
      <c r="M1661" s="270"/>
      <c r="N1661" s="271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314</v>
      </c>
      <c r="AU1661" s="20" t="s">
        <v>93</v>
      </c>
    </row>
    <row r="1662" s="14" customFormat="1">
      <c r="A1662" s="14"/>
      <c r="B1662" s="246"/>
      <c r="C1662" s="247"/>
      <c r="D1662" s="231" t="s">
        <v>268</v>
      </c>
      <c r="E1662" s="248" t="s">
        <v>19</v>
      </c>
      <c r="F1662" s="249" t="s">
        <v>1619</v>
      </c>
      <c r="G1662" s="247"/>
      <c r="H1662" s="248" t="s">
        <v>19</v>
      </c>
      <c r="I1662" s="250"/>
      <c r="J1662" s="247"/>
      <c r="K1662" s="247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268</v>
      </c>
      <c r="AU1662" s="255" t="s">
        <v>93</v>
      </c>
      <c r="AV1662" s="14" t="s">
        <v>82</v>
      </c>
      <c r="AW1662" s="14" t="s">
        <v>34</v>
      </c>
      <c r="AX1662" s="14" t="s">
        <v>74</v>
      </c>
      <c r="AY1662" s="255" t="s">
        <v>224</v>
      </c>
    </row>
    <row r="1663" s="14" customFormat="1">
      <c r="A1663" s="14"/>
      <c r="B1663" s="246"/>
      <c r="C1663" s="247"/>
      <c r="D1663" s="231" t="s">
        <v>268</v>
      </c>
      <c r="E1663" s="248" t="s">
        <v>19</v>
      </c>
      <c r="F1663" s="249" t="s">
        <v>1620</v>
      </c>
      <c r="G1663" s="247"/>
      <c r="H1663" s="248" t="s">
        <v>19</v>
      </c>
      <c r="I1663" s="250"/>
      <c r="J1663" s="247"/>
      <c r="K1663" s="247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268</v>
      </c>
      <c r="AU1663" s="255" t="s">
        <v>93</v>
      </c>
      <c r="AV1663" s="14" t="s">
        <v>82</v>
      </c>
      <c r="AW1663" s="14" t="s">
        <v>34</v>
      </c>
      <c r="AX1663" s="14" t="s">
        <v>74</v>
      </c>
      <c r="AY1663" s="255" t="s">
        <v>224</v>
      </c>
    </row>
    <row r="1664" s="13" customFormat="1">
      <c r="A1664" s="13"/>
      <c r="B1664" s="229"/>
      <c r="C1664" s="230"/>
      <c r="D1664" s="231" t="s">
        <v>268</v>
      </c>
      <c r="E1664" s="232" t="s">
        <v>19</v>
      </c>
      <c r="F1664" s="233" t="s">
        <v>1621</v>
      </c>
      <c r="G1664" s="230"/>
      <c r="H1664" s="234">
        <v>16.096</v>
      </c>
      <c r="I1664" s="235"/>
      <c r="J1664" s="230"/>
      <c r="K1664" s="230"/>
      <c r="L1664" s="236"/>
      <c r="M1664" s="237"/>
      <c r="N1664" s="238"/>
      <c r="O1664" s="238"/>
      <c r="P1664" s="238"/>
      <c r="Q1664" s="238"/>
      <c r="R1664" s="238"/>
      <c r="S1664" s="238"/>
      <c r="T1664" s="23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0" t="s">
        <v>268</v>
      </c>
      <c r="AU1664" s="240" t="s">
        <v>93</v>
      </c>
      <c r="AV1664" s="13" t="s">
        <v>93</v>
      </c>
      <c r="AW1664" s="13" t="s">
        <v>34</v>
      </c>
      <c r="AX1664" s="13" t="s">
        <v>74</v>
      </c>
      <c r="AY1664" s="240" t="s">
        <v>224</v>
      </c>
    </row>
    <row r="1665" s="14" customFormat="1">
      <c r="A1665" s="14"/>
      <c r="B1665" s="246"/>
      <c r="C1665" s="247"/>
      <c r="D1665" s="231" t="s">
        <v>268</v>
      </c>
      <c r="E1665" s="248" t="s">
        <v>19</v>
      </c>
      <c r="F1665" s="249" t="s">
        <v>669</v>
      </c>
      <c r="G1665" s="247"/>
      <c r="H1665" s="248" t="s">
        <v>19</v>
      </c>
      <c r="I1665" s="250"/>
      <c r="J1665" s="247"/>
      <c r="K1665" s="247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268</v>
      </c>
      <c r="AU1665" s="255" t="s">
        <v>93</v>
      </c>
      <c r="AV1665" s="14" t="s">
        <v>82</v>
      </c>
      <c r="AW1665" s="14" t="s">
        <v>34</v>
      </c>
      <c r="AX1665" s="14" t="s">
        <v>74</v>
      </c>
      <c r="AY1665" s="255" t="s">
        <v>224</v>
      </c>
    </row>
    <row r="1666" s="13" customFormat="1">
      <c r="A1666" s="13"/>
      <c r="B1666" s="229"/>
      <c r="C1666" s="230"/>
      <c r="D1666" s="231" t="s">
        <v>268</v>
      </c>
      <c r="E1666" s="232" t="s">
        <v>19</v>
      </c>
      <c r="F1666" s="233" t="s">
        <v>1622</v>
      </c>
      <c r="G1666" s="230"/>
      <c r="H1666" s="234">
        <v>102.465</v>
      </c>
      <c r="I1666" s="235"/>
      <c r="J1666" s="230"/>
      <c r="K1666" s="230"/>
      <c r="L1666" s="236"/>
      <c r="M1666" s="237"/>
      <c r="N1666" s="238"/>
      <c r="O1666" s="238"/>
      <c r="P1666" s="238"/>
      <c r="Q1666" s="238"/>
      <c r="R1666" s="238"/>
      <c r="S1666" s="238"/>
      <c r="T1666" s="23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0" t="s">
        <v>268</v>
      </c>
      <c r="AU1666" s="240" t="s">
        <v>93</v>
      </c>
      <c r="AV1666" s="13" t="s">
        <v>93</v>
      </c>
      <c r="AW1666" s="13" t="s">
        <v>34</v>
      </c>
      <c r="AX1666" s="13" t="s">
        <v>74</v>
      </c>
      <c r="AY1666" s="240" t="s">
        <v>224</v>
      </c>
    </row>
    <row r="1667" s="14" customFormat="1">
      <c r="A1667" s="14"/>
      <c r="B1667" s="246"/>
      <c r="C1667" s="247"/>
      <c r="D1667" s="231" t="s">
        <v>268</v>
      </c>
      <c r="E1667" s="248" t="s">
        <v>19</v>
      </c>
      <c r="F1667" s="249" t="s">
        <v>1003</v>
      </c>
      <c r="G1667" s="247"/>
      <c r="H1667" s="248" t="s">
        <v>19</v>
      </c>
      <c r="I1667" s="250"/>
      <c r="J1667" s="247"/>
      <c r="K1667" s="247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268</v>
      </c>
      <c r="AU1667" s="255" t="s">
        <v>93</v>
      </c>
      <c r="AV1667" s="14" t="s">
        <v>82</v>
      </c>
      <c r="AW1667" s="14" t="s">
        <v>34</v>
      </c>
      <c r="AX1667" s="14" t="s">
        <v>74</v>
      </c>
      <c r="AY1667" s="255" t="s">
        <v>224</v>
      </c>
    </row>
    <row r="1668" s="13" customFormat="1">
      <c r="A1668" s="13"/>
      <c r="B1668" s="229"/>
      <c r="C1668" s="230"/>
      <c r="D1668" s="231" t="s">
        <v>268</v>
      </c>
      <c r="E1668" s="232" t="s">
        <v>19</v>
      </c>
      <c r="F1668" s="233" t="s">
        <v>1623</v>
      </c>
      <c r="G1668" s="230"/>
      <c r="H1668" s="234">
        <v>46.625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0" t="s">
        <v>268</v>
      </c>
      <c r="AU1668" s="240" t="s">
        <v>93</v>
      </c>
      <c r="AV1668" s="13" t="s">
        <v>93</v>
      </c>
      <c r="AW1668" s="13" t="s">
        <v>34</v>
      </c>
      <c r="AX1668" s="13" t="s">
        <v>74</v>
      </c>
      <c r="AY1668" s="240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1624</v>
      </c>
      <c r="G1669" s="230"/>
      <c r="H1669" s="234">
        <v>0.95999999999999996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1625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1626</v>
      </c>
      <c r="G1671" s="230"/>
      <c r="H1671" s="234">
        <v>18.079999999999998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1609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1733</v>
      </c>
      <c r="G1673" s="230"/>
      <c r="H1673" s="234">
        <v>16.806999999999999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6" customFormat="1">
      <c r="A1674" s="16"/>
      <c r="B1674" s="272"/>
      <c r="C1674" s="273"/>
      <c r="D1674" s="231" t="s">
        <v>268</v>
      </c>
      <c r="E1674" s="274" t="s">
        <v>19</v>
      </c>
      <c r="F1674" s="275" t="s">
        <v>351</v>
      </c>
      <c r="G1674" s="273"/>
      <c r="H1674" s="276">
        <v>201.03299999999999</v>
      </c>
      <c r="I1674" s="277"/>
      <c r="J1674" s="273"/>
      <c r="K1674" s="273"/>
      <c r="L1674" s="278"/>
      <c r="M1674" s="279"/>
      <c r="N1674" s="280"/>
      <c r="O1674" s="280"/>
      <c r="P1674" s="280"/>
      <c r="Q1674" s="280"/>
      <c r="R1674" s="280"/>
      <c r="S1674" s="280"/>
      <c r="T1674" s="281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2" t="s">
        <v>268</v>
      </c>
      <c r="AU1674" s="282" t="s">
        <v>93</v>
      </c>
      <c r="AV1674" s="16" t="s">
        <v>231</v>
      </c>
      <c r="AW1674" s="16" t="s">
        <v>34</v>
      </c>
      <c r="AX1674" s="16" t="s">
        <v>82</v>
      </c>
      <c r="AY1674" s="282" t="s">
        <v>224</v>
      </c>
    </row>
    <row r="1675" s="2" customFormat="1" ht="24.15" customHeight="1">
      <c r="A1675" s="41"/>
      <c r="B1675" s="42"/>
      <c r="C1675" s="286" t="s">
        <v>1734</v>
      </c>
      <c r="D1675" s="286" t="s">
        <v>572</v>
      </c>
      <c r="E1675" s="287" t="s">
        <v>1735</v>
      </c>
      <c r="F1675" s="288" t="s">
        <v>1736</v>
      </c>
      <c r="G1675" s="289" t="s">
        <v>266</v>
      </c>
      <c r="H1675" s="290">
        <v>211.08500000000001</v>
      </c>
      <c r="I1675" s="291"/>
      <c r="J1675" s="292">
        <f>ROUND(I1675*H1675,2)</f>
        <v>0</v>
      </c>
      <c r="K1675" s="288" t="s">
        <v>312</v>
      </c>
      <c r="L1675" s="293"/>
      <c r="M1675" s="294" t="s">
        <v>19</v>
      </c>
      <c r="N1675" s="295" t="s">
        <v>46</v>
      </c>
      <c r="O1675" s="87"/>
      <c r="P1675" s="225">
        <f>O1675*H1675</f>
        <v>0</v>
      </c>
      <c r="Q1675" s="225">
        <v>0.025000000000000001</v>
      </c>
      <c r="R1675" s="225">
        <f>Q1675*H1675</f>
        <v>5.2771250000000007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254</v>
      </c>
      <c r="AT1675" s="227" t="s">
        <v>572</v>
      </c>
      <c r="AU1675" s="227" t="s">
        <v>93</v>
      </c>
      <c r="AY1675" s="20" t="s">
        <v>224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93</v>
      </c>
      <c r="BK1675" s="228">
        <f>ROUND(I1675*H1675,2)</f>
        <v>0</v>
      </c>
      <c r="BL1675" s="20" t="s">
        <v>231</v>
      </c>
      <c r="BM1675" s="227" t="s">
        <v>1737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1738</v>
      </c>
      <c r="G1676" s="230"/>
      <c r="H1676" s="234">
        <v>211.08500000000001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82</v>
      </c>
      <c r="AY1676" s="240" t="s">
        <v>224</v>
      </c>
    </row>
    <row r="1677" s="2" customFormat="1" ht="78" customHeight="1">
      <c r="A1677" s="41"/>
      <c r="B1677" s="42"/>
      <c r="C1677" s="216" t="s">
        <v>467</v>
      </c>
      <c r="D1677" s="216" t="s">
        <v>227</v>
      </c>
      <c r="E1677" s="217" t="s">
        <v>1739</v>
      </c>
      <c r="F1677" s="218" t="s">
        <v>1740</v>
      </c>
      <c r="G1677" s="219" t="s">
        <v>266</v>
      </c>
      <c r="H1677" s="220">
        <v>1706.4300000000001</v>
      </c>
      <c r="I1677" s="221"/>
      <c r="J1677" s="222">
        <f>ROUND(I1677*H1677,2)</f>
        <v>0</v>
      </c>
      <c r="K1677" s="218" t="s">
        <v>312</v>
      </c>
      <c r="L1677" s="47"/>
      <c r="M1677" s="223" t="s">
        <v>19</v>
      </c>
      <c r="N1677" s="224" t="s">
        <v>46</v>
      </c>
      <c r="O1677" s="87"/>
      <c r="P1677" s="225">
        <f>O1677*H1677</f>
        <v>0</v>
      </c>
      <c r="Q1677" s="225">
        <v>0.01184</v>
      </c>
      <c r="R1677" s="225">
        <f>Q1677*H1677</f>
        <v>20.204131199999999</v>
      </c>
      <c r="S1677" s="225">
        <v>0</v>
      </c>
      <c r="T1677" s="226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7" t="s">
        <v>231</v>
      </c>
      <c r="AT1677" s="227" t="s">
        <v>227</v>
      </c>
      <c r="AU1677" s="227" t="s">
        <v>93</v>
      </c>
      <c r="AY1677" s="20" t="s">
        <v>224</v>
      </c>
      <c r="BE1677" s="228">
        <f>IF(N1677="základní",J1677,0)</f>
        <v>0</v>
      </c>
      <c r="BF1677" s="228">
        <f>IF(N1677="snížená",J1677,0)</f>
        <v>0</v>
      </c>
      <c r="BG1677" s="228">
        <f>IF(N1677="zákl. přenesená",J1677,0)</f>
        <v>0</v>
      </c>
      <c r="BH1677" s="228">
        <f>IF(N1677="sníž. přenesená",J1677,0)</f>
        <v>0</v>
      </c>
      <c r="BI1677" s="228">
        <f>IF(N1677="nulová",J1677,0)</f>
        <v>0</v>
      </c>
      <c r="BJ1677" s="20" t="s">
        <v>93</v>
      </c>
      <c r="BK1677" s="228">
        <f>ROUND(I1677*H1677,2)</f>
        <v>0</v>
      </c>
      <c r="BL1677" s="20" t="s">
        <v>231</v>
      </c>
      <c r="BM1677" s="227" t="s">
        <v>1741</v>
      </c>
    </row>
    <row r="1678" s="2" customFormat="1">
      <c r="A1678" s="41"/>
      <c r="B1678" s="42"/>
      <c r="C1678" s="43"/>
      <c r="D1678" s="267" t="s">
        <v>314</v>
      </c>
      <c r="E1678" s="43"/>
      <c r="F1678" s="268" t="s">
        <v>1742</v>
      </c>
      <c r="G1678" s="43"/>
      <c r="H1678" s="43"/>
      <c r="I1678" s="269"/>
      <c r="J1678" s="43"/>
      <c r="K1678" s="43"/>
      <c r="L1678" s="47"/>
      <c r="M1678" s="270"/>
      <c r="N1678" s="271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314</v>
      </c>
      <c r="AU1678" s="20" t="s">
        <v>93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1611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1612</v>
      </c>
      <c r="G1680" s="230"/>
      <c r="H1680" s="234">
        <v>2220.9009999999998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1613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1614</v>
      </c>
      <c r="G1682" s="230"/>
      <c r="H1682" s="234">
        <v>187.642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74</v>
      </c>
      <c r="AY1682" s="240" t="s">
        <v>224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1615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1616</v>
      </c>
      <c r="G1684" s="230"/>
      <c r="H1684" s="234">
        <v>203.87000000000001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74</v>
      </c>
      <c r="AY1684" s="240" t="s">
        <v>224</v>
      </c>
    </row>
    <row r="1685" s="14" customFormat="1">
      <c r="A1685" s="14"/>
      <c r="B1685" s="246"/>
      <c r="C1685" s="247"/>
      <c r="D1685" s="231" t="s">
        <v>268</v>
      </c>
      <c r="E1685" s="248" t="s">
        <v>19</v>
      </c>
      <c r="F1685" s="249" t="s">
        <v>667</v>
      </c>
      <c r="G1685" s="247"/>
      <c r="H1685" s="248" t="s">
        <v>19</v>
      </c>
      <c r="I1685" s="250"/>
      <c r="J1685" s="247"/>
      <c r="K1685" s="247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268</v>
      </c>
      <c r="AU1685" s="255" t="s">
        <v>93</v>
      </c>
      <c r="AV1685" s="14" t="s">
        <v>82</v>
      </c>
      <c r="AW1685" s="14" t="s">
        <v>34</v>
      </c>
      <c r="AX1685" s="14" t="s">
        <v>74</v>
      </c>
      <c r="AY1685" s="255" t="s">
        <v>224</v>
      </c>
    </row>
    <row r="1686" s="13" customFormat="1">
      <c r="A1686" s="13"/>
      <c r="B1686" s="229"/>
      <c r="C1686" s="230"/>
      <c r="D1686" s="231" t="s">
        <v>268</v>
      </c>
      <c r="E1686" s="232" t="s">
        <v>19</v>
      </c>
      <c r="F1686" s="233" t="s">
        <v>1617</v>
      </c>
      <c r="G1686" s="230"/>
      <c r="H1686" s="234">
        <v>106.414</v>
      </c>
      <c r="I1686" s="235"/>
      <c r="J1686" s="230"/>
      <c r="K1686" s="230"/>
      <c r="L1686" s="236"/>
      <c r="M1686" s="237"/>
      <c r="N1686" s="238"/>
      <c r="O1686" s="238"/>
      <c r="P1686" s="238"/>
      <c r="Q1686" s="238"/>
      <c r="R1686" s="238"/>
      <c r="S1686" s="238"/>
      <c r="T1686" s="23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0" t="s">
        <v>268</v>
      </c>
      <c r="AU1686" s="240" t="s">
        <v>93</v>
      </c>
      <c r="AV1686" s="13" t="s">
        <v>93</v>
      </c>
      <c r="AW1686" s="13" t="s">
        <v>34</v>
      </c>
      <c r="AX1686" s="13" t="s">
        <v>74</v>
      </c>
      <c r="AY1686" s="240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1618</v>
      </c>
      <c r="G1687" s="230"/>
      <c r="H1687" s="234">
        <v>296.97899999999998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74</v>
      </c>
      <c r="AY1687" s="240" t="s">
        <v>224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1627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1743</v>
      </c>
      <c r="G1689" s="230"/>
      <c r="H1689" s="234">
        <v>-1257.8209999999999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1744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1745</v>
      </c>
      <c r="G1691" s="230"/>
      <c r="H1691" s="234">
        <v>-51.555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6" customFormat="1">
      <c r="A1692" s="16"/>
      <c r="B1692" s="272"/>
      <c r="C1692" s="273"/>
      <c r="D1692" s="231" t="s">
        <v>268</v>
      </c>
      <c r="E1692" s="274" t="s">
        <v>19</v>
      </c>
      <c r="F1692" s="275" t="s">
        <v>351</v>
      </c>
      <c r="G1692" s="273"/>
      <c r="H1692" s="276">
        <v>1706.4300000000001</v>
      </c>
      <c r="I1692" s="277"/>
      <c r="J1692" s="273"/>
      <c r="K1692" s="273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T1692" s="282" t="s">
        <v>268</v>
      </c>
      <c r="AU1692" s="282" t="s">
        <v>93</v>
      </c>
      <c r="AV1692" s="16" t="s">
        <v>231</v>
      </c>
      <c r="AW1692" s="16" t="s">
        <v>34</v>
      </c>
      <c r="AX1692" s="16" t="s">
        <v>82</v>
      </c>
      <c r="AY1692" s="282" t="s">
        <v>224</v>
      </c>
    </row>
    <row r="1693" s="2" customFormat="1" ht="24.15" customHeight="1">
      <c r="A1693" s="41"/>
      <c r="B1693" s="42"/>
      <c r="C1693" s="286" t="s">
        <v>1746</v>
      </c>
      <c r="D1693" s="286" t="s">
        <v>572</v>
      </c>
      <c r="E1693" s="287" t="s">
        <v>1426</v>
      </c>
      <c r="F1693" s="288" t="s">
        <v>1427</v>
      </c>
      <c r="G1693" s="289" t="s">
        <v>266</v>
      </c>
      <c r="H1693" s="290">
        <v>1791.752</v>
      </c>
      <c r="I1693" s="291"/>
      <c r="J1693" s="292">
        <f>ROUND(I1693*H1693,2)</f>
        <v>0</v>
      </c>
      <c r="K1693" s="288" t="s">
        <v>312</v>
      </c>
      <c r="L1693" s="293"/>
      <c r="M1693" s="294" t="s">
        <v>19</v>
      </c>
      <c r="N1693" s="295" t="s">
        <v>46</v>
      </c>
      <c r="O1693" s="87"/>
      <c r="P1693" s="225">
        <f>O1693*H1693</f>
        <v>0</v>
      </c>
      <c r="Q1693" s="225">
        <v>0.031</v>
      </c>
      <c r="R1693" s="225">
        <f>Q1693*H1693</f>
        <v>55.544311999999998</v>
      </c>
      <c r="S1693" s="225">
        <v>0</v>
      </c>
      <c r="T1693" s="226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254</v>
      </c>
      <c r="AT1693" s="227" t="s">
        <v>572</v>
      </c>
      <c r="AU1693" s="227" t="s">
        <v>93</v>
      </c>
      <c r="AY1693" s="20" t="s">
        <v>224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93</v>
      </c>
      <c r="BK1693" s="228">
        <f>ROUND(I1693*H1693,2)</f>
        <v>0</v>
      </c>
      <c r="BL1693" s="20" t="s">
        <v>231</v>
      </c>
      <c r="BM1693" s="227" t="s">
        <v>1747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1748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1749</v>
      </c>
      <c r="G1695" s="230"/>
      <c r="H1695" s="234">
        <v>1791.752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82</v>
      </c>
      <c r="AY1695" s="240" t="s">
        <v>224</v>
      </c>
    </row>
    <row r="1696" s="2" customFormat="1" ht="24.15" customHeight="1">
      <c r="A1696" s="41"/>
      <c r="B1696" s="42"/>
      <c r="C1696" s="286" t="s">
        <v>1750</v>
      </c>
      <c r="D1696" s="286" t="s">
        <v>572</v>
      </c>
      <c r="E1696" s="287" t="s">
        <v>1751</v>
      </c>
      <c r="F1696" s="288" t="s">
        <v>1752</v>
      </c>
      <c r="G1696" s="289" t="s">
        <v>266</v>
      </c>
      <c r="H1696" s="290">
        <v>1791.752</v>
      </c>
      <c r="I1696" s="291"/>
      <c r="J1696" s="292">
        <f>ROUND(I1696*H1696,2)</f>
        <v>0</v>
      </c>
      <c r="K1696" s="288" t="s">
        <v>312</v>
      </c>
      <c r="L1696" s="293"/>
      <c r="M1696" s="294" t="s">
        <v>19</v>
      </c>
      <c r="N1696" s="295" t="s">
        <v>46</v>
      </c>
      <c r="O1696" s="87"/>
      <c r="P1696" s="225">
        <f>O1696*H1696</f>
        <v>0</v>
      </c>
      <c r="Q1696" s="225">
        <v>0.0060000000000000001</v>
      </c>
      <c r="R1696" s="225">
        <f>Q1696*H1696</f>
        <v>10.750512000000001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254</v>
      </c>
      <c r="AT1696" s="227" t="s">
        <v>572</v>
      </c>
      <c r="AU1696" s="227" t="s">
        <v>93</v>
      </c>
      <c r="AY1696" s="20" t="s">
        <v>224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93</v>
      </c>
      <c r="BK1696" s="228">
        <f>ROUND(I1696*H1696,2)</f>
        <v>0</v>
      </c>
      <c r="BL1696" s="20" t="s">
        <v>231</v>
      </c>
      <c r="BM1696" s="227" t="s">
        <v>1753</v>
      </c>
    </row>
    <row r="1697" s="14" customFormat="1">
      <c r="A1697" s="14"/>
      <c r="B1697" s="246"/>
      <c r="C1697" s="247"/>
      <c r="D1697" s="231" t="s">
        <v>268</v>
      </c>
      <c r="E1697" s="248" t="s">
        <v>19</v>
      </c>
      <c r="F1697" s="249" t="s">
        <v>1748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268</v>
      </c>
      <c r="AU1697" s="255" t="s">
        <v>93</v>
      </c>
      <c r="AV1697" s="14" t="s">
        <v>82</v>
      </c>
      <c r="AW1697" s="14" t="s">
        <v>34</v>
      </c>
      <c r="AX1697" s="14" t="s">
        <v>74</v>
      </c>
      <c r="AY1697" s="255" t="s">
        <v>224</v>
      </c>
    </row>
    <row r="1698" s="13" customFormat="1">
      <c r="A1698" s="13"/>
      <c r="B1698" s="229"/>
      <c r="C1698" s="230"/>
      <c r="D1698" s="231" t="s">
        <v>268</v>
      </c>
      <c r="E1698" s="232" t="s">
        <v>19</v>
      </c>
      <c r="F1698" s="233" t="s">
        <v>1749</v>
      </c>
      <c r="G1698" s="230"/>
      <c r="H1698" s="234">
        <v>1791.752</v>
      </c>
      <c r="I1698" s="235"/>
      <c r="J1698" s="230"/>
      <c r="K1698" s="230"/>
      <c r="L1698" s="236"/>
      <c r="M1698" s="237"/>
      <c r="N1698" s="238"/>
      <c r="O1698" s="238"/>
      <c r="P1698" s="238"/>
      <c r="Q1698" s="238"/>
      <c r="R1698" s="238"/>
      <c r="S1698" s="238"/>
      <c r="T1698" s="23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0" t="s">
        <v>268</v>
      </c>
      <c r="AU1698" s="240" t="s">
        <v>93</v>
      </c>
      <c r="AV1698" s="13" t="s">
        <v>93</v>
      </c>
      <c r="AW1698" s="13" t="s">
        <v>34</v>
      </c>
      <c r="AX1698" s="13" t="s">
        <v>82</v>
      </c>
      <c r="AY1698" s="240" t="s">
        <v>224</v>
      </c>
    </row>
    <row r="1699" s="2" customFormat="1" ht="24.15" customHeight="1">
      <c r="A1699" s="41"/>
      <c r="B1699" s="42"/>
      <c r="C1699" s="216" t="s">
        <v>1754</v>
      </c>
      <c r="D1699" s="216" t="s">
        <v>227</v>
      </c>
      <c r="E1699" s="217" t="s">
        <v>1755</v>
      </c>
      <c r="F1699" s="218" t="s">
        <v>1756</v>
      </c>
      <c r="G1699" s="219" t="s">
        <v>471</v>
      </c>
      <c r="H1699" s="220">
        <v>536.72900000000004</v>
      </c>
      <c r="I1699" s="221"/>
      <c r="J1699" s="222">
        <f>ROUND(I1699*H1699,2)</f>
        <v>0</v>
      </c>
      <c r="K1699" s="218" t="s">
        <v>312</v>
      </c>
      <c r="L1699" s="47"/>
      <c r="M1699" s="223" t="s">
        <v>19</v>
      </c>
      <c r="N1699" s="224" t="s">
        <v>46</v>
      </c>
      <c r="O1699" s="87"/>
      <c r="P1699" s="225">
        <f>O1699*H1699</f>
        <v>0</v>
      </c>
      <c r="Q1699" s="225">
        <v>3.0000000000000001E-05</v>
      </c>
      <c r="R1699" s="225">
        <f>Q1699*H1699</f>
        <v>0.016101870000000001</v>
      </c>
      <c r="S1699" s="225">
        <v>0</v>
      </c>
      <c r="T1699" s="226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7" t="s">
        <v>231</v>
      </c>
      <c r="AT1699" s="227" t="s">
        <v>227</v>
      </c>
      <c r="AU1699" s="227" t="s">
        <v>93</v>
      </c>
      <c r="AY1699" s="20" t="s">
        <v>224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20" t="s">
        <v>93</v>
      </c>
      <c r="BK1699" s="228">
        <f>ROUND(I1699*H1699,2)</f>
        <v>0</v>
      </c>
      <c r="BL1699" s="20" t="s">
        <v>231</v>
      </c>
      <c r="BM1699" s="227" t="s">
        <v>1757</v>
      </c>
    </row>
    <row r="1700" s="2" customFormat="1">
      <c r="A1700" s="41"/>
      <c r="B1700" s="42"/>
      <c r="C1700" s="43"/>
      <c r="D1700" s="267" t="s">
        <v>314</v>
      </c>
      <c r="E1700" s="43"/>
      <c r="F1700" s="268" t="s">
        <v>1758</v>
      </c>
      <c r="G1700" s="43"/>
      <c r="H1700" s="43"/>
      <c r="I1700" s="269"/>
      <c r="J1700" s="43"/>
      <c r="K1700" s="43"/>
      <c r="L1700" s="47"/>
      <c r="M1700" s="270"/>
      <c r="N1700" s="271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314</v>
      </c>
      <c r="AU1700" s="20" t="s">
        <v>93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1609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3" customFormat="1">
      <c r="A1702" s="13"/>
      <c r="B1702" s="229"/>
      <c r="C1702" s="230"/>
      <c r="D1702" s="231" t="s">
        <v>268</v>
      </c>
      <c r="E1702" s="232" t="s">
        <v>19</v>
      </c>
      <c r="F1702" s="233" t="s">
        <v>1759</v>
      </c>
      <c r="G1702" s="230"/>
      <c r="H1702" s="234">
        <v>5.4989999999999997</v>
      </c>
      <c r="I1702" s="235"/>
      <c r="J1702" s="230"/>
      <c r="K1702" s="230"/>
      <c r="L1702" s="236"/>
      <c r="M1702" s="237"/>
      <c r="N1702" s="238"/>
      <c r="O1702" s="238"/>
      <c r="P1702" s="238"/>
      <c r="Q1702" s="238"/>
      <c r="R1702" s="238"/>
      <c r="S1702" s="238"/>
      <c r="T1702" s="23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0" t="s">
        <v>268</v>
      </c>
      <c r="AU1702" s="240" t="s">
        <v>93</v>
      </c>
      <c r="AV1702" s="13" t="s">
        <v>93</v>
      </c>
      <c r="AW1702" s="13" t="s">
        <v>34</v>
      </c>
      <c r="AX1702" s="13" t="s">
        <v>74</v>
      </c>
      <c r="AY1702" s="240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1611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3" customFormat="1">
      <c r="A1704" s="13"/>
      <c r="B1704" s="229"/>
      <c r="C1704" s="230"/>
      <c r="D1704" s="231" t="s">
        <v>268</v>
      </c>
      <c r="E1704" s="232" t="s">
        <v>19</v>
      </c>
      <c r="F1704" s="233" t="s">
        <v>1760</v>
      </c>
      <c r="G1704" s="230"/>
      <c r="H1704" s="234">
        <v>163</v>
      </c>
      <c r="I1704" s="235"/>
      <c r="J1704" s="230"/>
      <c r="K1704" s="230"/>
      <c r="L1704" s="236"/>
      <c r="M1704" s="237"/>
      <c r="N1704" s="238"/>
      <c r="O1704" s="238"/>
      <c r="P1704" s="238"/>
      <c r="Q1704" s="238"/>
      <c r="R1704" s="238"/>
      <c r="S1704" s="238"/>
      <c r="T1704" s="23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0" t="s">
        <v>268</v>
      </c>
      <c r="AU1704" s="240" t="s">
        <v>93</v>
      </c>
      <c r="AV1704" s="13" t="s">
        <v>93</v>
      </c>
      <c r="AW1704" s="13" t="s">
        <v>34</v>
      </c>
      <c r="AX1704" s="13" t="s">
        <v>74</v>
      </c>
      <c r="AY1704" s="240" t="s">
        <v>224</v>
      </c>
    </row>
    <row r="1705" s="14" customFormat="1">
      <c r="A1705" s="14"/>
      <c r="B1705" s="246"/>
      <c r="C1705" s="247"/>
      <c r="D1705" s="231" t="s">
        <v>268</v>
      </c>
      <c r="E1705" s="248" t="s">
        <v>19</v>
      </c>
      <c r="F1705" s="249" t="s">
        <v>1613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268</v>
      </c>
      <c r="AU1705" s="255" t="s">
        <v>93</v>
      </c>
      <c r="AV1705" s="14" t="s">
        <v>82</v>
      </c>
      <c r="AW1705" s="14" t="s">
        <v>34</v>
      </c>
      <c r="AX1705" s="14" t="s">
        <v>74</v>
      </c>
      <c r="AY1705" s="255" t="s">
        <v>224</v>
      </c>
    </row>
    <row r="1706" s="13" customFormat="1">
      <c r="A1706" s="13"/>
      <c r="B1706" s="229"/>
      <c r="C1706" s="230"/>
      <c r="D1706" s="231" t="s">
        <v>268</v>
      </c>
      <c r="E1706" s="232" t="s">
        <v>19</v>
      </c>
      <c r="F1706" s="233" t="s">
        <v>1761</v>
      </c>
      <c r="G1706" s="230"/>
      <c r="H1706" s="234">
        <v>18.199999999999999</v>
      </c>
      <c r="I1706" s="235"/>
      <c r="J1706" s="230"/>
      <c r="K1706" s="230"/>
      <c r="L1706" s="236"/>
      <c r="M1706" s="237"/>
      <c r="N1706" s="238"/>
      <c r="O1706" s="238"/>
      <c r="P1706" s="238"/>
      <c r="Q1706" s="238"/>
      <c r="R1706" s="238"/>
      <c r="S1706" s="238"/>
      <c r="T1706" s="23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0" t="s">
        <v>268</v>
      </c>
      <c r="AU1706" s="240" t="s">
        <v>93</v>
      </c>
      <c r="AV1706" s="13" t="s">
        <v>93</v>
      </c>
      <c r="AW1706" s="13" t="s">
        <v>34</v>
      </c>
      <c r="AX1706" s="13" t="s">
        <v>74</v>
      </c>
      <c r="AY1706" s="240" t="s">
        <v>224</v>
      </c>
    </row>
    <row r="1707" s="14" customFormat="1">
      <c r="A1707" s="14"/>
      <c r="B1707" s="246"/>
      <c r="C1707" s="247"/>
      <c r="D1707" s="231" t="s">
        <v>268</v>
      </c>
      <c r="E1707" s="248" t="s">
        <v>19</v>
      </c>
      <c r="F1707" s="249" t="s">
        <v>1615</v>
      </c>
      <c r="G1707" s="247"/>
      <c r="H1707" s="248" t="s">
        <v>19</v>
      </c>
      <c r="I1707" s="250"/>
      <c r="J1707" s="247"/>
      <c r="K1707" s="247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268</v>
      </c>
      <c r="AU1707" s="255" t="s">
        <v>93</v>
      </c>
      <c r="AV1707" s="14" t="s">
        <v>82</v>
      </c>
      <c r="AW1707" s="14" t="s">
        <v>34</v>
      </c>
      <c r="AX1707" s="14" t="s">
        <v>74</v>
      </c>
      <c r="AY1707" s="255" t="s">
        <v>224</v>
      </c>
    </row>
    <row r="1708" s="13" customFormat="1">
      <c r="A1708" s="13"/>
      <c r="B1708" s="229"/>
      <c r="C1708" s="230"/>
      <c r="D1708" s="231" t="s">
        <v>268</v>
      </c>
      <c r="E1708" s="232" t="s">
        <v>19</v>
      </c>
      <c r="F1708" s="233" t="s">
        <v>1762</v>
      </c>
      <c r="G1708" s="230"/>
      <c r="H1708" s="234">
        <v>27.550000000000001</v>
      </c>
      <c r="I1708" s="235"/>
      <c r="J1708" s="230"/>
      <c r="K1708" s="230"/>
      <c r="L1708" s="236"/>
      <c r="M1708" s="237"/>
      <c r="N1708" s="238"/>
      <c r="O1708" s="238"/>
      <c r="P1708" s="238"/>
      <c r="Q1708" s="238"/>
      <c r="R1708" s="238"/>
      <c r="S1708" s="238"/>
      <c r="T1708" s="23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0" t="s">
        <v>268</v>
      </c>
      <c r="AU1708" s="240" t="s">
        <v>93</v>
      </c>
      <c r="AV1708" s="13" t="s">
        <v>93</v>
      </c>
      <c r="AW1708" s="13" t="s">
        <v>34</v>
      </c>
      <c r="AX1708" s="13" t="s">
        <v>74</v>
      </c>
      <c r="AY1708" s="240" t="s">
        <v>224</v>
      </c>
    </row>
    <row r="1709" s="14" customFormat="1">
      <c r="A1709" s="14"/>
      <c r="B1709" s="246"/>
      <c r="C1709" s="247"/>
      <c r="D1709" s="231" t="s">
        <v>268</v>
      </c>
      <c r="E1709" s="248" t="s">
        <v>19</v>
      </c>
      <c r="F1709" s="249" t="s">
        <v>667</v>
      </c>
      <c r="G1709" s="247"/>
      <c r="H1709" s="248" t="s">
        <v>19</v>
      </c>
      <c r="I1709" s="250"/>
      <c r="J1709" s="247"/>
      <c r="K1709" s="247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268</v>
      </c>
      <c r="AU1709" s="255" t="s">
        <v>93</v>
      </c>
      <c r="AV1709" s="14" t="s">
        <v>82</v>
      </c>
      <c r="AW1709" s="14" t="s">
        <v>34</v>
      </c>
      <c r="AX1709" s="14" t="s">
        <v>74</v>
      </c>
      <c r="AY1709" s="255" t="s">
        <v>224</v>
      </c>
    </row>
    <row r="1710" s="13" customFormat="1">
      <c r="A1710" s="13"/>
      <c r="B1710" s="229"/>
      <c r="C1710" s="230"/>
      <c r="D1710" s="231" t="s">
        <v>268</v>
      </c>
      <c r="E1710" s="232" t="s">
        <v>19</v>
      </c>
      <c r="F1710" s="233" t="s">
        <v>1763</v>
      </c>
      <c r="G1710" s="230"/>
      <c r="H1710" s="234">
        <v>69.549999999999997</v>
      </c>
      <c r="I1710" s="235"/>
      <c r="J1710" s="230"/>
      <c r="K1710" s="230"/>
      <c r="L1710" s="236"/>
      <c r="M1710" s="237"/>
      <c r="N1710" s="238"/>
      <c r="O1710" s="238"/>
      <c r="P1710" s="238"/>
      <c r="Q1710" s="238"/>
      <c r="R1710" s="238"/>
      <c r="S1710" s="238"/>
      <c r="T1710" s="23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0" t="s">
        <v>268</v>
      </c>
      <c r="AU1710" s="240" t="s">
        <v>93</v>
      </c>
      <c r="AV1710" s="13" t="s">
        <v>93</v>
      </c>
      <c r="AW1710" s="13" t="s">
        <v>34</v>
      </c>
      <c r="AX1710" s="13" t="s">
        <v>74</v>
      </c>
      <c r="AY1710" s="240" t="s">
        <v>224</v>
      </c>
    </row>
    <row r="1711" s="14" customFormat="1">
      <c r="A1711" s="14"/>
      <c r="B1711" s="246"/>
      <c r="C1711" s="247"/>
      <c r="D1711" s="231" t="s">
        <v>268</v>
      </c>
      <c r="E1711" s="248" t="s">
        <v>19</v>
      </c>
      <c r="F1711" s="249" t="s">
        <v>1028</v>
      </c>
      <c r="G1711" s="247"/>
      <c r="H1711" s="248" t="s">
        <v>19</v>
      </c>
      <c r="I1711" s="250"/>
      <c r="J1711" s="247"/>
      <c r="K1711" s="247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5" t="s">
        <v>268</v>
      </c>
      <c r="AU1711" s="255" t="s">
        <v>93</v>
      </c>
      <c r="AV1711" s="14" t="s">
        <v>82</v>
      </c>
      <c r="AW1711" s="14" t="s">
        <v>34</v>
      </c>
      <c r="AX1711" s="14" t="s">
        <v>74</v>
      </c>
      <c r="AY1711" s="255" t="s">
        <v>224</v>
      </c>
    </row>
    <row r="1712" s="13" customFormat="1">
      <c r="A1712" s="13"/>
      <c r="B1712" s="229"/>
      <c r="C1712" s="230"/>
      <c r="D1712" s="231" t="s">
        <v>268</v>
      </c>
      <c r="E1712" s="232" t="s">
        <v>19</v>
      </c>
      <c r="F1712" s="233" t="s">
        <v>1764</v>
      </c>
      <c r="G1712" s="230"/>
      <c r="H1712" s="234">
        <v>160.09999999999999</v>
      </c>
      <c r="I1712" s="235"/>
      <c r="J1712" s="230"/>
      <c r="K1712" s="230"/>
      <c r="L1712" s="236"/>
      <c r="M1712" s="237"/>
      <c r="N1712" s="238"/>
      <c r="O1712" s="238"/>
      <c r="P1712" s="238"/>
      <c r="Q1712" s="238"/>
      <c r="R1712" s="238"/>
      <c r="S1712" s="238"/>
      <c r="T1712" s="23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0" t="s">
        <v>268</v>
      </c>
      <c r="AU1712" s="240" t="s">
        <v>93</v>
      </c>
      <c r="AV1712" s="13" t="s">
        <v>93</v>
      </c>
      <c r="AW1712" s="13" t="s">
        <v>34</v>
      </c>
      <c r="AX1712" s="13" t="s">
        <v>74</v>
      </c>
      <c r="AY1712" s="240" t="s">
        <v>224</v>
      </c>
    </row>
    <row r="1713" s="15" customFormat="1">
      <c r="A1713" s="15"/>
      <c r="B1713" s="256"/>
      <c r="C1713" s="257"/>
      <c r="D1713" s="231" t="s">
        <v>268</v>
      </c>
      <c r="E1713" s="258" t="s">
        <v>19</v>
      </c>
      <c r="F1713" s="259" t="s">
        <v>300</v>
      </c>
      <c r="G1713" s="257"/>
      <c r="H1713" s="260">
        <v>443.899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6" t="s">
        <v>268</v>
      </c>
      <c r="AU1713" s="266" t="s">
        <v>93</v>
      </c>
      <c r="AV1713" s="15" t="s">
        <v>108</v>
      </c>
      <c r="AW1713" s="15" t="s">
        <v>34</v>
      </c>
      <c r="AX1713" s="15" t="s">
        <v>74</v>
      </c>
      <c r="AY1713" s="266" t="s">
        <v>224</v>
      </c>
    </row>
    <row r="1714" s="14" customFormat="1">
      <c r="A1714" s="14"/>
      <c r="B1714" s="246"/>
      <c r="C1714" s="247"/>
      <c r="D1714" s="231" t="s">
        <v>268</v>
      </c>
      <c r="E1714" s="248" t="s">
        <v>19</v>
      </c>
      <c r="F1714" s="249" t="s">
        <v>1619</v>
      </c>
      <c r="G1714" s="247"/>
      <c r="H1714" s="248" t="s">
        <v>19</v>
      </c>
      <c r="I1714" s="250"/>
      <c r="J1714" s="247"/>
      <c r="K1714" s="247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268</v>
      </c>
      <c r="AU1714" s="255" t="s">
        <v>93</v>
      </c>
      <c r="AV1714" s="14" t="s">
        <v>82</v>
      </c>
      <c r="AW1714" s="14" t="s">
        <v>34</v>
      </c>
      <c r="AX1714" s="14" t="s">
        <v>74</v>
      </c>
      <c r="AY1714" s="255" t="s">
        <v>224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1620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1765</v>
      </c>
      <c r="G1716" s="230"/>
      <c r="H1716" s="234">
        <v>6.4000000000000004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74</v>
      </c>
      <c r="AY1716" s="240" t="s">
        <v>224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669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1766</v>
      </c>
      <c r="G1718" s="230"/>
      <c r="H1718" s="234">
        <v>31.050000000000001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74</v>
      </c>
      <c r="AY1718" s="240" t="s">
        <v>224</v>
      </c>
    </row>
    <row r="1719" s="14" customFormat="1">
      <c r="A1719" s="14"/>
      <c r="B1719" s="246"/>
      <c r="C1719" s="247"/>
      <c r="D1719" s="231" t="s">
        <v>268</v>
      </c>
      <c r="E1719" s="248" t="s">
        <v>19</v>
      </c>
      <c r="F1719" s="249" t="s">
        <v>1003</v>
      </c>
      <c r="G1719" s="247"/>
      <c r="H1719" s="248" t="s">
        <v>19</v>
      </c>
      <c r="I1719" s="250"/>
      <c r="J1719" s="247"/>
      <c r="K1719" s="247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268</v>
      </c>
      <c r="AU1719" s="255" t="s">
        <v>93</v>
      </c>
      <c r="AV1719" s="14" t="s">
        <v>82</v>
      </c>
      <c r="AW1719" s="14" t="s">
        <v>34</v>
      </c>
      <c r="AX1719" s="14" t="s">
        <v>74</v>
      </c>
      <c r="AY1719" s="255" t="s">
        <v>224</v>
      </c>
    </row>
    <row r="1720" s="13" customFormat="1">
      <c r="A1720" s="13"/>
      <c r="B1720" s="229"/>
      <c r="C1720" s="230"/>
      <c r="D1720" s="231" t="s">
        <v>268</v>
      </c>
      <c r="E1720" s="232" t="s">
        <v>19</v>
      </c>
      <c r="F1720" s="233" t="s">
        <v>1767</v>
      </c>
      <c r="G1720" s="230"/>
      <c r="H1720" s="234">
        <v>37.299999999999997</v>
      </c>
      <c r="I1720" s="235"/>
      <c r="J1720" s="230"/>
      <c r="K1720" s="230"/>
      <c r="L1720" s="236"/>
      <c r="M1720" s="237"/>
      <c r="N1720" s="238"/>
      <c r="O1720" s="238"/>
      <c r="P1720" s="238"/>
      <c r="Q1720" s="238"/>
      <c r="R1720" s="238"/>
      <c r="S1720" s="238"/>
      <c r="T1720" s="23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0" t="s">
        <v>268</v>
      </c>
      <c r="AU1720" s="240" t="s">
        <v>93</v>
      </c>
      <c r="AV1720" s="13" t="s">
        <v>93</v>
      </c>
      <c r="AW1720" s="13" t="s">
        <v>34</v>
      </c>
      <c r="AX1720" s="13" t="s">
        <v>74</v>
      </c>
      <c r="AY1720" s="240" t="s">
        <v>224</v>
      </c>
    </row>
    <row r="1721" s="14" customFormat="1">
      <c r="A1721" s="14"/>
      <c r="B1721" s="246"/>
      <c r="C1721" s="247"/>
      <c r="D1721" s="231" t="s">
        <v>268</v>
      </c>
      <c r="E1721" s="248" t="s">
        <v>19</v>
      </c>
      <c r="F1721" s="249" t="s">
        <v>1625</v>
      </c>
      <c r="G1721" s="247"/>
      <c r="H1721" s="248" t="s">
        <v>19</v>
      </c>
      <c r="I1721" s="250"/>
      <c r="J1721" s="247"/>
      <c r="K1721" s="247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268</v>
      </c>
      <c r="AU1721" s="255" t="s">
        <v>93</v>
      </c>
      <c r="AV1721" s="14" t="s">
        <v>82</v>
      </c>
      <c r="AW1721" s="14" t="s">
        <v>34</v>
      </c>
      <c r="AX1721" s="14" t="s">
        <v>74</v>
      </c>
      <c r="AY1721" s="255" t="s">
        <v>224</v>
      </c>
    </row>
    <row r="1722" s="13" customFormat="1">
      <c r="A1722" s="13"/>
      <c r="B1722" s="229"/>
      <c r="C1722" s="230"/>
      <c r="D1722" s="231" t="s">
        <v>268</v>
      </c>
      <c r="E1722" s="232" t="s">
        <v>19</v>
      </c>
      <c r="F1722" s="233" t="s">
        <v>1768</v>
      </c>
      <c r="G1722" s="230"/>
      <c r="H1722" s="234">
        <v>18.079999999999998</v>
      </c>
      <c r="I1722" s="235"/>
      <c r="J1722" s="230"/>
      <c r="K1722" s="230"/>
      <c r="L1722" s="236"/>
      <c r="M1722" s="237"/>
      <c r="N1722" s="238"/>
      <c r="O1722" s="238"/>
      <c r="P1722" s="238"/>
      <c r="Q1722" s="238"/>
      <c r="R1722" s="238"/>
      <c r="S1722" s="238"/>
      <c r="T1722" s="23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0" t="s">
        <v>268</v>
      </c>
      <c r="AU1722" s="240" t="s">
        <v>93</v>
      </c>
      <c r="AV1722" s="13" t="s">
        <v>93</v>
      </c>
      <c r="AW1722" s="13" t="s">
        <v>34</v>
      </c>
      <c r="AX1722" s="13" t="s">
        <v>74</v>
      </c>
      <c r="AY1722" s="240" t="s">
        <v>224</v>
      </c>
    </row>
    <row r="1723" s="15" customFormat="1">
      <c r="A1723" s="15"/>
      <c r="B1723" s="256"/>
      <c r="C1723" s="257"/>
      <c r="D1723" s="231" t="s">
        <v>268</v>
      </c>
      <c r="E1723" s="258" t="s">
        <v>19</v>
      </c>
      <c r="F1723" s="259" t="s">
        <v>300</v>
      </c>
      <c r="G1723" s="257"/>
      <c r="H1723" s="260">
        <v>92.829999999999998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6" t="s">
        <v>268</v>
      </c>
      <c r="AU1723" s="266" t="s">
        <v>93</v>
      </c>
      <c r="AV1723" s="15" t="s">
        <v>108</v>
      </c>
      <c r="AW1723" s="15" t="s">
        <v>34</v>
      </c>
      <c r="AX1723" s="15" t="s">
        <v>74</v>
      </c>
      <c r="AY1723" s="266" t="s">
        <v>224</v>
      </c>
    </row>
    <row r="1724" s="16" customFormat="1">
      <c r="A1724" s="16"/>
      <c r="B1724" s="272"/>
      <c r="C1724" s="273"/>
      <c r="D1724" s="231" t="s">
        <v>268</v>
      </c>
      <c r="E1724" s="274" t="s">
        <v>19</v>
      </c>
      <c r="F1724" s="275" t="s">
        <v>351</v>
      </c>
      <c r="G1724" s="273"/>
      <c r="H1724" s="276">
        <v>536.72900000000004</v>
      </c>
      <c r="I1724" s="277"/>
      <c r="J1724" s="273"/>
      <c r="K1724" s="273"/>
      <c r="L1724" s="278"/>
      <c r="M1724" s="279"/>
      <c r="N1724" s="280"/>
      <c r="O1724" s="280"/>
      <c r="P1724" s="280"/>
      <c r="Q1724" s="280"/>
      <c r="R1724" s="280"/>
      <c r="S1724" s="280"/>
      <c r="T1724" s="281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T1724" s="282" t="s">
        <v>268</v>
      </c>
      <c r="AU1724" s="282" t="s">
        <v>93</v>
      </c>
      <c r="AV1724" s="16" t="s">
        <v>231</v>
      </c>
      <c r="AW1724" s="16" t="s">
        <v>34</v>
      </c>
      <c r="AX1724" s="16" t="s">
        <v>82</v>
      </c>
      <c r="AY1724" s="282" t="s">
        <v>224</v>
      </c>
    </row>
    <row r="1725" s="2" customFormat="1" ht="24.15" customHeight="1">
      <c r="A1725" s="41"/>
      <c r="B1725" s="42"/>
      <c r="C1725" s="286" t="s">
        <v>1769</v>
      </c>
      <c r="D1725" s="286" t="s">
        <v>572</v>
      </c>
      <c r="E1725" s="287" t="s">
        <v>1770</v>
      </c>
      <c r="F1725" s="288" t="s">
        <v>1771</v>
      </c>
      <c r="G1725" s="289" t="s">
        <v>471</v>
      </c>
      <c r="H1725" s="290">
        <v>102.113</v>
      </c>
      <c r="I1725" s="291"/>
      <c r="J1725" s="292">
        <f>ROUND(I1725*H1725,2)</f>
        <v>0</v>
      </c>
      <c r="K1725" s="288" t="s">
        <v>312</v>
      </c>
      <c r="L1725" s="293"/>
      <c r="M1725" s="294" t="s">
        <v>19</v>
      </c>
      <c r="N1725" s="295" t="s">
        <v>46</v>
      </c>
      <c r="O1725" s="87"/>
      <c r="P1725" s="225">
        <f>O1725*H1725</f>
        <v>0</v>
      </c>
      <c r="Q1725" s="225">
        <v>0.00055999999999999995</v>
      </c>
      <c r="R1725" s="225">
        <f>Q1725*H1725</f>
        <v>0.057183279999999996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254</v>
      </c>
      <c r="AT1725" s="227" t="s">
        <v>572</v>
      </c>
      <c r="AU1725" s="227" t="s">
        <v>93</v>
      </c>
      <c r="AY1725" s="20" t="s">
        <v>224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93</v>
      </c>
      <c r="BK1725" s="228">
        <f>ROUND(I1725*H1725,2)</f>
        <v>0</v>
      </c>
      <c r="BL1725" s="20" t="s">
        <v>231</v>
      </c>
      <c r="BM1725" s="227" t="s">
        <v>1772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1773</v>
      </c>
      <c r="G1726" s="230"/>
      <c r="H1726" s="234">
        <v>102.113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82</v>
      </c>
      <c r="AY1726" s="240" t="s">
        <v>224</v>
      </c>
    </row>
    <row r="1727" s="2" customFormat="1" ht="33" customHeight="1">
      <c r="A1727" s="41"/>
      <c r="B1727" s="42"/>
      <c r="C1727" s="286" t="s">
        <v>1774</v>
      </c>
      <c r="D1727" s="286" t="s">
        <v>572</v>
      </c>
      <c r="E1727" s="287" t="s">
        <v>1775</v>
      </c>
      <c r="F1727" s="288" t="s">
        <v>1776</v>
      </c>
      <c r="G1727" s="289" t="s">
        <v>471</v>
      </c>
      <c r="H1727" s="290">
        <v>488.28899999999999</v>
      </c>
      <c r="I1727" s="291"/>
      <c r="J1727" s="292">
        <f>ROUND(I1727*H1727,2)</f>
        <v>0</v>
      </c>
      <c r="K1727" s="288" t="s">
        <v>312</v>
      </c>
      <c r="L1727" s="293"/>
      <c r="M1727" s="294" t="s">
        <v>19</v>
      </c>
      <c r="N1727" s="295" t="s">
        <v>46</v>
      </c>
      <c r="O1727" s="87"/>
      <c r="P1727" s="225">
        <f>O1727*H1727</f>
        <v>0</v>
      </c>
      <c r="Q1727" s="225">
        <v>0.00068000000000000005</v>
      </c>
      <c r="R1727" s="225">
        <f>Q1727*H1727</f>
        <v>0.33203652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254</v>
      </c>
      <c r="AT1727" s="227" t="s">
        <v>572</v>
      </c>
      <c r="AU1727" s="227" t="s">
        <v>93</v>
      </c>
      <c r="AY1727" s="20" t="s">
        <v>224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93</v>
      </c>
      <c r="BK1727" s="228">
        <f>ROUND(I1727*H1727,2)</f>
        <v>0</v>
      </c>
      <c r="BL1727" s="20" t="s">
        <v>231</v>
      </c>
      <c r="BM1727" s="227" t="s">
        <v>1777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1778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1779</v>
      </c>
      <c r="G1729" s="230"/>
      <c r="H1729" s="234">
        <v>488.28899999999999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82</v>
      </c>
      <c r="AY1729" s="240" t="s">
        <v>224</v>
      </c>
    </row>
    <row r="1730" s="2" customFormat="1" ht="24.15" customHeight="1">
      <c r="A1730" s="41"/>
      <c r="B1730" s="42"/>
      <c r="C1730" s="286" t="s">
        <v>1780</v>
      </c>
      <c r="D1730" s="286" t="s">
        <v>572</v>
      </c>
      <c r="E1730" s="287" t="s">
        <v>1781</v>
      </c>
      <c r="F1730" s="288" t="s">
        <v>1782</v>
      </c>
      <c r="G1730" s="289" t="s">
        <v>471</v>
      </c>
      <c r="H1730" s="290">
        <v>488.28899999999999</v>
      </c>
      <c r="I1730" s="291"/>
      <c r="J1730" s="292">
        <f>ROUND(I1730*H1730,2)</f>
        <v>0</v>
      </c>
      <c r="K1730" s="288" t="s">
        <v>312</v>
      </c>
      <c r="L1730" s="293"/>
      <c r="M1730" s="294" t="s">
        <v>19</v>
      </c>
      <c r="N1730" s="295" t="s">
        <v>46</v>
      </c>
      <c r="O1730" s="87"/>
      <c r="P1730" s="225">
        <f>O1730*H1730</f>
        <v>0</v>
      </c>
      <c r="Q1730" s="225">
        <v>0.00032000000000000003</v>
      </c>
      <c r="R1730" s="225">
        <f>Q1730*H1730</f>
        <v>0.15625248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254</v>
      </c>
      <c r="AT1730" s="227" t="s">
        <v>572</v>
      </c>
      <c r="AU1730" s="227" t="s">
        <v>93</v>
      </c>
      <c r="AY1730" s="20" t="s">
        <v>224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93</v>
      </c>
      <c r="BK1730" s="228">
        <f>ROUND(I1730*H1730,2)</f>
        <v>0</v>
      </c>
      <c r="BL1730" s="20" t="s">
        <v>231</v>
      </c>
      <c r="BM1730" s="227" t="s">
        <v>1783</v>
      </c>
    </row>
    <row r="1731" s="14" customFormat="1">
      <c r="A1731" s="14"/>
      <c r="B1731" s="246"/>
      <c r="C1731" s="247"/>
      <c r="D1731" s="231" t="s">
        <v>268</v>
      </c>
      <c r="E1731" s="248" t="s">
        <v>19</v>
      </c>
      <c r="F1731" s="249" t="s">
        <v>1778</v>
      </c>
      <c r="G1731" s="247"/>
      <c r="H1731" s="248" t="s">
        <v>19</v>
      </c>
      <c r="I1731" s="250"/>
      <c r="J1731" s="247"/>
      <c r="K1731" s="247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268</v>
      </c>
      <c r="AU1731" s="255" t="s">
        <v>93</v>
      </c>
      <c r="AV1731" s="14" t="s">
        <v>82</v>
      </c>
      <c r="AW1731" s="14" t="s">
        <v>34</v>
      </c>
      <c r="AX1731" s="14" t="s">
        <v>74</v>
      </c>
      <c r="AY1731" s="255" t="s">
        <v>224</v>
      </c>
    </row>
    <row r="1732" s="13" customFormat="1">
      <c r="A1732" s="13"/>
      <c r="B1732" s="229"/>
      <c r="C1732" s="230"/>
      <c r="D1732" s="231" t="s">
        <v>268</v>
      </c>
      <c r="E1732" s="232" t="s">
        <v>19</v>
      </c>
      <c r="F1732" s="233" t="s">
        <v>1779</v>
      </c>
      <c r="G1732" s="230"/>
      <c r="H1732" s="234">
        <v>488.28899999999999</v>
      </c>
      <c r="I1732" s="235"/>
      <c r="J1732" s="230"/>
      <c r="K1732" s="230"/>
      <c r="L1732" s="236"/>
      <c r="M1732" s="237"/>
      <c r="N1732" s="238"/>
      <c r="O1732" s="238"/>
      <c r="P1732" s="238"/>
      <c r="Q1732" s="238"/>
      <c r="R1732" s="238"/>
      <c r="S1732" s="238"/>
      <c r="T1732" s="23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0" t="s">
        <v>268</v>
      </c>
      <c r="AU1732" s="240" t="s">
        <v>93</v>
      </c>
      <c r="AV1732" s="13" t="s">
        <v>93</v>
      </c>
      <c r="AW1732" s="13" t="s">
        <v>34</v>
      </c>
      <c r="AX1732" s="13" t="s">
        <v>82</v>
      </c>
      <c r="AY1732" s="240" t="s">
        <v>224</v>
      </c>
    </row>
    <row r="1733" s="2" customFormat="1" ht="24.15" customHeight="1">
      <c r="A1733" s="41"/>
      <c r="B1733" s="42"/>
      <c r="C1733" s="216" t="s">
        <v>1784</v>
      </c>
      <c r="D1733" s="216" t="s">
        <v>227</v>
      </c>
      <c r="E1733" s="217" t="s">
        <v>1785</v>
      </c>
      <c r="F1733" s="218" t="s">
        <v>1786</v>
      </c>
      <c r="G1733" s="219" t="s">
        <v>471</v>
      </c>
      <c r="H1733" s="220">
        <v>614.92999999999995</v>
      </c>
      <c r="I1733" s="221"/>
      <c r="J1733" s="222">
        <f>ROUND(I1733*H1733,2)</f>
        <v>0</v>
      </c>
      <c r="K1733" s="218" t="s">
        <v>312</v>
      </c>
      <c r="L1733" s="47"/>
      <c r="M1733" s="223" t="s">
        <v>19</v>
      </c>
      <c r="N1733" s="224" t="s">
        <v>46</v>
      </c>
      <c r="O1733" s="87"/>
      <c r="P1733" s="225">
        <f>O1733*H1733</f>
        <v>0</v>
      </c>
      <c r="Q1733" s="225">
        <v>0</v>
      </c>
      <c r="R1733" s="225">
        <f>Q1733*H1733</f>
        <v>0</v>
      </c>
      <c r="S1733" s="225">
        <v>0</v>
      </c>
      <c r="T1733" s="226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7" t="s">
        <v>231</v>
      </c>
      <c r="AT1733" s="227" t="s">
        <v>227</v>
      </c>
      <c r="AU1733" s="227" t="s">
        <v>93</v>
      </c>
      <c r="AY1733" s="20" t="s">
        <v>224</v>
      </c>
      <c r="BE1733" s="228">
        <f>IF(N1733="základní",J1733,0)</f>
        <v>0</v>
      </c>
      <c r="BF1733" s="228">
        <f>IF(N1733="snížená",J1733,0)</f>
        <v>0</v>
      </c>
      <c r="BG1733" s="228">
        <f>IF(N1733="zákl. přenesená",J1733,0)</f>
        <v>0</v>
      </c>
      <c r="BH1733" s="228">
        <f>IF(N1733="sníž. přenesená",J1733,0)</f>
        <v>0</v>
      </c>
      <c r="BI1733" s="228">
        <f>IF(N1733="nulová",J1733,0)</f>
        <v>0</v>
      </c>
      <c r="BJ1733" s="20" t="s">
        <v>93</v>
      </c>
      <c r="BK1733" s="228">
        <f>ROUND(I1733*H1733,2)</f>
        <v>0</v>
      </c>
      <c r="BL1733" s="20" t="s">
        <v>231</v>
      </c>
      <c r="BM1733" s="227" t="s">
        <v>1787</v>
      </c>
    </row>
    <row r="1734" s="2" customFormat="1">
      <c r="A1734" s="41"/>
      <c r="B1734" s="42"/>
      <c r="C1734" s="43"/>
      <c r="D1734" s="267" t="s">
        <v>314</v>
      </c>
      <c r="E1734" s="43"/>
      <c r="F1734" s="268" t="s">
        <v>1788</v>
      </c>
      <c r="G1734" s="43"/>
      <c r="H1734" s="43"/>
      <c r="I1734" s="269"/>
      <c r="J1734" s="43"/>
      <c r="K1734" s="43"/>
      <c r="L1734" s="47"/>
      <c r="M1734" s="270"/>
      <c r="N1734" s="271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314</v>
      </c>
      <c r="AU1734" s="20" t="s">
        <v>93</v>
      </c>
    </row>
    <row r="1735" s="14" customFormat="1">
      <c r="A1735" s="14"/>
      <c r="B1735" s="246"/>
      <c r="C1735" s="247"/>
      <c r="D1735" s="231" t="s">
        <v>268</v>
      </c>
      <c r="E1735" s="248" t="s">
        <v>19</v>
      </c>
      <c r="F1735" s="249" t="s">
        <v>1789</v>
      </c>
      <c r="G1735" s="247"/>
      <c r="H1735" s="248" t="s">
        <v>19</v>
      </c>
      <c r="I1735" s="250"/>
      <c r="J1735" s="247"/>
      <c r="K1735" s="247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268</v>
      </c>
      <c r="AU1735" s="255" t="s">
        <v>93</v>
      </c>
      <c r="AV1735" s="14" t="s">
        <v>82</v>
      </c>
      <c r="AW1735" s="14" t="s">
        <v>34</v>
      </c>
      <c r="AX1735" s="14" t="s">
        <v>74</v>
      </c>
      <c r="AY1735" s="255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496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1790</v>
      </c>
      <c r="G1737" s="230"/>
      <c r="H1737" s="234">
        <v>0.90000000000000002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4" customFormat="1">
      <c r="A1738" s="14"/>
      <c r="B1738" s="246"/>
      <c r="C1738" s="247"/>
      <c r="D1738" s="231" t="s">
        <v>268</v>
      </c>
      <c r="E1738" s="248" t="s">
        <v>19</v>
      </c>
      <c r="F1738" s="249" t="s">
        <v>648</v>
      </c>
      <c r="G1738" s="247"/>
      <c r="H1738" s="248" t="s">
        <v>19</v>
      </c>
      <c r="I1738" s="250"/>
      <c r="J1738" s="247"/>
      <c r="K1738" s="247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268</v>
      </c>
      <c r="AU1738" s="255" t="s">
        <v>93</v>
      </c>
      <c r="AV1738" s="14" t="s">
        <v>82</v>
      </c>
      <c r="AW1738" s="14" t="s">
        <v>34</v>
      </c>
      <c r="AX1738" s="14" t="s">
        <v>74</v>
      </c>
      <c r="AY1738" s="255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1791</v>
      </c>
      <c r="G1739" s="230"/>
      <c r="H1739" s="234">
        <v>26.774999999999999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1792</v>
      </c>
      <c r="G1740" s="230"/>
      <c r="H1740" s="234">
        <v>58.149999999999999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4" customFormat="1">
      <c r="A1741" s="14"/>
      <c r="B1741" s="246"/>
      <c r="C1741" s="247"/>
      <c r="D1741" s="231" t="s">
        <v>268</v>
      </c>
      <c r="E1741" s="248" t="s">
        <v>19</v>
      </c>
      <c r="F1741" s="249" t="s">
        <v>662</v>
      </c>
      <c r="G1741" s="247"/>
      <c r="H1741" s="248" t="s">
        <v>19</v>
      </c>
      <c r="I1741" s="250"/>
      <c r="J1741" s="247"/>
      <c r="K1741" s="247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268</v>
      </c>
      <c r="AU1741" s="255" t="s">
        <v>93</v>
      </c>
      <c r="AV1741" s="14" t="s">
        <v>82</v>
      </c>
      <c r="AW1741" s="14" t="s">
        <v>34</v>
      </c>
      <c r="AX1741" s="14" t="s">
        <v>74</v>
      </c>
      <c r="AY1741" s="255" t="s">
        <v>224</v>
      </c>
    </row>
    <row r="1742" s="13" customFormat="1">
      <c r="A1742" s="13"/>
      <c r="B1742" s="229"/>
      <c r="C1742" s="230"/>
      <c r="D1742" s="231" t="s">
        <v>268</v>
      </c>
      <c r="E1742" s="232" t="s">
        <v>19</v>
      </c>
      <c r="F1742" s="233" t="s">
        <v>1793</v>
      </c>
      <c r="G1742" s="230"/>
      <c r="H1742" s="234">
        <v>88.049999999999997</v>
      </c>
      <c r="I1742" s="235"/>
      <c r="J1742" s="230"/>
      <c r="K1742" s="230"/>
      <c r="L1742" s="236"/>
      <c r="M1742" s="237"/>
      <c r="N1742" s="238"/>
      <c r="O1742" s="238"/>
      <c r="P1742" s="238"/>
      <c r="Q1742" s="238"/>
      <c r="R1742" s="238"/>
      <c r="S1742" s="238"/>
      <c r="T1742" s="23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0" t="s">
        <v>268</v>
      </c>
      <c r="AU1742" s="240" t="s">
        <v>93</v>
      </c>
      <c r="AV1742" s="13" t="s">
        <v>93</v>
      </c>
      <c r="AW1742" s="13" t="s">
        <v>34</v>
      </c>
      <c r="AX1742" s="13" t="s">
        <v>74</v>
      </c>
      <c r="AY1742" s="240" t="s">
        <v>224</v>
      </c>
    </row>
    <row r="1743" s="14" customFormat="1">
      <c r="A1743" s="14"/>
      <c r="B1743" s="246"/>
      <c r="C1743" s="247"/>
      <c r="D1743" s="231" t="s">
        <v>268</v>
      </c>
      <c r="E1743" s="248" t="s">
        <v>19</v>
      </c>
      <c r="F1743" s="249" t="s">
        <v>664</v>
      </c>
      <c r="G1743" s="247"/>
      <c r="H1743" s="248" t="s">
        <v>19</v>
      </c>
      <c r="I1743" s="250"/>
      <c r="J1743" s="247"/>
      <c r="K1743" s="247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268</v>
      </c>
      <c r="AU1743" s="255" t="s">
        <v>93</v>
      </c>
      <c r="AV1743" s="14" t="s">
        <v>82</v>
      </c>
      <c r="AW1743" s="14" t="s">
        <v>34</v>
      </c>
      <c r="AX1743" s="14" t="s">
        <v>74</v>
      </c>
      <c r="AY1743" s="255" t="s">
        <v>224</v>
      </c>
    </row>
    <row r="1744" s="13" customFormat="1">
      <c r="A1744" s="13"/>
      <c r="B1744" s="229"/>
      <c r="C1744" s="230"/>
      <c r="D1744" s="231" t="s">
        <v>268</v>
      </c>
      <c r="E1744" s="232" t="s">
        <v>19</v>
      </c>
      <c r="F1744" s="233" t="s">
        <v>1793</v>
      </c>
      <c r="G1744" s="230"/>
      <c r="H1744" s="234">
        <v>88.049999999999997</v>
      </c>
      <c r="I1744" s="235"/>
      <c r="J1744" s="230"/>
      <c r="K1744" s="230"/>
      <c r="L1744" s="236"/>
      <c r="M1744" s="237"/>
      <c r="N1744" s="238"/>
      <c r="O1744" s="238"/>
      <c r="P1744" s="238"/>
      <c r="Q1744" s="238"/>
      <c r="R1744" s="238"/>
      <c r="S1744" s="238"/>
      <c r="T1744" s="23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0" t="s">
        <v>268</v>
      </c>
      <c r="AU1744" s="240" t="s">
        <v>93</v>
      </c>
      <c r="AV1744" s="13" t="s">
        <v>93</v>
      </c>
      <c r="AW1744" s="13" t="s">
        <v>34</v>
      </c>
      <c r="AX1744" s="13" t="s">
        <v>74</v>
      </c>
      <c r="AY1744" s="240" t="s">
        <v>224</v>
      </c>
    </row>
    <row r="1745" s="14" customFormat="1">
      <c r="A1745" s="14"/>
      <c r="B1745" s="246"/>
      <c r="C1745" s="247"/>
      <c r="D1745" s="231" t="s">
        <v>268</v>
      </c>
      <c r="E1745" s="248" t="s">
        <v>19</v>
      </c>
      <c r="F1745" s="249" t="s">
        <v>665</v>
      </c>
      <c r="G1745" s="247"/>
      <c r="H1745" s="248" t="s">
        <v>19</v>
      </c>
      <c r="I1745" s="250"/>
      <c r="J1745" s="247"/>
      <c r="K1745" s="247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268</v>
      </c>
      <c r="AU1745" s="255" t="s">
        <v>93</v>
      </c>
      <c r="AV1745" s="14" t="s">
        <v>82</v>
      </c>
      <c r="AW1745" s="14" t="s">
        <v>34</v>
      </c>
      <c r="AX1745" s="14" t="s">
        <v>74</v>
      </c>
      <c r="AY1745" s="255" t="s">
        <v>224</v>
      </c>
    </row>
    <row r="1746" s="13" customFormat="1">
      <c r="A1746" s="13"/>
      <c r="B1746" s="229"/>
      <c r="C1746" s="230"/>
      <c r="D1746" s="231" t="s">
        <v>268</v>
      </c>
      <c r="E1746" s="232" t="s">
        <v>19</v>
      </c>
      <c r="F1746" s="233" t="s">
        <v>1794</v>
      </c>
      <c r="G1746" s="230"/>
      <c r="H1746" s="234">
        <v>86.700000000000003</v>
      </c>
      <c r="I1746" s="235"/>
      <c r="J1746" s="230"/>
      <c r="K1746" s="230"/>
      <c r="L1746" s="236"/>
      <c r="M1746" s="237"/>
      <c r="N1746" s="238"/>
      <c r="O1746" s="238"/>
      <c r="P1746" s="238"/>
      <c r="Q1746" s="238"/>
      <c r="R1746" s="238"/>
      <c r="S1746" s="238"/>
      <c r="T1746" s="23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0" t="s">
        <v>268</v>
      </c>
      <c r="AU1746" s="240" t="s">
        <v>93</v>
      </c>
      <c r="AV1746" s="13" t="s">
        <v>93</v>
      </c>
      <c r="AW1746" s="13" t="s">
        <v>34</v>
      </c>
      <c r="AX1746" s="13" t="s">
        <v>74</v>
      </c>
      <c r="AY1746" s="240" t="s">
        <v>224</v>
      </c>
    </row>
    <row r="1747" s="14" customFormat="1">
      <c r="A1747" s="14"/>
      <c r="B1747" s="246"/>
      <c r="C1747" s="247"/>
      <c r="D1747" s="231" t="s">
        <v>268</v>
      </c>
      <c r="E1747" s="248" t="s">
        <v>19</v>
      </c>
      <c r="F1747" s="249" t="s">
        <v>667</v>
      </c>
      <c r="G1747" s="247"/>
      <c r="H1747" s="248" t="s">
        <v>19</v>
      </c>
      <c r="I1747" s="250"/>
      <c r="J1747" s="247"/>
      <c r="K1747" s="247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268</v>
      </c>
      <c r="AU1747" s="255" t="s">
        <v>93</v>
      </c>
      <c r="AV1747" s="14" t="s">
        <v>82</v>
      </c>
      <c r="AW1747" s="14" t="s">
        <v>34</v>
      </c>
      <c r="AX1747" s="14" t="s">
        <v>74</v>
      </c>
      <c r="AY1747" s="255" t="s">
        <v>224</v>
      </c>
    </row>
    <row r="1748" s="13" customFormat="1">
      <c r="A1748" s="13"/>
      <c r="B1748" s="229"/>
      <c r="C1748" s="230"/>
      <c r="D1748" s="231" t="s">
        <v>268</v>
      </c>
      <c r="E1748" s="232" t="s">
        <v>19</v>
      </c>
      <c r="F1748" s="233" t="s">
        <v>1795</v>
      </c>
      <c r="G1748" s="230"/>
      <c r="H1748" s="234">
        <v>54.840000000000003</v>
      </c>
      <c r="I1748" s="235"/>
      <c r="J1748" s="230"/>
      <c r="K1748" s="230"/>
      <c r="L1748" s="236"/>
      <c r="M1748" s="237"/>
      <c r="N1748" s="238"/>
      <c r="O1748" s="238"/>
      <c r="P1748" s="238"/>
      <c r="Q1748" s="238"/>
      <c r="R1748" s="238"/>
      <c r="S1748" s="238"/>
      <c r="T1748" s="23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0" t="s">
        <v>268</v>
      </c>
      <c r="AU1748" s="240" t="s">
        <v>93</v>
      </c>
      <c r="AV1748" s="13" t="s">
        <v>93</v>
      </c>
      <c r="AW1748" s="13" t="s">
        <v>34</v>
      </c>
      <c r="AX1748" s="13" t="s">
        <v>74</v>
      </c>
      <c r="AY1748" s="240" t="s">
        <v>224</v>
      </c>
    </row>
    <row r="1749" s="15" customFormat="1">
      <c r="A1749" s="15"/>
      <c r="B1749" s="256"/>
      <c r="C1749" s="257"/>
      <c r="D1749" s="231" t="s">
        <v>268</v>
      </c>
      <c r="E1749" s="258" t="s">
        <v>19</v>
      </c>
      <c r="F1749" s="259" t="s">
        <v>300</v>
      </c>
      <c r="G1749" s="257"/>
      <c r="H1749" s="260">
        <v>403.46499999999998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6" t="s">
        <v>268</v>
      </c>
      <c r="AU1749" s="266" t="s">
        <v>93</v>
      </c>
      <c r="AV1749" s="15" t="s">
        <v>108</v>
      </c>
      <c r="AW1749" s="15" t="s">
        <v>34</v>
      </c>
      <c r="AX1749" s="15" t="s">
        <v>74</v>
      </c>
      <c r="AY1749" s="266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1796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1797</v>
      </c>
      <c r="G1751" s="230"/>
      <c r="H1751" s="234">
        <v>268.71499999999997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3" customFormat="1">
      <c r="A1752" s="13"/>
      <c r="B1752" s="229"/>
      <c r="C1752" s="230"/>
      <c r="D1752" s="231" t="s">
        <v>268</v>
      </c>
      <c r="E1752" s="232" t="s">
        <v>19</v>
      </c>
      <c r="F1752" s="233" t="s">
        <v>1798</v>
      </c>
      <c r="G1752" s="230"/>
      <c r="H1752" s="234">
        <v>-57.25</v>
      </c>
      <c r="I1752" s="235"/>
      <c r="J1752" s="230"/>
      <c r="K1752" s="230"/>
      <c r="L1752" s="236"/>
      <c r="M1752" s="237"/>
      <c r="N1752" s="238"/>
      <c r="O1752" s="238"/>
      <c r="P1752" s="238"/>
      <c r="Q1752" s="238"/>
      <c r="R1752" s="238"/>
      <c r="S1752" s="238"/>
      <c r="T1752" s="23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0" t="s">
        <v>268</v>
      </c>
      <c r="AU1752" s="240" t="s">
        <v>93</v>
      </c>
      <c r="AV1752" s="13" t="s">
        <v>93</v>
      </c>
      <c r="AW1752" s="13" t="s">
        <v>34</v>
      </c>
      <c r="AX1752" s="13" t="s">
        <v>74</v>
      </c>
      <c r="AY1752" s="240" t="s">
        <v>224</v>
      </c>
    </row>
    <row r="1753" s="15" customFormat="1">
      <c r="A1753" s="15"/>
      <c r="B1753" s="256"/>
      <c r="C1753" s="257"/>
      <c r="D1753" s="231" t="s">
        <v>268</v>
      </c>
      <c r="E1753" s="258" t="s">
        <v>19</v>
      </c>
      <c r="F1753" s="259" t="s">
        <v>300</v>
      </c>
      <c r="G1753" s="257"/>
      <c r="H1753" s="260">
        <v>211.465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268</v>
      </c>
      <c r="AU1753" s="266" t="s">
        <v>93</v>
      </c>
      <c r="AV1753" s="15" t="s">
        <v>108</v>
      </c>
      <c r="AW1753" s="15" t="s">
        <v>34</v>
      </c>
      <c r="AX1753" s="15" t="s">
        <v>74</v>
      </c>
      <c r="AY1753" s="266" t="s">
        <v>224</v>
      </c>
    </row>
    <row r="1754" s="16" customFormat="1">
      <c r="A1754" s="16"/>
      <c r="B1754" s="272"/>
      <c r="C1754" s="273"/>
      <c r="D1754" s="231" t="s">
        <v>268</v>
      </c>
      <c r="E1754" s="274" t="s">
        <v>19</v>
      </c>
      <c r="F1754" s="275" t="s">
        <v>351</v>
      </c>
      <c r="G1754" s="273"/>
      <c r="H1754" s="276">
        <v>614.92999999999995</v>
      </c>
      <c r="I1754" s="277"/>
      <c r="J1754" s="273"/>
      <c r="K1754" s="273"/>
      <c r="L1754" s="278"/>
      <c r="M1754" s="279"/>
      <c r="N1754" s="280"/>
      <c r="O1754" s="280"/>
      <c r="P1754" s="280"/>
      <c r="Q1754" s="280"/>
      <c r="R1754" s="280"/>
      <c r="S1754" s="280"/>
      <c r="T1754" s="281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T1754" s="282" t="s">
        <v>268</v>
      </c>
      <c r="AU1754" s="282" t="s">
        <v>93</v>
      </c>
      <c r="AV1754" s="16" t="s">
        <v>231</v>
      </c>
      <c r="AW1754" s="16" t="s">
        <v>34</v>
      </c>
      <c r="AX1754" s="16" t="s">
        <v>82</v>
      </c>
      <c r="AY1754" s="282" t="s">
        <v>224</v>
      </c>
    </row>
    <row r="1755" s="2" customFormat="1" ht="24.15" customHeight="1">
      <c r="A1755" s="41"/>
      <c r="B1755" s="42"/>
      <c r="C1755" s="286" t="s">
        <v>1799</v>
      </c>
      <c r="D1755" s="286" t="s">
        <v>572</v>
      </c>
      <c r="E1755" s="287" t="s">
        <v>1800</v>
      </c>
      <c r="F1755" s="288" t="s">
        <v>1801</v>
      </c>
      <c r="G1755" s="289" t="s">
        <v>471</v>
      </c>
      <c r="H1755" s="290">
        <v>443.81200000000001</v>
      </c>
      <c r="I1755" s="291"/>
      <c r="J1755" s="292">
        <f>ROUND(I1755*H1755,2)</f>
        <v>0</v>
      </c>
      <c r="K1755" s="288" t="s">
        <v>312</v>
      </c>
      <c r="L1755" s="293"/>
      <c r="M1755" s="294" t="s">
        <v>19</v>
      </c>
      <c r="N1755" s="295" t="s">
        <v>46</v>
      </c>
      <c r="O1755" s="87"/>
      <c r="P1755" s="225">
        <f>O1755*H1755</f>
        <v>0</v>
      </c>
      <c r="Q1755" s="225">
        <v>0.00029999999999999997</v>
      </c>
      <c r="R1755" s="225">
        <f>Q1755*H1755</f>
        <v>0.1331436</v>
      </c>
      <c r="S1755" s="225">
        <v>0</v>
      </c>
      <c r="T1755" s="226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27" t="s">
        <v>254</v>
      </c>
      <c r="AT1755" s="227" t="s">
        <v>572</v>
      </c>
      <c r="AU1755" s="227" t="s">
        <v>93</v>
      </c>
      <c r="AY1755" s="20" t="s">
        <v>224</v>
      </c>
      <c r="BE1755" s="228">
        <f>IF(N1755="základní",J1755,0)</f>
        <v>0</v>
      </c>
      <c r="BF1755" s="228">
        <f>IF(N1755="snížená",J1755,0)</f>
        <v>0</v>
      </c>
      <c r="BG1755" s="228">
        <f>IF(N1755="zákl. přenesená",J1755,0)</f>
        <v>0</v>
      </c>
      <c r="BH1755" s="228">
        <f>IF(N1755="sníž. přenesená",J1755,0)</f>
        <v>0</v>
      </c>
      <c r="BI1755" s="228">
        <f>IF(N1755="nulová",J1755,0)</f>
        <v>0</v>
      </c>
      <c r="BJ1755" s="20" t="s">
        <v>93</v>
      </c>
      <c r="BK1755" s="228">
        <f>ROUND(I1755*H1755,2)</f>
        <v>0</v>
      </c>
      <c r="BL1755" s="20" t="s">
        <v>231</v>
      </c>
      <c r="BM1755" s="227" t="s">
        <v>1802</v>
      </c>
    </row>
    <row r="1756" s="13" customFormat="1">
      <c r="A1756" s="13"/>
      <c r="B1756" s="229"/>
      <c r="C1756" s="230"/>
      <c r="D1756" s="231" t="s">
        <v>268</v>
      </c>
      <c r="E1756" s="232" t="s">
        <v>19</v>
      </c>
      <c r="F1756" s="233" t="s">
        <v>1803</v>
      </c>
      <c r="G1756" s="230"/>
      <c r="H1756" s="234">
        <v>443.81200000000001</v>
      </c>
      <c r="I1756" s="235"/>
      <c r="J1756" s="230"/>
      <c r="K1756" s="230"/>
      <c r="L1756" s="236"/>
      <c r="M1756" s="237"/>
      <c r="N1756" s="238"/>
      <c r="O1756" s="238"/>
      <c r="P1756" s="238"/>
      <c r="Q1756" s="238"/>
      <c r="R1756" s="238"/>
      <c r="S1756" s="238"/>
      <c r="T1756" s="23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0" t="s">
        <v>268</v>
      </c>
      <c r="AU1756" s="240" t="s">
        <v>93</v>
      </c>
      <c r="AV1756" s="13" t="s">
        <v>93</v>
      </c>
      <c r="AW1756" s="13" t="s">
        <v>34</v>
      </c>
      <c r="AX1756" s="13" t="s">
        <v>82</v>
      </c>
      <c r="AY1756" s="240" t="s">
        <v>224</v>
      </c>
    </row>
    <row r="1757" s="2" customFormat="1" ht="24.15" customHeight="1">
      <c r="A1757" s="41"/>
      <c r="B1757" s="42"/>
      <c r="C1757" s="286" t="s">
        <v>1804</v>
      </c>
      <c r="D1757" s="286" t="s">
        <v>572</v>
      </c>
      <c r="E1757" s="287" t="s">
        <v>1805</v>
      </c>
      <c r="F1757" s="288" t="s">
        <v>1806</v>
      </c>
      <c r="G1757" s="289" t="s">
        <v>471</v>
      </c>
      <c r="H1757" s="290">
        <v>232.612</v>
      </c>
      <c r="I1757" s="291"/>
      <c r="J1757" s="292">
        <f>ROUND(I1757*H1757,2)</f>
        <v>0</v>
      </c>
      <c r="K1757" s="288" t="s">
        <v>312</v>
      </c>
      <c r="L1757" s="293"/>
      <c r="M1757" s="294" t="s">
        <v>19</v>
      </c>
      <c r="N1757" s="295" t="s">
        <v>46</v>
      </c>
      <c r="O1757" s="87"/>
      <c r="P1757" s="225">
        <f>O1757*H1757</f>
        <v>0</v>
      </c>
      <c r="Q1757" s="225">
        <v>0.00020000000000000001</v>
      </c>
      <c r="R1757" s="225">
        <f>Q1757*H1757</f>
        <v>0.046522399999999998</v>
      </c>
      <c r="S1757" s="225">
        <v>0</v>
      </c>
      <c r="T1757" s="226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27" t="s">
        <v>254</v>
      </c>
      <c r="AT1757" s="227" t="s">
        <v>572</v>
      </c>
      <c r="AU1757" s="227" t="s">
        <v>93</v>
      </c>
      <c r="AY1757" s="20" t="s">
        <v>224</v>
      </c>
      <c r="BE1757" s="228">
        <f>IF(N1757="základní",J1757,0)</f>
        <v>0</v>
      </c>
      <c r="BF1757" s="228">
        <f>IF(N1757="snížená",J1757,0)</f>
        <v>0</v>
      </c>
      <c r="BG1757" s="228">
        <f>IF(N1757="zákl. přenesená",J1757,0)</f>
        <v>0</v>
      </c>
      <c r="BH1757" s="228">
        <f>IF(N1757="sníž. přenesená",J1757,0)</f>
        <v>0</v>
      </c>
      <c r="BI1757" s="228">
        <f>IF(N1757="nulová",J1757,0)</f>
        <v>0</v>
      </c>
      <c r="BJ1757" s="20" t="s">
        <v>93</v>
      </c>
      <c r="BK1757" s="228">
        <f>ROUND(I1757*H1757,2)</f>
        <v>0</v>
      </c>
      <c r="BL1757" s="20" t="s">
        <v>231</v>
      </c>
      <c r="BM1757" s="227" t="s">
        <v>1807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1808</v>
      </c>
      <c r="G1758" s="230"/>
      <c r="H1758" s="234">
        <v>232.612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82</v>
      </c>
      <c r="AY1758" s="240" t="s">
        <v>224</v>
      </c>
    </row>
    <row r="1759" s="2" customFormat="1" ht="37.8" customHeight="1">
      <c r="A1759" s="41"/>
      <c r="B1759" s="42"/>
      <c r="C1759" s="216" t="s">
        <v>1809</v>
      </c>
      <c r="D1759" s="216" t="s">
        <v>227</v>
      </c>
      <c r="E1759" s="217" t="s">
        <v>1810</v>
      </c>
      <c r="F1759" s="218" t="s">
        <v>1811</v>
      </c>
      <c r="G1759" s="219" t="s">
        <v>266</v>
      </c>
      <c r="H1759" s="220">
        <v>2325.384</v>
      </c>
      <c r="I1759" s="221"/>
      <c r="J1759" s="222">
        <f>ROUND(I1759*H1759,2)</f>
        <v>0</v>
      </c>
      <c r="K1759" s="218" t="s">
        <v>312</v>
      </c>
      <c r="L1759" s="47"/>
      <c r="M1759" s="223" t="s">
        <v>19</v>
      </c>
      <c r="N1759" s="224" t="s">
        <v>46</v>
      </c>
      <c r="O1759" s="87"/>
      <c r="P1759" s="225">
        <f>O1759*H1759</f>
        <v>0</v>
      </c>
      <c r="Q1759" s="225">
        <v>0.0045799999999999999</v>
      </c>
      <c r="R1759" s="225">
        <f>Q1759*H1759</f>
        <v>10.65025872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231</v>
      </c>
      <c r="AT1759" s="227" t="s">
        <v>227</v>
      </c>
      <c r="AU1759" s="227" t="s">
        <v>93</v>
      </c>
      <c r="AY1759" s="20" t="s">
        <v>224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93</v>
      </c>
      <c r="BK1759" s="228">
        <f>ROUND(I1759*H1759,2)</f>
        <v>0</v>
      </c>
      <c r="BL1759" s="20" t="s">
        <v>231</v>
      </c>
      <c r="BM1759" s="227" t="s">
        <v>1812</v>
      </c>
    </row>
    <row r="1760" s="2" customFormat="1">
      <c r="A1760" s="41"/>
      <c r="B1760" s="42"/>
      <c r="C1760" s="43"/>
      <c r="D1760" s="267" t="s">
        <v>314</v>
      </c>
      <c r="E1760" s="43"/>
      <c r="F1760" s="268" t="s">
        <v>1813</v>
      </c>
      <c r="G1760" s="43"/>
      <c r="H1760" s="43"/>
      <c r="I1760" s="269"/>
      <c r="J1760" s="43"/>
      <c r="K1760" s="43"/>
      <c r="L1760" s="47"/>
      <c r="M1760" s="270"/>
      <c r="N1760" s="271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314</v>
      </c>
      <c r="AU1760" s="20" t="s">
        <v>93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1609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3" customFormat="1">
      <c r="A1762" s="13"/>
      <c r="B1762" s="229"/>
      <c r="C1762" s="230"/>
      <c r="D1762" s="231" t="s">
        <v>268</v>
      </c>
      <c r="E1762" s="232" t="s">
        <v>19</v>
      </c>
      <c r="F1762" s="233" t="s">
        <v>1610</v>
      </c>
      <c r="G1762" s="230"/>
      <c r="H1762" s="234">
        <v>18.696999999999999</v>
      </c>
      <c r="I1762" s="235"/>
      <c r="J1762" s="230"/>
      <c r="K1762" s="230"/>
      <c r="L1762" s="236"/>
      <c r="M1762" s="237"/>
      <c r="N1762" s="238"/>
      <c r="O1762" s="238"/>
      <c r="P1762" s="238"/>
      <c r="Q1762" s="238"/>
      <c r="R1762" s="238"/>
      <c r="S1762" s="238"/>
      <c r="T1762" s="23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0" t="s">
        <v>268</v>
      </c>
      <c r="AU1762" s="240" t="s">
        <v>93</v>
      </c>
      <c r="AV1762" s="13" t="s">
        <v>93</v>
      </c>
      <c r="AW1762" s="13" t="s">
        <v>34</v>
      </c>
      <c r="AX1762" s="13" t="s">
        <v>74</v>
      </c>
      <c r="AY1762" s="240" t="s">
        <v>224</v>
      </c>
    </row>
    <row r="1763" s="14" customFormat="1">
      <c r="A1763" s="14"/>
      <c r="B1763" s="246"/>
      <c r="C1763" s="247"/>
      <c r="D1763" s="231" t="s">
        <v>268</v>
      </c>
      <c r="E1763" s="248" t="s">
        <v>19</v>
      </c>
      <c r="F1763" s="249" t="s">
        <v>1611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268</v>
      </c>
      <c r="AU1763" s="255" t="s">
        <v>93</v>
      </c>
      <c r="AV1763" s="14" t="s">
        <v>82</v>
      </c>
      <c r="AW1763" s="14" t="s">
        <v>34</v>
      </c>
      <c r="AX1763" s="14" t="s">
        <v>74</v>
      </c>
      <c r="AY1763" s="255" t="s">
        <v>224</v>
      </c>
    </row>
    <row r="1764" s="13" customFormat="1">
      <c r="A1764" s="13"/>
      <c r="B1764" s="229"/>
      <c r="C1764" s="230"/>
      <c r="D1764" s="231" t="s">
        <v>268</v>
      </c>
      <c r="E1764" s="232" t="s">
        <v>19</v>
      </c>
      <c r="F1764" s="233" t="s">
        <v>1612</v>
      </c>
      <c r="G1764" s="230"/>
      <c r="H1764" s="234">
        <v>2220.9009999999998</v>
      </c>
      <c r="I1764" s="235"/>
      <c r="J1764" s="230"/>
      <c r="K1764" s="230"/>
      <c r="L1764" s="236"/>
      <c r="M1764" s="237"/>
      <c r="N1764" s="238"/>
      <c r="O1764" s="238"/>
      <c r="P1764" s="238"/>
      <c r="Q1764" s="238"/>
      <c r="R1764" s="238"/>
      <c r="S1764" s="238"/>
      <c r="T1764" s="239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0" t="s">
        <v>268</v>
      </c>
      <c r="AU1764" s="240" t="s">
        <v>93</v>
      </c>
      <c r="AV1764" s="13" t="s">
        <v>93</v>
      </c>
      <c r="AW1764" s="13" t="s">
        <v>34</v>
      </c>
      <c r="AX1764" s="13" t="s">
        <v>74</v>
      </c>
      <c r="AY1764" s="240" t="s">
        <v>224</v>
      </c>
    </row>
    <row r="1765" s="14" customFormat="1">
      <c r="A1765" s="14"/>
      <c r="B1765" s="246"/>
      <c r="C1765" s="247"/>
      <c r="D1765" s="231" t="s">
        <v>268</v>
      </c>
      <c r="E1765" s="248" t="s">
        <v>19</v>
      </c>
      <c r="F1765" s="249" t="s">
        <v>1613</v>
      </c>
      <c r="G1765" s="247"/>
      <c r="H1765" s="248" t="s">
        <v>19</v>
      </c>
      <c r="I1765" s="250"/>
      <c r="J1765" s="247"/>
      <c r="K1765" s="247"/>
      <c r="L1765" s="251"/>
      <c r="M1765" s="252"/>
      <c r="N1765" s="253"/>
      <c r="O1765" s="253"/>
      <c r="P1765" s="253"/>
      <c r="Q1765" s="253"/>
      <c r="R1765" s="253"/>
      <c r="S1765" s="253"/>
      <c r="T1765" s="25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5" t="s">
        <v>268</v>
      </c>
      <c r="AU1765" s="255" t="s">
        <v>93</v>
      </c>
      <c r="AV1765" s="14" t="s">
        <v>82</v>
      </c>
      <c r="AW1765" s="14" t="s">
        <v>34</v>
      </c>
      <c r="AX1765" s="14" t="s">
        <v>74</v>
      </c>
      <c r="AY1765" s="255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1614</v>
      </c>
      <c r="G1766" s="230"/>
      <c r="H1766" s="234">
        <v>187.642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1615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1616</v>
      </c>
      <c r="G1768" s="230"/>
      <c r="H1768" s="234">
        <v>203.87000000000001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667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1617</v>
      </c>
      <c r="G1770" s="230"/>
      <c r="H1770" s="234">
        <v>106.414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3" customFormat="1">
      <c r="A1771" s="13"/>
      <c r="B1771" s="229"/>
      <c r="C1771" s="230"/>
      <c r="D1771" s="231" t="s">
        <v>268</v>
      </c>
      <c r="E1771" s="232" t="s">
        <v>19</v>
      </c>
      <c r="F1771" s="233" t="s">
        <v>1618</v>
      </c>
      <c r="G1771" s="230"/>
      <c r="H1771" s="234">
        <v>296.97899999999998</v>
      </c>
      <c r="I1771" s="235"/>
      <c r="J1771" s="230"/>
      <c r="K1771" s="230"/>
      <c r="L1771" s="236"/>
      <c r="M1771" s="237"/>
      <c r="N1771" s="238"/>
      <c r="O1771" s="238"/>
      <c r="P1771" s="238"/>
      <c r="Q1771" s="238"/>
      <c r="R1771" s="238"/>
      <c r="S1771" s="238"/>
      <c r="T1771" s="23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0" t="s">
        <v>268</v>
      </c>
      <c r="AU1771" s="240" t="s">
        <v>93</v>
      </c>
      <c r="AV1771" s="13" t="s">
        <v>93</v>
      </c>
      <c r="AW1771" s="13" t="s">
        <v>34</v>
      </c>
      <c r="AX1771" s="13" t="s">
        <v>74</v>
      </c>
      <c r="AY1771" s="240" t="s">
        <v>224</v>
      </c>
    </row>
    <row r="1772" s="14" customFormat="1">
      <c r="A1772" s="14"/>
      <c r="B1772" s="246"/>
      <c r="C1772" s="247"/>
      <c r="D1772" s="231" t="s">
        <v>268</v>
      </c>
      <c r="E1772" s="248" t="s">
        <v>19</v>
      </c>
      <c r="F1772" s="249" t="s">
        <v>1619</v>
      </c>
      <c r="G1772" s="247"/>
      <c r="H1772" s="248" t="s">
        <v>19</v>
      </c>
      <c r="I1772" s="250"/>
      <c r="J1772" s="247"/>
      <c r="K1772" s="247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268</v>
      </c>
      <c r="AU1772" s="255" t="s">
        <v>93</v>
      </c>
      <c r="AV1772" s="14" t="s">
        <v>82</v>
      </c>
      <c r="AW1772" s="14" t="s">
        <v>34</v>
      </c>
      <c r="AX1772" s="14" t="s">
        <v>74</v>
      </c>
      <c r="AY1772" s="255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1620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1621</v>
      </c>
      <c r="G1774" s="230"/>
      <c r="H1774" s="234">
        <v>16.096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669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1622</v>
      </c>
      <c r="G1776" s="230"/>
      <c r="H1776" s="234">
        <v>102.465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4" customFormat="1">
      <c r="A1777" s="14"/>
      <c r="B1777" s="246"/>
      <c r="C1777" s="247"/>
      <c r="D1777" s="231" t="s">
        <v>268</v>
      </c>
      <c r="E1777" s="248" t="s">
        <v>19</v>
      </c>
      <c r="F1777" s="249" t="s">
        <v>1003</v>
      </c>
      <c r="G1777" s="247"/>
      <c r="H1777" s="248" t="s">
        <v>19</v>
      </c>
      <c r="I1777" s="250"/>
      <c r="J1777" s="247"/>
      <c r="K1777" s="247"/>
      <c r="L1777" s="251"/>
      <c r="M1777" s="252"/>
      <c r="N1777" s="253"/>
      <c r="O1777" s="253"/>
      <c r="P1777" s="253"/>
      <c r="Q1777" s="253"/>
      <c r="R1777" s="253"/>
      <c r="S1777" s="253"/>
      <c r="T1777" s="25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5" t="s">
        <v>268</v>
      </c>
      <c r="AU1777" s="255" t="s">
        <v>93</v>
      </c>
      <c r="AV1777" s="14" t="s">
        <v>82</v>
      </c>
      <c r="AW1777" s="14" t="s">
        <v>34</v>
      </c>
      <c r="AX1777" s="14" t="s">
        <v>74</v>
      </c>
      <c r="AY1777" s="255" t="s">
        <v>224</v>
      </c>
    </row>
    <row r="1778" s="13" customFormat="1">
      <c r="A1778" s="13"/>
      <c r="B1778" s="229"/>
      <c r="C1778" s="230"/>
      <c r="D1778" s="231" t="s">
        <v>268</v>
      </c>
      <c r="E1778" s="232" t="s">
        <v>19</v>
      </c>
      <c r="F1778" s="233" t="s">
        <v>1623</v>
      </c>
      <c r="G1778" s="230"/>
      <c r="H1778" s="234">
        <v>46.625</v>
      </c>
      <c r="I1778" s="235"/>
      <c r="J1778" s="230"/>
      <c r="K1778" s="230"/>
      <c r="L1778" s="236"/>
      <c r="M1778" s="237"/>
      <c r="N1778" s="238"/>
      <c r="O1778" s="238"/>
      <c r="P1778" s="238"/>
      <c r="Q1778" s="238"/>
      <c r="R1778" s="238"/>
      <c r="S1778" s="238"/>
      <c r="T1778" s="23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0" t="s">
        <v>268</v>
      </c>
      <c r="AU1778" s="240" t="s">
        <v>93</v>
      </c>
      <c r="AV1778" s="13" t="s">
        <v>93</v>
      </c>
      <c r="AW1778" s="13" t="s">
        <v>34</v>
      </c>
      <c r="AX1778" s="13" t="s">
        <v>74</v>
      </c>
      <c r="AY1778" s="240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1624</v>
      </c>
      <c r="G1779" s="230"/>
      <c r="H1779" s="234">
        <v>0.95999999999999996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1625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1626</v>
      </c>
      <c r="G1781" s="230"/>
      <c r="H1781" s="234">
        <v>18.079999999999998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1627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1628</v>
      </c>
      <c r="G1783" s="230"/>
      <c r="H1783" s="234">
        <v>-1259.711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1636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1637</v>
      </c>
      <c r="G1785" s="230"/>
      <c r="H1785" s="234">
        <v>293.12599999999998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1629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1630</v>
      </c>
      <c r="G1787" s="230"/>
      <c r="H1787" s="234">
        <v>73.239999999999995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6" customFormat="1">
      <c r="A1788" s="16"/>
      <c r="B1788" s="272"/>
      <c r="C1788" s="273"/>
      <c r="D1788" s="231" t="s">
        <v>268</v>
      </c>
      <c r="E1788" s="274" t="s">
        <v>19</v>
      </c>
      <c r="F1788" s="275" t="s">
        <v>351</v>
      </c>
      <c r="G1788" s="273"/>
      <c r="H1788" s="276">
        <v>2325.384</v>
      </c>
      <c r="I1788" s="277"/>
      <c r="J1788" s="273"/>
      <c r="K1788" s="273"/>
      <c r="L1788" s="278"/>
      <c r="M1788" s="279"/>
      <c r="N1788" s="280"/>
      <c r="O1788" s="280"/>
      <c r="P1788" s="280"/>
      <c r="Q1788" s="280"/>
      <c r="R1788" s="280"/>
      <c r="S1788" s="280"/>
      <c r="T1788" s="281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82" t="s">
        <v>268</v>
      </c>
      <c r="AU1788" s="282" t="s">
        <v>93</v>
      </c>
      <c r="AV1788" s="16" t="s">
        <v>231</v>
      </c>
      <c r="AW1788" s="16" t="s">
        <v>34</v>
      </c>
      <c r="AX1788" s="16" t="s">
        <v>82</v>
      </c>
      <c r="AY1788" s="282" t="s">
        <v>224</v>
      </c>
    </row>
    <row r="1789" s="2" customFormat="1" ht="37.8" customHeight="1">
      <c r="A1789" s="41"/>
      <c r="B1789" s="42"/>
      <c r="C1789" s="216" t="s">
        <v>1814</v>
      </c>
      <c r="D1789" s="216" t="s">
        <v>227</v>
      </c>
      <c r="E1789" s="217" t="s">
        <v>1815</v>
      </c>
      <c r="F1789" s="218" t="s">
        <v>1816</v>
      </c>
      <c r="G1789" s="219" t="s">
        <v>266</v>
      </c>
      <c r="H1789" s="220">
        <v>1259.711</v>
      </c>
      <c r="I1789" s="221"/>
      <c r="J1789" s="222">
        <f>ROUND(I1789*H1789,2)</f>
        <v>0</v>
      </c>
      <c r="K1789" s="218" t="s">
        <v>312</v>
      </c>
      <c r="L1789" s="47"/>
      <c r="M1789" s="223" t="s">
        <v>19</v>
      </c>
      <c r="N1789" s="224" t="s">
        <v>46</v>
      </c>
      <c r="O1789" s="87"/>
      <c r="P1789" s="225">
        <f>O1789*H1789</f>
        <v>0</v>
      </c>
      <c r="Q1789" s="225">
        <v>0</v>
      </c>
      <c r="R1789" s="225">
        <f>Q1789*H1789</f>
        <v>0</v>
      </c>
      <c r="S1789" s="225">
        <v>1.0000000000000001E-05</v>
      </c>
      <c r="T1789" s="226">
        <f>S1789*H1789</f>
        <v>0.012597110000000002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231</v>
      </c>
      <c r="AT1789" s="227" t="s">
        <v>227</v>
      </c>
      <c r="AU1789" s="227" t="s">
        <v>93</v>
      </c>
      <c r="AY1789" s="20" t="s">
        <v>224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93</v>
      </c>
      <c r="BK1789" s="228">
        <f>ROUND(I1789*H1789,2)</f>
        <v>0</v>
      </c>
      <c r="BL1789" s="20" t="s">
        <v>231</v>
      </c>
      <c r="BM1789" s="227" t="s">
        <v>1817</v>
      </c>
    </row>
    <row r="1790" s="2" customFormat="1">
      <c r="A1790" s="41"/>
      <c r="B1790" s="42"/>
      <c r="C1790" s="43"/>
      <c r="D1790" s="267" t="s">
        <v>314</v>
      </c>
      <c r="E1790" s="43"/>
      <c r="F1790" s="268" t="s">
        <v>1818</v>
      </c>
      <c r="G1790" s="43"/>
      <c r="H1790" s="43"/>
      <c r="I1790" s="269"/>
      <c r="J1790" s="43"/>
      <c r="K1790" s="43"/>
      <c r="L1790" s="47"/>
      <c r="M1790" s="270"/>
      <c r="N1790" s="271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314</v>
      </c>
      <c r="AU1790" s="20" t="s">
        <v>93</v>
      </c>
    </row>
    <row r="1791" s="14" customFormat="1">
      <c r="A1791" s="14"/>
      <c r="B1791" s="246"/>
      <c r="C1791" s="247"/>
      <c r="D1791" s="231" t="s">
        <v>268</v>
      </c>
      <c r="E1791" s="248" t="s">
        <v>19</v>
      </c>
      <c r="F1791" s="249" t="s">
        <v>496</v>
      </c>
      <c r="G1791" s="247"/>
      <c r="H1791" s="248" t="s">
        <v>19</v>
      </c>
      <c r="I1791" s="250"/>
      <c r="J1791" s="247"/>
      <c r="K1791" s="247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268</v>
      </c>
      <c r="AU1791" s="255" t="s">
        <v>93</v>
      </c>
      <c r="AV1791" s="14" t="s">
        <v>82</v>
      </c>
      <c r="AW1791" s="14" t="s">
        <v>34</v>
      </c>
      <c r="AX1791" s="14" t="s">
        <v>74</v>
      </c>
      <c r="AY1791" s="255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1485</v>
      </c>
      <c r="G1792" s="230"/>
      <c r="H1792" s="234">
        <v>1.9079999999999999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648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1819</v>
      </c>
      <c r="G1794" s="230"/>
      <c r="H1794" s="234">
        <v>26.986000000000001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1487</v>
      </c>
      <c r="G1795" s="230"/>
      <c r="H1795" s="234">
        <v>158.33500000000001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1488</v>
      </c>
      <c r="G1796" s="230"/>
      <c r="H1796" s="234">
        <v>4.3200000000000003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4" customFormat="1">
      <c r="A1797" s="14"/>
      <c r="B1797" s="246"/>
      <c r="C1797" s="247"/>
      <c r="D1797" s="231" t="s">
        <v>268</v>
      </c>
      <c r="E1797" s="248" t="s">
        <v>19</v>
      </c>
      <c r="F1797" s="249" t="s">
        <v>662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268</v>
      </c>
      <c r="AU1797" s="255" t="s">
        <v>93</v>
      </c>
      <c r="AV1797" s="14" t="s">
        <v>82</v>
      </c>
      <c r="AW1797" s="14" t="s">
        <v>34</v>
      </c>
      <c r="AX1797" s="14" t="s">
        <v>74</v>
      </c>
      <c r="AY1797" s="255" t="s">
        <v>224</v>
      </c>
    </row>
    <row r="1798" s="13" customFormat="1">
      <c r="A1798" s="13"/>
      <c r="B1798" s="229"/>
      <c r="C1798" s="230"/>
      <c r="D1798" s="231" t="s">
        <v>268</v>
      </c>
      <c r="E1798" s="232" t="s">
        <v>19</v>
      </c>
      <c r="F1798" s="233" t="s">
        <v>1489</v>
      </c>
      <c r="G1798" s="230"/>
      <c r="H1798" s="234">
        <v>188.31</v>
      </c>
      <c r="I1798" s="235"/>
      <c r="J1798" s="230"/>
      <c r="K1798" s="230"/>
      <c r="L1798" s="236"/>
      <c r="M1798" s="237"/>
      <c r="N1798" s="238"/>
      <c r="O1798" s="238"/>
      <c r="P1798" s="238"/>
      <c r="Q1798" s="238"/>
      <c r="R1798" s="238"/>
      <c r="S1798" s="238"/>
      <c r="T1798" s="23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0" t="s">
        <v>268</v>
      </c>
      <c r="AU1798" s="240" t="s">
        <v>93</v>
      </c>
      <c r="AV1798" s="13" t="s">
        <v>93</v>
      </c>
      <c r="AW1798" s="13" t="s">
        <v>34</v>
      </c>
      <c r="AX1798" s="13" t="s">
        <v>74</v>
      </c>
      <c r="AY1798" s="240" t="s">
        <v>224</v>
      </c>
    </row>
    <row r="1799" s="13" customFormat="1">
      <c r="A1799" s="13"/>
      <c r="B1799" s="229"/>
      <c r="C1799" s="230"/>
      <c r="D1799" s="231" t="s">
        <v>268</v>
      </c>
      <c r="E1799" s="232" t="s">
        <v>19</v>
      </c>
      <c r="F1799" s="233" t="s">
        <v>1490</v>
      </c>
      <c r="G1799" s="230"/>
      <c r="H1799" s="234">
        <v>10.878</v>
      </c>
      <c r="I1799" s="235"/>
      <c r="J1799" s="230"/>
      <c r="K1799" s="230"/>
      <c r="L1799" s="236"/>
      <c r="M1799" s="237"/>
      <c r="N1799" s="238"/>
      <c r="O1799" s="238"/>
      <c r="P1799" s="238"/>
      <c r="Q1799" s="238"/>
      <c r="R1799" s="238"/>
      <c r="S1799" s="238"/>
      <c r="T1799" s="23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0" t="s">
        <v>268</v>
      </c>
      <c r="AU1799" s="240" t="s">
        <v>93</v>
      </c>
      <c r="AV1799" s="13" t="s">
        <v>93</v>
      </c>
      <c r="AW1799" s="13" t="s">
        <v>34</v>
      </c>
      <c r="AX1799" s="13" t="s">
        <v>74</v>
      </c>
      <c r="AY1799" s="240" t="s">
        <v>224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664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1489</v>
      </c>
      <c r="G1801" s="230"/>
      <c r="H1801" s="234">
        <v>188.31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74</v>
      </c>
      <c r="AY1801" s="240" t="s">
        <v>224</v>
      </c>
    </row>
    <row r="1802" s="13" customFormat="1">
      <c r="A1802" s="13"/>
      <c r="B1802" s="229"/>
      <c r="C1802" s="230"/>
      <c r="D1802" s="231" t="s">
        <v>268</v>
      </c>
      <c r="E1802" s="232" t="s">
        <v>19</v>
      </c>
      <c r="F1802" s="233" t="s">
        <v>1490</v>
      </c>
      <c r="G1802" s="230"/>
      <c r="H1802" s="234">
        <v>10.878</v>
      </c>
      <c r="I1802" s="235"/>
      <c r="J1802" s="230"/>
      <c r="K1802" s="230"/>
      <c r="L1802" s="236"/>
      <c r="M1802" s="237"/>
      <c r="N1802" s="238"/>
      <c r="O1802" s="238"/>
      <c r="P1802" s="238"/>
      <c r="Q1802" s="238"/>
      <c r="R1802" s="238"/>
      <c r="S1802" s="238"/>
      <c r="T1802" s="239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0" t="s">
        <v>268</v>
      </c>
      <c r="AU1802" s="240" t="s">
        <v>93</v>
      </c>
      <c r="AV1802" s="13" t="s">
        <v>93</v>
      </c>
      <c r="AW1802" s="13" t="s">
        <v>34</v>
      </c>
      <c r="AX1802" s="13" t="s">
        <v>74</v>
      </c>
      <c r="AY1802" s="240" t="s">
        <v>224</v>
      </c>
    </row>
    <row r="1803" s="14" customFormat="1">
      <c r="A1803" s="14"/>
      <c r="B1803" s="246"/>
      <c r="C1803" s="247"/>
      <c r="D1803" s="231" t="s">
        <v>268</v>
      </c>
      <c r="E1803" s="248" t="s">
        <v>19</v>
      </c>
      <c r="F1803" s="249" t="s">
        <v>665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268</v>
      </c>
      <c r="AU1803" s="255" t="s">
        <v>93</v>
      </c>
      <c r="AV1803" s="14" t="s">
        <v>82</v>
      </c>
      <c r="AW1803" s="14" t="s">
        <v>34</v>
      </c>
      <c r="AX1803" s="14" t="s">
        <v>74</v>
      </c>
      <c r="AY1803" s="255" t="s">
        <v>224</v>
      </c>
    </row>
    <row r="1804" s="13" customFormat="1">
      <c r="A1804" s="13"/>
      <c r="B1804" s="229"/>
      <c r="C1804" s="230"/>
      <c r="D1804" s="231" t="s">
        <v>268</v>
      </c>
      <c r="E1804" s="232" t="s">
        <v>19</v>
      </c>
      <c r="F1804" s="233" t="s">
        <v>1491</v>
      </c>
      <c r="G1804" s="230"/>
      <c r="H1804" s="234">
        <v>179.452</v>
      </c>
      <c r="I1804" s="235"/>
      <c r="J1804" s="230"/>
      <c r="K1804" s="230"/>
      <c r="L1804" s="236"/>
      <c r="M1804" s="237"/>
      <c r="N1804" s="238"/>
      <c r="O1804" s="238"/>
      <c r="P1804" s="238"/>
      <c r="Q1804" s="238"/>
      <c r="R1804" s="238"/>
      <c r="S1804" s="238"/>
      <c r="T1804" s="23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0" t="s">
        <v>268</v>
      </c>
      <c r="AU1804" s="240" t="s">
        <v>93</v>
      </c>
      <c r="AV1804" s="13" t="s">
        <v>93</v>
      </c>
      <c r="AW1804" s="13" t="s">
        <v>34</v>
      </c>
      <c r="AX1804" s="13" t="s">
        <v>74</v>
      </c>
      <c r="AY1804" s="240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1492</v>
      </c>
      <c r="G1805" s="230"/>
      <c r="H1805" s="234">
        <v>372.44600000000003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74</v>
      </c>
      <c r="AY1805" s="240" t="s">
        <v>224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667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1820</v>
      </c>
      <c r="G1807" s="230"/>
      <c r="H1807" s="234">
        <v>61.951999999999998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74</v>
      </c>
      <c r="AY1807" s="240" t="s">
        <v>224</v>
      </c>
    </row>
    <row r="1808" s="13" customFormat="1">
      <c r="A1808" s="13"/>
      <c r="B1808" s="229"/>
      <c r="C1808" s="230"/>
      <c r="D1808" s="231" t="s">
        <v>268</v>
      </c>
      <c r="E1808" s="232" t="s">
        <v>19</v>
      </c>
      <c r="F1808" s="233" t="s">
        <v>1494</v>
      </c>
      <c r="G1808" s="230"/>
      <c r="H1808" s="234">
        <v>55.936</v>
      </c>
      <c r="I1808" s="235"/>
      <c r="J1808" s="230"/>
      <c r="K1808" s="230"/>
      <c r="L1808" s="236"/>
      <c r="M1808" s="237"/>
      <c r="N1808" s="238"/>
      <c r="O1808" s="238"/>
      <c r="P1808" s="238"/>
      <c r="Q1808" s="238"/>
      <c r="R1808" s="238"/>
      <c r="S1808" s="238"/>
      <c r="T1808" s="23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0" t="s">
        <v>268</v>
      </c>
      <c r="AU1808" s="240" t="s">
        <v>93</v>
      </c>
      <c r="AV1808" s="13" t="s">
        <v>93</v>
      </c>
      <c r="AW1808" s="13" t="s">
        <v>34</v>
      </c>
      <c r="AX1808" s="13" t="s">
        <v>74</v>
      </c>
      <c r="AY1808" s="240" t="s">
        <v>224</v>
      </c>
    </row>
    <row r="1809" s="16" customFormat="1">
      <c r="A1809" s="16"/>
      <c r="B1809" s="272"/>
      <c r="C1809" s="273"/>
      <c r="D1809" s="231" t="s">
        <v>268</v>
      </c>
      <c r="E1809" s="274" t="s">
        <v>19</v>
      </c>
      <c r="F1809" s="275" t="s">
        <v>351</v>
      </c>
      <c r="G1809" s="273"/>
      <c r="H1809" s="276">
        <v>1259.711</v>
      </c>
      <c r="I1809" s="277"/>
      <c r="J1809" s="273"/>
      <c r="K1809" s="273"/>
      <c r="L1809" s="278"/>
      <c r="M1809" s="279"/>
      <c r="N1809" s="280"/>
      <c r="O1809" s="280"/>
      <c r="P1809" s="280"/>
      <c r="Q1809" s="280"/>
      <c r="R1809" s="280"/>
      <c r="S1809" s="280"/>
      <c r="T1809" s="281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82" t="s">
        <v>268</v>
      </c>
      <c r="AU1809" s="282" t="s">
        <v>93</v>
      </c>
      <c r="AV1809" s="16" t="s">
        <v>231</v>
      </c>
      <c r="AW1809" s="16" t="s">
        <v>34</v>
      </c>
      <c r="AX1809" s="16" t="s">
        <v>82</v>
      </c>
      <c r="AY1809" s="282" t="s">
        <v>224</v>
      </c>
    </row>
    <row r="1810" s="12" customFormat="1" ht="22.8" customHeight="1">
      <c r="A1810" s="12"/>
      <c r="B1810" s="200"/>
      <c r="C1810" s="201"/>
      <c r="D1810" s="202" t="s">
        <v>73</v>
      </c>
      <c r="E1810" s="214" t="s">
        <v>1005</v>
      </c>
      <c r="F1810" s="214" t="s">
        <v>1821</v>
      </c>
      <c r="G1810" s="201"/>
      <c r="H1810" s="201"/>
      <c r="I1810" s="204"/>
      <c r="J1810" s="215">
        <f>BK1810</f>
        <v>0</v>
      </c>
      <c r="K1810" s="201"/>
      <c r="L1810" s="206"/>
      <c r="M1810" s="207"/>
      <c r="N1810" s="208"/>
      <c r="O1810" s="208"/>
      <c r="P1810" s="209">
        <f>SUM(P1811:P1931)</f>
        <v>0</v>
      </c>
      <c r="Q1810" s="208"/>
      <c r="R1810" s="209">
        <f>SUM(R1811:R1931)</f>
        <v>806.23111733000007</v>
      </c>
      <c r="S1810" s="208"/>
      <c r="T1810" s="210">
        <f>SUM(T1811:T1931)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1" t="s">
        <v>82</v>
      </c>
      <c r="AT1810" s="212" t="s">
        <v>73</v>
      </c>
      <c r="AU1810" s="212" t="s">
        <v>82</v>
      </c>
      <c r="AY1810" s="211" t="s">
        <v>224</v>
      </c>
      <c r="BK1810" s="213">
        <f>SUM(BK1811:BK1931)</f>
        <v>0</v>
      </c>
    </row>
    <row r="1811" s="2" customFormat="1" ht="33" customHeight="1">
      <c r="A1811" s="41"/>
      <c r="B1811" s="42"/>
      <c r="C1811" s="216" t="s">
        <v>1822</v>
      </c>
      <c r="D1811" s="216" t="s">
        <v>227</v>
      </c>
      <c r="E1811" s="217" t="s">
        <v>1823</v>
      </c>
      <c r="F1811" s="218" t="s">
        <v>1824</v>
      </c>
      <c r="G1811" s="219" t="s">
        <v>324</v>
      </c>
      <c r="H1811" s="220">
        <v>25.181000000000001</v>
      </c>
      <c r="I1811" s="221"/>
      <c r="J1811" s="222">
        <f>ROUND(I1811*H1811,2)</f>
        <v>0</v>
      </c>
      <c r="K1811" s="218" t="s">
        <v>312</v>
      </c>
      <c r="L1811" s="47"/>
      <c r="M1811" s="223" t="s">
        <v>19</v>
      </c>
      <c r="N1811" s="224" t="s">
        <v>46</v>
      </c>
      <c r="O1811" s="87"/>
      <c r="P1811" s="225">
        <f>O1811*H1811</f>
        <v>0</v>
      </c>
      <c r="Q1811" s="225">
        <v>2.5018699999999998</v>
      </c>
      <c r="R1811" s="225">
        <f>Q1811*H1811</f>
        <v>62.999588469999999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231</v>
      </c>
      <c r="AT1811" s="227" t="s">
        <v>227</v>
      </c>
      <c r="AU1811" s="227" t="s">
        <v>93</v>
      </c>
      <c r="AY1811" s="20" t="s">
        <v>224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93</v>
      </c>
      <c r="BK1811" s="228">
        <f>ROUND(I1811*H1811,2)</f>
        <v>0</v>
      </c>
      <c r="BL1811" s="20" t="s">
        <v>231</v>
      </c>
      <c r="BM1811" s="227" t="s">
        <v>1825</v>
      </c>
    </row>
    <row r="1812" s="2" customFormat="1">
      <c r="A1812" s="41"/>
      <c r="B1812" s="42"/>
      <c r="C1812" s="43"/>
      <c r="D1812" s="267" t="s">
        <v>314</v>
      </c>
      <c r="E1812" s="43"/>
      <c r="F1812" s="268" t="s">
        <v>1826</v>
      </c>
      <c r="G1812" s="43"/>
      <c r="H1812" s="43"/>
      <c r="I1812" s="269"/>
      <c r="J1812" s="43"/>
      <c r="K1812" s="43"/>
      <c r="L1812" s="47"/>
      <c r="M1812" s="270"/>
      <c r="N1812" s="271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314</v>
      </c>
      <c r="AU1812" s="20" t="s">
        <v>93</v>
      </c>
    </row>
    <row r="1813" s="14" customFormat="1">
      <c r="A1813" s="14"/>
      <c r="B1813" s="246"/>
      <c r="C1813" s="247"/>
      <c r="D1813" s="231" t="s">
        <v>268</v>
      </c>
      <c r="E1813" s="248" t="s">
        <v>19</v>
      </c>
      <c r="F1813" s="249" t="s">
        <v>1827</v>
      </c>
      <c r="G1813" s="247"/>
      <c r="H1813" s="248" t="s">
        <v>19</v>
      </c>
      <c r="I1813" s="250"/>
      <c r="J1813" s="247"/>
      <c r="K1813" s="247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268</v>
      </c>
      <c r="AU1813" s="255" t="s">
        <v>93</v>
      </c>
      <c r="AV1813" s="14" t="s">
        <v>82</v>
      </c>
      <c r="AW1813" s="14" t="s">
        <v>34</v>
      </c>
      <c r="AX1813" s="14" t="s">
        <v>74</v>
      </c>
      <c r="AY1813" s="255" t="s">
        <v>224</v>
      </c>
    </row>
    <row r="1814" s="13" customFormat="1">
      <c r="A1814" s="13"/>
      <c r="B1814" s="229"/>
      <c r="C1814" s="230"/>
      <c r="D1814" s="231" t="s">
        <v>268</v>
      </c>
      <c r="E1814" s="232" t="s">
        <v>19</v>
      </c>
      <c r="F1814" s="233" t="s">
        <v>1828</v>
      </c>
      <c r="G1814" s="230"/>
      <c r="H1814" s="234">
        <v>25.181000000000001</v>
      </c>
      <c r="I1814" s="235"/>
      <c r="J1814" s="230"/>
      <c r="K1814" s="230"/>
      <c r="L1814" s="236"/>
      <c r="M1814" s="237"/>
      <c r="N1814" s="238"/>
      <c r="O1814" s="238"/>
      <c r="P1814" s="238"/>
      <c r="Q1814" s="238"/>
      <c r="R1814" s="238"/>
      <c r="S1814" s="238"/>
      <c r="T1814" s="23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0" t="s">
        <v>268</v>
      </c>
      <c r="AU1814" s="240" t="s">
        <v>93</v>
      </c>
      <c r="AV1814" s="13" t="s">
        <v>93</v>
      </c>
      <c r="AW1814" s="13" t="s">
        <v>34</v>
      </c>
      <c r="AX1814" s="13" t="s">
        <v>82</v>
      </c>
      <c r="AY1814" s="240" t="s">
        <v>224</v>
      </c>
    </row>
    <row r="1815" s="2" customFormat="1" ht="44.25" customHeight="1">
      <c r="A1815" s="41"/>
      <c r="B1815" s="42"/>
      <c r="C1815" s="216" t="s">
        <v>1829</v>
      </c>
      <c r="D1815" s="216" t="s">
        <v>227</v>
      </c>
      <c r="E1815" s="217" t="s">
        <v>1830</v>
      </c>
      <c r="F1815" s="218" t="s">
        <v>1831</v>
      </c>
      <c r="G1815" s="219" t="s">
        <v>324</v>
      </c>
      <c r="H1815" s="220">
        <v>25.181000000000001</v>
      </c>
      <c r="I1815" s="221"/>
      <c r="J1815" s="222">
        <f>ROUND(I1815*H1815,2)</f>
        <v>0</v>
      </c>
      <c r="K1815" s="218" t="s">
        <v>312</v>
      </c>
      <c r="L1815" s="47"/>
      <c r="M1815" s="223" t="s">
        <v>19</v>
      </c>
      <c r="N1815" s="224" t="s">
        <v>46</v>
      </c>
      <c r="O1815" s="87"/>
      <c r="P1815" s="225">
        <f>O1815*H1815</f>
        <v>0</v>
      </c>
      <c r="Q1815" s="225">
        <v>0</v>
      </c>
      <c r="R1815" s="225">
        <f>Q1815*H1815</f>
        <v>0</v>
      </c>
      <c r="S1815" s="225">
        <v>0</v>
      </c>
      <c r="T1815" s="226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27" t="s">
        <v>231</v>
      </c>
      <c r="AT1815" s="227" t="s">
        <v>227</v>
      </c>
      <c r="AU1815" s="227" t="s">
        <v>93</v>
      </c>
      <c r="AY1815" s="20" t="s">
        <v>224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20" t="s">
        <v>93</v>
      </c>
      <c r="BK1815" s="228">
        <f>ROUND(I1815*H1815,2)</f>
        <v>0</v>
      </c>
      <c r="BL1815" s="20" t="s">
        <v>231</v>
      </c>
      <c r="BM1815" s="227" t="s">
        <v>1832</v>
      </c>
    </row>
    <row r="1816" s="2" customFormat="1">
      <c r="A1816" s="41"/>
      <c r="B1816" s="42"/>
      <c r="C1816" s="43"/>
      <c r="D1816" s="267" t="s">
        <v>314</v>
      </c>
      <c r="E1816" s="43"/>
      <c r="F1816" s="268" t="s">
        <v>1833</v>
      </c>
      <c r="G1816" s="43"/>
      <c r="H1816" s="43"/>
      <c r="I1816" s="269"/>
      <c r="J1816" s="43"/>
      <c r="K1816" s="43"/>
      <c r="L1816" s="47"/>
      <c r="M1816" s="270"/>
      <c r="N1816" s="271"/>
      <c r="O1816" s="87"/>
      <c r="P1816" s="87"/>
      <c r="Q1816" s="87"/>
      <c r="R1816" s="87"/>
      <c r="S1816" s="87"/>
      <c r="T1816" s="88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T1816" s="20" t="s">
        <v>314</v>
      </c>
      <c r="AU1816" s="20" t="s">
        <v>93</v>
      </c>
    </row>
    <row r="1817" s="14" customFormat="1">
      <c r="A1817" s="14"/>
      <c r="B1817" s="246"/>
      <c r="C1817" s="247"/>
      <c r="D1817" s="231" t="s">
        <v>268</v>
      </c>
      <c r="E1817" s="248" t="s">
        <v>19</v>
      </c>
      <c r="F1817" s="249" t="s">
        <v>1827</v>
      </c>
      <c r="G1817" s="247"/>
      <c r="H1817" s="248" t="s">
        <v>19</v>
      </c>
      <c r="I1817" s="250"/>
      <c r="J1817" s="247"/>
      <c r="K1817" s="247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268</v>
      </c>
      <c r="AU1817" s="255" t="s">
        <v>93</v>
      </c>
      <c r="AV1817" s="14" t="s">
        <v>82</v>
      </c>
      <c r="AW1817" s="14" t="s">
        <v>34</v>
      </c>
      <c r="AX1817" s="14" t="s">
        <v>74</v>
      </c>
      <c r="AY1817" s="255" t="s">
        <v>224</v>
      </c>
    </row>
    <row r="1818" s="13" customFormat="1">
      <c r="A1818" s="13"/>
      <c r="B1818" s="229"/>
      <c r="C1818" s="230"/>
      <c r="D1818" s="231" t="s">
        <v>268</v>
      </c>
      <c r="E1818" s="232" t="s">
        <v>19</v>
      </c>
      <c r="F1818" s="233" t="s">
        <v>1828</v>
      </c>
      <c r="G1818" s="230"/>
      <c r="H1818" s="234">
        <v>25.181000000000001</v>
      </c>
      <c r="I1818" s="235"/>
      <c r="J1818" s="230"/>
      <c r="K1818" s="230"/>
      <c r="L1818" s="236"/>
      <c r="M1818" s="237"/>
      <c r="N1818" s="238"/>
      <c r="O1818" s="238"/>
      <c r="P1818" s="238"/>
      <c r="Q1818" s="238"/>
      <c r="R1818" s="238"/>
      <c r="S1818" s="238"/>
      <c r="T1818" s="23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0" t="s">
        <v>268</v>
      </c>
      <c r="AU1818" s="240" t="s">
        <v>93</v>
      </c>
      <c r="AV1818" s="13" t="s">
        <v>93</v>
      </c>
      <c r="AW1818" s="13" t="s">
        <v>34</v>
      </c>
      <c r="AX1818" s="13" t="s">
        <v>82</v>
      </c>
      <c r="AY1818" s="240" t="s">
        <v>224</v>
      </c>
    </row>
    <row r="1819" s="2" customFormat="1" ht="21.75" customHeight="1">
      <c r="A1819" s="41"/>
      <c r="B1819" s="42"/>
      <c r="C1819" s="216" t="s">
        <v>1834</v>
      </c>
      <c r="D1819" s="216" t="s">
        <v>227</v>
      </c>
      <c r="E1819" s="217" t="s">
        <v>1835</v>
      </c>
      <c r="F1819" s="218" t="s">
        <v>1836</v>
      </c>
      <c r="G1819" s="219" t="s">
        <v>371</v>
      </c>
      <c r="H1819" s="220">
        <v>0.67500000000000004</v>
      </c>
      <c r="I1819" s="221"/>
      <c r="J1819" s="222">
        <f>ROUND(I1819*H1819,2)</f>
        <v>0</v>
      </c>
      <c r="K1819" s="218" t="s">
        <v>312</v>
      </c>
      <c r="L1819" s="47"/>
      <c r="M1819" s="223" t="s">
        <v>19</v>
      </c>
      <c r="N1819" s="224" t="s">
        <v>46</v>
      </c>
      <c r="O1819" s="87"/>
      <c r="P1819" s="225">
        <f>O1819*H1819</f>
        <v>0</v>
      </c>
      <c r="Q1819" s="225">
        <v>1.06277</v>
      </c>
      <c r="R1819" s="225">
        <f>Q1819*H1819</f>
        <v>0.71736975000000003</v>
      </c>
      <c r="S1819" s="225">
        <v>0</v>
      </c>
      <c r="T1819" s="226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27" t="s">
        <v>231</v>
      </c>
      <c r="AT1819" s="227" t="s">
        <v>227</v>
      </c>
      <c r="AU1819" s="227" t="s">
        <v>93</v>
      </c>
      <c r="AY1819" s="20" t="s">
        <v>224</v>
      </c>
      <c r="BE1819" s="228">
        <f>IF(N1819="základní",J1819,0)</f>
        <v>0</v>
      </c>
      <c r="BF1819" s="228">
        <f>IF(N1819="snížená",J1819,0)</f>
        <v>0</v>
      </c>
      <c r="BG1819" s="228">
        <f>IF(N1819="zákl. přenesená",J1819,0)</f>
        <v>0</v>
      </c>
      <c r="BH1819" s="228">
        <f>IF(N1819="sníž. přenesená",J1819,0)</f>
        <v>0</v>
      </c>
      <c r="BI1819" s="228">
        <f>IF(N1819="nulová",J1819,0)</f>
        <v>0</v>
      </c>
      <c r="BJ1819" s="20" t="s">
        <v>93</v>
      </c>
      <c r="BK1819" s="228">
        <f>ROUND(I1819*H1819,2)</f>
        <v>0</v>
      </c>
      <c r="BL1819" s="20" t="s">
        <v>231</v>
      </c>
      <c r="BM1819" s="227" t="s">
        <v>1837</v>
      </c>
    </row>
    <row r="1820" s="2" customFormat="1">
      <c r="A1820" s="41"/>
      <c r="B1820" s="42"/>
      <c r="C1820" s="43"/>
      <c r="D1820" s="267" t="s">
        <v>314</v>
      </c>
      <c r="E1820" s="43"/>
      <c r="F1820" s="268" t="s">
        <v>1838</v>
      </c>
      <c r="G1820" s="43"/>
      <c r="H1820" s="43"/>
      <c r="I1820" s="269"/>
      <c r="J1820" s="43"/>
      <c r="K1820" s="43"/>
      <c r="L1820" s="47"/>
      <c r="M1820" s="270"/>
      <c r="N1820" s="271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314</v>
      </c>
      <c r="AU1820" s="20" t="s">
        <v>93</v>
      </c>
    </row>
    <row r="1821" s="14" customFormat="1">
      <c r="A1821" s="14"/>
      <c r="B1821" s="246"/>
      <c r="C1821" s="247"/>
      <c r="D1821" s="231" t="s">
        <v>268</v>
      </c>
      <c r="E1821" s="248" t="s">
        <v>19</v>
      </c>
      <c r="F1821" s="249" t="s">
        <v>1827</v>
      </c>
      <c r="G1821" s="247"/>
      <c r="H1821" s="248" t="s">
        <v>19</v>
      </c>
      <c r="I1821" s="250"/>
      <c r="J1821" s="247"/>
      <c r="K1821" s="247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268</v>
      </c>
      <c r="AU1821" s="255" t="s">
        <v>93</v>
      </c>
      <c r="AV1821" s="14" t="s">
        <v>82</v>
      </c>
      <c r="AW1821" s="14" t="s">
        <v>34</v>
      </c>
      <c r="AX1821" s="14" t="s">
        <v>74</v>
      </c>
      <c r="AY1821" s="255" t="s">
        <v>224</v>
      </c>
    </row>
    <row r="1822" s="13" customFormat="1">
      <c r="A1822" s="13"/>
      <c r="B1822" s="229"/>
      <c r="C1822" s="230"/>
      <c r="D1822" s="231" t="s">
        <v>268</v>
      </c>
      <c r="E1822" s="232" t="s">
        <v>19</v>
      </c>
      <c r="F1822" s="233" t="s">
        <v>1839</v>
      </c>
      <c r="G1822" s="230"/>
      <c r="H1822" s="234">
        <v>0.67500000000000004</v>
      </c>
      <c r="I1822" s="235"/>
      <c r="J1822" s="230"/>
      <c r="K1822" s="230"/>
      <c r="L1822" s="236"/>
      <c r="M1822" s="237"/>
      <c r="N1822" s="238"/>
      <c r="O1822" s="238"/>
      <c r="P1822" s="238"/>
      <c r="Q1822" s="238"/>
      <c r="R1822" s="238"/>
      <c r="S1822" s="238"/>
      <c r="T1822" s="239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0" t="s">
        <v>268</v>
      </c>
      <c r="AU1822" s="240" t="s">
        <v>93</v>
      </c>
      <c r="AV1822" s="13" t="s">
        <v>93</v>
      </c>
      <c r="AW1822" s="13" t="s">
        <v>34</v>
      </c>
      <c r="AX1822" s="13" t="s">
        <v>82</v>
      </c>
      <c r="AY1822" s="240" t="s">
        <v>224</v>
      </c>
    </row>
    <row r="1823" s="2" customFormat="1" ht="24.15" customHeight="1">
      <c r="A1823" s="41"/>
      <c r="B1823" s="42"/>
      <c r="C1823" s="216" t="s">
        <v>1840</v>
      </c>
      <c r="D1823" s="216" t="s">
        <v>227</v>
      </c>
      <c r="E1823" s="217" t="s">
        <v>1841</v>
      </c>
      <c r="F1823" s="218" t="s">
        <v>1842</v>
      </c>
      <c r="G1823" s="219" t="s">
        <v>266</v>
      </c>
      <c r="H1823" s="220">
        <v>4285.1580000000004</v>
      </c>
      <c r="I1823" s="221"/>
      <c r="J1823" s="222">
        <f>ROUND(I1823*H1823,2)</f>
        <v>0</v>
      </c>
      <c r="K1823" s="218" t="s">
        <v>312</v>
      </c>
      <c r="L1823" s="47"/>
      <c r="M1823" s="223" t="s">
        <v>19</v>
      </c>
      <c r="N1823" s="224" t="s">
        <v>46</v>
      </c>
      <c r="O1823" s="87"/>
      <c r="P1823" s="225">
        <f>O1823*H1823</f>
        <v>0</v>
      </c>
      <c r="Q1823" s="225">
        <v>0.1173</v>
      </c>
      <c r="R1823" s="225">
        <f>Q1823*H1823</f>
        <v>502.64903340000006</v>
      </c>
      <c r="S1823" s="225">
        <v>0</v>
      </c>
      <c r="T1823" s="226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7" t="s">
        <v>231</v>
      </c>
      <c r="AT1823" s="227" t="s">
        <v>227</v>
      </c>
      <c r="AU1823" s="227" t="s">
        <v>93</v>
      </c>
      <c r="AY1823" s="20" t="s">
        <v>224</v>
      </c>
      <c r="BE1823" s="228">
        <f>IF(N1823="základní",J1823,0)</f>
        <v>0</v>
      </c>
      <c r="BF1823" s="228">
        <f>IF(N1823="snížená",J1823,0)</f>
        <v>0</v>
      </c>
      <c r="BG1823" s="228">
        <f>IF(N1823="zákl. přenesená",J1823,0)</f>
        <v>0</v>
      </c>
      <c r="BH1823" s="228">
        <f>IF(N1823="sníž. přenesená",J1823,0)</f>
        <v>0</v>
      </c>
      <c r="BI1823" s="228">
        <f>IF(N1823="nulová",J1823,0)</f>
        <v>0</v>
      </c>
      <c r="BJ1823" s="20" t="s">
        <v>93</v>
      </c>
      <c r="BK1823" s="228">
        <f>ROUND(I1823*H1823,2)</f>
        <v>0</v>
      </c>
      <c r="BL1823" s="20" t="s">
        <v>231</v>
      </c>
      <c r="BM1823" s="227" t="s">
        <v>1843</v>
      </c>
    </row>
    <row r="1824" s="2" customFormat="1">
      <c r="A1824" s="41"/>
      <c r="B1824" s="42"/>
      <c r="C1824" s="43"/>
      <c r="D1824" s="267" t="s">
        <v>314</v>
      </c>
      <c r="E1824" s="43"/>
      <c r="F1824" s="268" t="s">
        <v>1844</v>
      </c>
      <c r="G1824" s="43"/>
      <c r="H1824" s="43"/>
      <c r="I1824" s="269"/>
      <c r="J1824" s="43"/>
      <c r="K1824" s="43"/>
      <c r="L1824" s="47"/>
      <c r="M1824" s="270"/>
      <c r="N1824" s="271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314</v>
      </c>
      <c r="AU1824" s="20" t="s">
        <v>93</v>
      </c>
    </row>
    <row r="1825" s="14" customFormat="1">
      <c r="A1825" s="14"/>
      <c r="B1825" s="246"/>
      <c r="C1825" s="247"/>
      <c r="D1825" s="231" t="s">
        <v>268</v>
      </c>
      <c r="E1825" s="248" t="s">
        <v>19</v>
      </c>
      <c r="F1825" s="249" t="s">
        <v>1845</v>
      </c>
      <c r="G1825" s="247"/>
      <c r="H1825" s="248" t="s">
        <v>19</v>
      </c>
      <c r="I1825" s="250"/>
      <c r="J1825" s="247"/>
      <c r="K1825" s="247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268</v>
      </c>
      <c r="AU1825" s="255" t="s">
        <v>93</v>
      </c>
      <c r="AV1825" s="14" t="s">
        <v>82</v>
      </c>
      <c r="AW1825" s="14" t="s">
        <v>34</v>
      </c>
      <c r="AX1825" s="14" t="s">
        <v>74</v>
      </c>
      <c r="AY1825" s="255" t="s">
        <v>224</v>
      </c>
    </row>
    <row r="1826" s="13" customFormat="1">
      <c r="A1826" s="13"/>
      <c r="B1826" s="229"/>
      <c r="C1826" s="230"/>
      <c r="D1826" s="231" t="s">
        <v>268</v>
      </c>
      <c r="E1826" s="232" t="s">
        <v>19</v>
      </c>
      <c r="F1826" s="233" t="s">
        <v>1846</v>
      </c>
      <c r="G1826" s="230"/>
      <c r="H1826" s="234">
        <v>357.60000000000002</v>
      </c>
      <c r="I1826" s="235"/>
      <c r="J1826" s="230"/>
      <c r="K1826" s="230"/>
      <c r="L1826" s="236"/>
      <c r="M1826" s="237"/>
      <c r="N1826" s="238"/>
      <c r="O1826" s="238"/>
      <c r="P1826" s="238"/>
      <c r="Q1826" s="238"/>
      <c r="R1826" s="238"/>
      <c r="S1826" s="238"/>
      <c r="T1826" s="23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0" t="s">
        <v>268</v>
      </c>
      <c r="AU1826" s="240" t="s">
        <v>93</v>
      </c>
      <c r="AV1826" s="13" t="s">
        <v>93</v>
      </c>
      <c r="AW1826" s="13" t="s">
        <v>34</v>
      </c>
      <c r="AX1826" s="13" t="s">
        <v>74</v>
      </c>
      <c r="AY1826" s="240" t="s">
        <v>224</v>
      </c>
    </row>
    <row r="1827" s="14" customFormat="1">
      <c r="A1827" s="14"/>
      <c r="B1827" s="246"/>
      <c r="C1827" s="247"/>
      <c r="D1827" s="231" t="s">
        <v>268</v>
      </c>
      <c r="E1827" s="248" t="s">
        <v>19</v>
      </c>
      <c r="F1827" s="249" t="s">
        <v>1847</v>
      </c>
      <c r="G1827" s="247"/>
      <c r="H1827" s="248" t="s">
        <v>19</v>
      </c>
      <c r="I1827" s="250"/>
      <c r="J1827" s="247"/>
      <c r="K1827" s="247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268</v>
      </c>
      <c r="AU1827" s="255" t="s">
        <v>93</v>
      </c>
      <c r="AV1827" s="14" t="s">
        <v>82</v>
      </c>
      <c r="AW1827" s="14" t="s">
        <v>34</v>
      </c>
      <c r="AX1827" s="14" t="s">
        <v>74</v>
      </c>
      <c r="AY1827" s="255" t="s">
        <v>224</v>
      </c>
    </row>
    <row r="1828" s="13" customFormat="1">
      <c r="A1828" s="13"/>
      <c r="B1828" s="229"/>
      <c r="C1828" s="230"/>
      <c r="D1828" s="231" t="s">
        <v>268</v>
      </c>
      <c r="E1828" s="232" t="s">
        <v>19</v>
      </c>
      <c r="F1828" s="233" t="s">
        <v>1848</v>
      </c>
      <c r="G1828" s="230"/>
      <c r="H1828" s="234">
        <v>2310.4000000000001</v>
      </c>
      <c r="I1828" s="235"/>
      <c r="J1828" s="230"/>
      <c r="K1828" s="230"/>
      <c r="L1828" s="236"/>
      <c r="M1828" s="237"/>
      <c r="N1828" s="238"/>
      <c r="O1828" s="238"/>
      <c r="P1828" s="238"/>
      <c r="Q1828" s="238"/>
      <c r="R1828" s="238"/>
      <c r="S1828" s="238"/>
      <c r="T1828" s="23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0" t="s">
        <v>268</v>
      </c>
      <c r="AU1828" s="240" t="s">
        <v>93</v>
      </c>
      <c r="AV1828" s="13" t="s">
        <v>93</v>
      </c>
      <c r="AW1828" s="13" t="s">
        <v>34</v>
      </c>
      <c r="AX1828" s="13" t="s">
        <v>74</v>
      </c>
      <c r="AY1828" s="240" t="s">
        <v>224</v>
      </c>
    </row>
    <row r="1829" s="14" customFormat="1">
      <c r="A1829" s="14"/>
      <c r="B1829" s="246"/>
      <c r="C1829" s="247"/>
      <c r="D1829" s="231" t="s">
        <v>268</v>
      </c>
      <c r="E1829" s="248" t="s">
        <v>19</v>
      </c>
      <c r="F1829" s="249" t="s">
        <v>1849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268</v>
      </c>
      <c r="AU1829" s="255" t="s">
        <v>93</v>
      </c>
      <c r="AV1829" s="14" t="s">
        <v>82</v>
      </c>
      <c r="AW1829" s="14" t="s">
        <v>34</v>
      </c>
      <c r="AX1829" s="14" t="s">
        <v>74</v>
      </c>
      <c r="AY1829" s="255" t="s">
        <v>224</v>
      </c>
    </row>
    <row r="1830" s="13" customFormat="1">
      <c r="A1830" s="13"/>
      <c r="B1830" s="229"/>
      <c r="C1830" s="230"/>
      <c r="D1830" s="231" t="s">
        <v>268</v>
      </c>
      <c r="E1830" s="232" t="s">
        <v>19</v>
      </c>
      <c r="F1830" s="233" t="s">
        <v>1850</v>
      </c>
      <c r="G1830" s="230"/>
      <c r="H1830" s="234">
        <v>252.90000000000001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0" t="s">
        <v>268</v>
      </c>
      <c r="AU1830" s="240" t="s">
        <v>93</v>
      </c>
      <c r="AV1830" s="13" t="s">
        <v>93</v>
      </c>
      <c r="AW1830" s="13" t="s">
        <v>34</v>
      </c>
      <c r="AX1830" s="13" t="s">
        <v>74</v>
      </c>
      <c r="AY1830" s="240" t="s">
        <v>224</v>
      </c>
    </row>
    <row r="1831" s="14" customFormat="1">
      <c r="A1831" s="14"/>
      <c r="B1831" s="246"/>
      <c r="C1831" s="247"/>
      <c r="D1831" s="231" t="s">
        <v>268</v>
      </c>
      <c r="E1831" s="248" t="s">
        <v>19</v>
      </c>
      <c r="F1831" s="249" t="s">
        <v>1851</v>
      </c>
      <c r="G1831" s="247"/>
      <c r="H1831" s="248" t="s">
        <v>19</v>
      </c>
      <c r="I1831" s="250"/>
      <c r="J1831" s="247"/>
      <c r="K1831" s="247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268</v>
      </c>
      <c r="AU1831" s="255" t="s">
        <v>93</v>
      </c>
      <c r="AV1831" s="14" t="s">
        <v>82</v>
      </c>
      <c r="AW1831" s="14" t="s">
        <v>34</v>
      </c>
      <c r="AX1831" s="14" t="s">
        <v>74</v>
      </c>
      <c r="AY1831" s="255" t="s">
        <v>224</v>
      </c>
    </row>
    <row r="1832" s="13" customFormat="1">
      <c r="A1832" s="13"/>
      <c r="B1832" s="229"/>
      <c r="C1832" s="230"/>
      <c r="D1832" s="231" t="s">
        <v>268</v>
      </c>
      <c r="E1832" s="232" t="s">
        <v>19</v>
      </c>
      <c r="F1832" s="233" t="s">
        <v>1852</v>
      </c>
      <c r="G1832" s="230"/>
      <c r="H1832" s="234">
        <v>138.69999999999999</v>
      </c>
      <c r="I1832" s="235"/>
      <c r="J1832" s="230"/>
      <c r="K1832" s="230"/>
      <c r="L1832" s="236"/>
      <c r="M1832" s="237"/>
      <c r="N1832" s="238"/>
      <c r="O1832" s="238"/>
      <c r="P1832" s="238"/>
      <c r="Q1832" s="238"/>
      <c r="R1832" s="238"/>
      <c r="S1832" s="238"/>
      <c r="T1832" s="23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0" t="s">
        <v>268</v>
      </c>
      <c r="AU1832" s="240" t="s">
        <v>93</v>
      </c>
      <c r="AV1832" s="13" t="s">
        <v>93</v>
      </c>
      <c r="AW1832" s="13" t="s">
        <v>34</v>
      </c>
      <c r="AX1832" s="13" t="s">
        <v>74</v>
      </c>
      <c r="AY1832" s="240" t="s">
        <v>224</v>
      </c>
    </row>
    <row r="1833" s="14" customFormat="1">
      <c r="A1833" s="14"/>
      <c r="B1833" s="246"/>
      <c r="C1833" s="247"/>
      <c r="D1833" s="231" t="s">
        <v>268</v>
      </c>
      <c r="E1833" s="248" t="s">
        <v>19</v>
      </c>
      <c r="F1833" s="249" t="s">
        <v>1853</v>
      </c>
      <c r="G1833" s="247"/>
      <c r="H1833" s="248" t="s">
        <v>19</v>
      </c>
      <c r="I1833" s="250"/>
      <c r="J1833" s="247"/>
      <c r="K1833" s="247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268</v>
      </c>
      <c r="AU1833" s="255" t="s">
        <v>93</v>
      </c>
      <c r="AV1833" s="14" t="s">
        <v>82</v>
      </c>
      <c r="AW1833" s="14" t="s">
        <v>34</v>
      </c>
      <c r="AX1833" s="14" t="s">
        <v>74</v>
      </c>
      <c r="AY1833" s="255" t="s">
        <v>224</v>
      </c>
    </row>
    <row r="1834" s="13" customFormat="1">
      <c r="A1834" s="13"/>
      <c r="B1834" s="229"/>
      <c r="C1834" s="230"/>
      <c r="D1834" s="231" t="s">
        <v>268</v>
      </c>
      <c r="E1834" s="232" t="s">
        <v>19</v>
      </c>
      <c r="F1834" s="233" t="s">
        <v>1854</v>
      </c>
      <c r="G1834" s="230"/>
      <c r="H1834" s="234">
        <v>534.79999999999995</v>
      </c>
      <c r="I1834" s="235"/>
      <c r="J1834" s="230"/>
      <c r="K1834" s="230"/>
      <c r="L1834" s="236"/>
      <c r="M1834" s="237"/>
      <c r="N1834" s="238"/>
      <c r="O1834" s="238"/>
      <c r="P1834" s="238"/>
      <c r="Q1834" s="238"/>
      <c r="R1834" s="238"/>
      <c r="S1834" s="238"/>
      <c r="T1834" s="23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0" t="s">
        <v>268</v>
      </c>
      <c r="AU1834" s="240" t="s">
        <v>93</v>
      </c>
      <c r="AV1834" s="13" t="s">
        <v>93</v>
      </c>
      <c r="AW1834" s="13" t="s">
        <v>34</v>
      </c>
      <c r="AX1834" s="13" t="s">
        <v>74</v>
      </c>
      <c r="AY1834" s="240" t="s">
        <v>224</v>
      </c>
    </row>
    <row r="1835" s="14" customFormat="1">
      <c r="A1835" s="14"/>
      <c r="B1835" s="246"/>
      <c r="C1835" s="247"/>
      <c r="D1835" s="231" t="s">
        <v>268</v>
      </c>
      <c r="E1835" s="248" t="s">
        <v>19</v>
      </c>
      <c r="F1835" s="249" t="s">
        <v>1855</v>
      </c>
      <c r="G1835" s="247"/>
      <c r="H1835" s="248" t="s">
        <v>19</v>
      </c>
      <c r="I1835" s="250"/>
      <c r="J1835" s="247"/>
      <c r="K1835" s="247"/>
      <c r="L1835" s="251"/>
      <c r="M1835" s="252"/>
      <c r="N1835" s="253"/>
      <c r="O1835" s="253"/>
      <c r="P1835" s="253"/>
      <c r="Q1835" s="253"/>
      <c r="R1835" s="253"/>
      <c r="S1835" s="253"/>
      <c r="T1835" s="25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5" t="s">
        <v>268</v>
      </c>
      <c r="AU1835" s="255" t="s">
        <v>93</v>
      </c>
      <c r="AV1835" s="14" t="s">
        <v>82</v>
      </c>
      <c r="AW1835" s="14" t="s">
        <v>34</v>
      </c>
      <c r="AX1835" s="14" t="s">
        <v>74</v>
      </c>
      <c r="AY1835" s="255" t="s">
        <v>224</v>
      </c>
    </row>
    <row r="1836" s="13" customFormat="1">
      <c r="A1836" s="13"/>
      <c r="B1836" s="229"/>
      <c r="C1836" s="230"/>
      <c r="D1836" s="231" t="s">
        <v>268</v>
      </c>
      <c r="E1836" s="232" t="s">
        <v>19</v>
      </c>
      <c r="F1836" s="233" t="s">
        <v>1856</v>
      </c>
      <c r="G1836" s="230"/>
      <c r="H1836" s="234">
        <v>119.8</v>
      </c>
      <c r="I1836" s="235"/>
      <c r="J1836" s="230"/>
      <c r="K1836" s="230"/>
      <c r="L1836" s="236"/>
      <c r="M1836" s="237"/>
      <c r="N1836" s="238"/>
      <c r="O1836" s="238"/>
      <c r="P1836" s="238"/>
      <c r="Q1836" s="238"/>
      <c r="R1836" s="238"/>
      <c r="S1836" s="238"/>
      <c r="T1836" s="23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0" t="s">
        <v>268</v>
      </c>
      <c r="AU1836" s="240" t="s">
        <v>93</v>
      </c>
      <c r="AV1836" s="13" t="s">
        <v>93</v>
      </c>
      <c r="AW1836" s="13" t="s">
        <v>34</v>
      </c>
      <c r="AX1836" s="13" t="s">
        <v>74</v>
      </c>
      <c r="AY1836" s="240" t="s">
        <v>224</v>
      </c>
    </row>
    <row r="1837" s="14" customFormat="1">
      <c r="A1837" s="14"/>
      <c r="B1837" s="246"/>
      <c r="C1837" s="247"/>
      <c r="D1837" s="231" t="s">
        <v>268</v>
      </c>
      <c r="E1837" s="248" t="s">
        <v>19</v>
      </c>
      <c r="F1837" s="249" t="s">
        <v>1857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268</v>
      </c>
      <c r="AU1837" s="255" t="s">
        <v>93</v>
      </c>
      <c r="AV1837" s="14" t="s">
        <v>82</v>
      </c>
      <c r="AW1837" s="14" t="s">
        <v>34</v>
      </c>
      <c r="AX1837" s="14" t="s">
        <v>74</v>
      </c>
      <c r="AY1837" s="255" t="s">
        <v>224</v>
      </c>
    </row>
    <row r="1838" s="13" customFormat="1">
      <c r="A1838" s="13"/>
      <c r="B1838" s="229"/>
      <c r="C1838" s="230"/>
      <c r="D1838" s="231" t="s">
        <v>268</v>
      </c>
      <c r="E1838" s="232" t="s">
        <v>19</v>
      </c>
      <c r="F1838" s="233" t="s">
        <v>1858</v>
      </c>
      <c r="G1838" s="230"/>
      <c r="H1838" s="234">
        <v>133.19999999999999</v>
      </c>
      <c r="I1838" s="235"/>
      <c r="J1838" s="230"/>
      <c r="K1838" s="230"/>
      <c r="L1838" s="236"/>
      <c r="M1838" s="237"/>
      <c r="N1838" s="238"/>
      <c r="O1838" s="238"/>
      <c r="P1838" s="238"/>
      <c r="Q1838" s="238"/>
      <c r="R1838" s="238"/>
      <c r="S1838" s="238"/>
      <c r="T1838" s="23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0" t="s">
        <v>268</v>
      </c>
      <c r="AU1838" s="240" t="s">
        <v>93</v>
      </c>
      <c r="AV1838" s="13" t="s">
        <v>93</v>
      </c>
      <c r="AW1838" s="13" t="s">
        <v>34</v>
      </c>
      <c r="AX1838" s="13" t="s">
        <v>74</v>
      </c>
      <c r="AY1838" s="240" t="s">
        <v>224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1859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1860</v>
      </c>
      <c r="G1840" s="230"/>
      <c r="H1840" s="234">
        <v>319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1861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1862</v>
      </c>
      <c r="G1842" s="230"/>
      <c r="H1842" s="234">
        <v>3.7000000000000002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1863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18.800000000000001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1865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1866</v>
      </c>
      <c r="G1846" s="230"/>
      <c r="H1846" s="234">
        <v>52.558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1867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1868</v>
      </c>
      <c r="G1848" s="230"/>
      <c r="H1848" s="234">
        <v>43.700000000000003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6" customFormat="1">
      <c r="A1849" s="16"/>
      <c r="B1849" s="272"/>
      <c r="C1849" s="273"/>
      <c r="D1849" s="231" t="s">
        <v>268</v>
      </c>
      <c r="E1849" s="274" t="s">
        <v>19</v>
      </c>
      <c r="F1849" s="275" t="s">
        <v>351</v>
      </c>
      <c r="G1849" s="273"/>
      <c r="H1849" s="276">
        <v>4285.1580000000004</v>
      </c>
      <c r="I1849" s="277"/>
      <c r="J1849" s="273"/>
      <c r="K1849" s="273"/>
      <c r="L1849" s="278"/>
      <c r="M1849" s="279"/>
      <c r="N1849" s="280"/>
      <c r="O1849" s="280"/>
      <c r="P1849" s="280"/>
      <c r="Q1849" s="280"/>
      <c r="R1849" s="280"/>
      <c r="S1849" s="280"/>
      <c r="T1849" s="281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T1849" s="282" t="s">
        <v>268</v>
      </c>
      <c r="AU1849" s="282" t="s">
        <v>93</v>
      </c>
      <c r="AV1849" s="16" t="s">
        <v>231</v>
      </c>
      <c r="AW1849" s="16" t="s">
        <v>34</v>
      </c>
      <c r="AX1849" s="16" t="s">
        <v>82</v>
      </c>
      <c r="AY1849" s="282" t="s">
        <v>224</v>
      </c>
    </row>
    <row r="1850" s="2" customFormat="1" ht="37.8" customHeight="1">
      <c r="A1850" s="41"/>
      <c r="B1850" s="42"/>
      <c r="C1850" s="216" t="s">
        <v>1869</v>
      </c>
      <c r="D1850" s="216" t="s">
        <v>227</v>
      </c>
      <c r="E1850" s="217" t="s">
        <v>1870</v>
      </c>
      <c r="F1850" s="218" t="s">
        <v>1871</v>
      </c>
      <c r="G1850" s="219" t="s">
        <v>266</v>
      </c>
      <c r="H1850" s="220">
        <v>6677.8770000000004</v>
      </c>
      <c r="I1850" s="221"/>
      <c r="J1850" s="222">
        <f>ROUND(I1850*H1850,2)</f>
        <v>0</v>
      </c>
      <c r="K1850" s="218" t="s">
        <v>312</v>
      </c>
      <c r="L1850" s="47"/>
      <c r="M1850" s="223" t="s">
        <v>19</v>
      </c>
      <c r="N1850" s="224" t="s">
        <v>46</v>
      </c>
      <c r="O1850" s="87"/>
      <c r="P1850" s="225">
        <f>O1850*H1850</f>
        <v>0</v>
      </c>
      <c r="Q1850" s="225">
        <v>0.011730000000000001</v>
      </c>
      <c r="R1850" s="225">
        <f>Q1850*H1850</f>
        <v>78.331497210000009</v>
      </c>
      <c r="S1850" s="225">
        <v>0</v>
      </c>
      <c r="T1850" s="226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7" t="s">
        <v>231</v>
      </c>
      <c r="AT1850" s="227" t="s">
        <v>227</v>
      </c>
      <c r="AU1850" s="227" t="s">
        <v>93</v>
      </c>
      <c r="AY1850" s="20" t="s">
        <v>224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20" t="s">
        <v>93</v>
      </c>
      <c r="BK1850" s="228">
        <f>ROUND(I1850*H1850,2)</f>
        <v>0</v>
      </c>
      <c r="BL1850" s="20" t="s">
        <v>231</v>
      </c>
      <c r="BM1850" s="227" t="s">
        <v>1872</v>
      </c>
    </row>
    <row r="1851" s="2" customFormat="1">
      <c r="A1851" s="41"/>
      <c r="B1851" s="42"/>
      <c r="C1851" s="43"/>
      <c r="D1851" s="267" t="s">
        <v>314</v>
      </c>
      <c r="E1851" s="43"/>
      <c r="F1851" s="268" t="s">
        <v>1873</v>
      </c>
      <c r="G1851" s="43"/>
      <c r="H1851" s="43"/>
      <c r="I1851" s="269"/>
      <c r="J1851" s="43"/>
      <c r="K1851" s="43"/>
      <c r="L1851" s="47"/>
      <c r="M1851" s="270"/>
      <c r="N1851" s="271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314</v>
      </c>
      <c r="AU1851" s="20" t="s">
        <v>93</v>
      </c>
    </row>
    <row r="1852" s="14" customFormat="1">
      <c r="A1852" s="14"/>
      <c r="B1852" s="246"/>
      <c r="C1852" s="247"/>
      <c r="D1852" s="231" t="s">
        <v>268</v>
      </c>
      <c r="E1852" s="248" t="s">
        <v>19</v>
      </c>
      <c r="F1852" s="249" t="s">
        <v>1845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268</v>
      </c>
      <c r="AU1852" s="255" t="s">
        <v>93</v>
      </c>
      <c r="AV1852" s="14" t="s">
        <v>82</v>
      </c>
      <c r="AW1852" s="14" t="s">
        <v>34</v>
      </c>
      <c r="AX1852" s="14" t="s">
        <v>74</v>
      </c>
      <c r="AY1852" s="255" t="s">
        <v>224</v>
      </c>
    </row>
    <row r="1853" s="13" customFormat="1">
      <c r="A1853" s="13"/>
      <c r="B1853" s="229"/>
      <c r="C1853" s="230"/>
      <c r="D1853" s="231" t="s">
        <v>268</v>
      </c>
      <c r="E1853" s="232" t="s">
        <v>19</v>
      </c>
      <c r="F1853" s="233" t="s">
        <v>1874</v>
      </c>
      <c r="G1853" s="230"/>
      <c r="H1853" s="234">
        <v>715.20000000000005</v>
      </c>
      <c r="I1853" s="235"/>
      <c r="J1853" s="230"/>
      <c r="K1853" s="230"/>
      <c r="L1853" s="236"/>
      <c r="M1853" s="237"/>
      <c r="N1853" s="238"/>
      <c r="O1853" s="238"/>
      <c r="P1853" s="238"/>
      <c r="Q1853" s="238"/>
      <c r="R1853" s="238"/>
      <c r="S1853" s="238"/>
      <c r="T1853" s="23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0" t="s">
        <v>268</v>
      </c>
      <c r="AU1853" s="240" t="s">
        <v>93</v>
      </c>
      <c r="AV1853" s="13" t="s">
        <v>93</v>
      </c>
      <c r="AW1853" s="13" t="s">
        <v>34</v>
      </c>
      <c r="AX1853" s="13" t="s">
        <v>74</v>
      </c>
      <c r="AY1853" s="240" t="s">
        <v>224</v>
      </c>
    </row>
    <row r="1854" s="14" customFormat="1">
      <c r="A1854" s="14"/>
      <c r="B1854" s="246"/>
      <c r="C1854" s="247"/>
      <c r="D1854" s="231" t="s">
        <v>268</v>
      </c>
      <c r="E1854" s="248" t="s">
        <v>19</v>
      </c>
      <c r="F1854" s="249" t="s">
        <v>1847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268</v>
      </c>
      <c r="AU1854" s="255" t="s">
        <v>93</v>
      </c>
      <c r="AV1854" s="14" t="s">
        <v>82</v>
      </c>
      <c r="AW1854" s="14" t="s">
        <v>34</v>
      </c>
      <c r="AX1854" s="14" t="s">
        <v>74</v>
      </c>
      <c r="AY1854" s="255" t="s">
        <v>224</v>
      </c>
    </row>
    <row r="1855" s="13" customFormat="1">
      <c r="A1855" s="13"/>
      <c r="B1855" s="229"/>
      <c r="C1855" s="230"/>
      <c r="D1855" s="231" t="s">
        <v>268</v>
      </c>
      <c r="E1855" s="232" t="s">
        <v>19</v>
      </c>
      <c r="F1855" s="233" t="s">
        <v>1875</v>
      </c>
      <c r="G1855" s="230"/>
      <c r="H1855" s="234">
        <v>4620.8000000000002</v>
      </c>
      <c r="I1855" s="235"/>
      <c r="J1855" s="230"/>
      <c r="K1855" s="230"/>
      <c r="L1855" s="236"/>
      <c r="M1855" s="237"/>
      <c r="N1855" s="238"/>
      <c r="O1855" s="238"/>
      <c r="P1855" s="238"/>
      <c r="Q1855" s="238"/>
      <c r="R1855" s="238"/>
      <c r="S1855" s="238"/>
      <c r="T1855" s="23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0" t="s">
        <v>268</v>
      </c>
      <c r="AU1855" s="240" t="s">
        <v>93</v>
      </c>
      <c r="AV1855" s="13" t="s">
        <v>93</v>
      </c>
      <c r="AW1855" s="13" t="s">
        <v>34</v>
      </c>
      <c r="AX1855" s="13" t="s">
        <v>74</v>
      </c>
      <c r="AY1855" s="240" t="s">
        <v>224</v>
      </c>
    </row>
    <row r="1856" s="14" customFormat="1">
      <c r="A1856" s="14"/>
      <c r="B1856" s="246"/>
      <c r="C1856" s="247"/>
      <c r="D1856" s="231" t="s">
        <v>268</v>
      </c>
      <c r="E1856" s="248" t="s">
        <v>19</v>
      </c>
      <c r="F1856" s="249" t="s">
        <v>1849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268</v>
      </c>
      <c r="AU1856" s="255" t="s">
        <v>93</v>
      </c>
      <c r="AV1856" s="14" t="s">
        <v>82</v>
      </c>
      <c r="AW1856" s="14" t="s">
        <v>34</v>
      </c>
      <c r="AX1856" s="14" t="s">
        <v>74</v>
      </c>
      <c r="AY1856" s="255" t="s">
        <v>224</v>
      </c>
    </row>
    <row r="1857" s="13" customFormat="1">
      <c r="A1857" s="13"/>
      <c r="B1857" s="229"/>
      <c r="C1857" s="230"/>
      <c r="D1857" s="231" t="s">
        <v>268</v>
      </c>
      <c r="E1857" s="232" t="s">
        <v>19</v>
      </c>
      <c r="F1857" s="233" t="s">
        <v>1876</v>
      </c>
      <c r="G1857" s="230"/>
      <c r="H1857" s="234">
        <v>252.90000000000001</v>
      </c>
      <c r="I1857" s="235"/>
      <c r="J1857" s="230"/>
      <c r="K1857" s="230"/>
      <c r="L1857" s="236"/>
      <c r="M1857" s="237"/>
      <c r="N1857" s="238"/>
      <c r="O1857" s="238"/>
      <c r="P1857" s="238"/>
      <c r="Q1857" s="238"/>
      <c r="R1857" s="238"/>
      <c r="S1857" s="238"/>
      <c r="T1857" s="23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0" t="s">
        <v>268</v>
      </c>
      <c r="AU1857" s="240" t="s">
        <v>93</v>
      </c>
      <c r="AV1857" s="13" t="s">
        <v>93</v>
      </c>
      <c r="AW1857" s="13" t="s">
        <v>34</v>
      </c>
      <c r="AX1857" s="13" t="s">
        <v>74</v>
      </c>
      <c r="AY1857" s="240" t="s">
        <v>224</v>
      </c>
    </row>
    <row r="1858" s="14" customFormat="1">
      <c r="A1858" s="14"/>
      <c r="B1858" s="246"/>
      <c r="C1858" s="247"/>
      <c r="D1858" s="231" t="s">
        <v>268</v>
      </c>
      <c r="E1858" s="248" t="s">
        <v>19</v>
      </c>
      <c r="F1858" s="249" t="s">
        <v>1851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268</v>
      </c>
      <c r="AU1858" s="255" t="s">
        <v>93</v>
      </c>
      <c r="AV1858" s="14" t="s">
        <v>82</v>
      </c>
      <c r="AW1858" s="14" t="s">
        <v>34</v>
      </c>
      <c r="AX1858" s="14" t="s">
        <v>74</v>
      </c>
      <c r="AY1858" s="255" t="s">
        <v>224</v>
      </c>
    </row>
    <row r="1859" s="13" customFormat="1">
      <c r="A1859" s="13"/>
      <c r="B1859" s="229"/>
      <c r="C1859" s="230"/>
      <c r="D1859" s="231" t="s">
        <v>268</v>
      </c>
      <c r="E1859" s="232" t="s">
        <v>19</v>
      </c>
      <c r="F1859" s="233" t="s">
        <v>1877</v>
      </c>
      <c r="G1859" s="230"/>
      <c r="H1859" s="234">
        <v>138.69999999999999</v>
      </c>
      <c r="I1859" s="235"/>
      <c r="J1859" s="230"/>
      <c r="K1859" s="230"/>
      <c r="L1859" s="236"/>
      <c r="M1859" s="237"/>
      <c r="N1859" s="238"/>
      <c r="O1859" s="238"/>
      <c r="P1859" s="238"/>
      <c r="Q1859" s="238"/>
      <c r="R1859" s="238"/>
      <c r="S1859" s="238"/>
      <c r="T1859" s="239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0" t="s">
        <v>268</v>
      </c>
      <c r="AU1859" s="240" t="s">
        <v>93</v>
      </c>
      <c r="AV1859" s="13" t="s">
        <v>93</v>
      </c>
      <c r="AW1859" s="13" t="s">
        <v>34</v>
      </c>
      <c r="AX1859" s="13" t="s">
        <v>74</v>
      </c>
      <c r="AY1859" s="240" t="s">
        <v>224</v>
      </c>
    </row>
    <row r="1860" s="14" customFormat="1">
      <c r="A1860" s="14"/>
      <c r="B1860" s="246"/>
      <c r="C1860" s="247"/>
      <c r="D1860" s="231" t="s">
        <v>268</v>
      </c>
      <c r="E1860" s="248" t="s">
        <v>19</v>
      </c>
      <c r="F1860" s="249" t="s">
        <v>1853</v>
      </c>
      <c r="G1860" s="247"/>
      <c r="H1860" s="248" t="s">
        <v>19</v>
      </c>
      <c r="I1860" s="250"/>
      <c r="J1860" s="247"/>
      <c r="K1860" s="247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268</v>
      </c>
      <c r="AU1860" s="255" t="s">
        <v>93</v>
      </c>
      <c r="AV1860" s="14" t="s">
        <v>82</v>
      </c>
      <c r="AW1860" s="14" t="s">
        <v>34</v>
      </c>
      <c r="AX1860" s="14" t="s">
        <v>74</v>
      </c>
      <c r="AY1860" s="255" t="s">
        <v>224</v>
      </c>
    </row>
    <row r="1861" s="13" customFormat="1">
      <c r="A1861" s="13"/>
      <c r="B1861" s="229"/>
      <c r="C1861" s="230"/>
      <c r="D1861" s="231" t="s">
        <v>268</v>
      </c>
      <c r="E1861" s="232" t="s">
        <v>19</v>
      </c>
      <c r="F1861" s="233" t="s">
        <v>1878</v>
      </c>
      <c r="G1861" s="230"/>
      <c r="H1861" s="234">
        <v>534.79999999999995</v>
      </c>
      <c r="I1861" s="235"/>
      <c r="J1861" s="230"/>
      <c r="K1861" s="230"/>
      <c r="L1861" s="236"/>
      <c r="M1861" s="237"/>
      <c r="N1861" s="238"/>
      <c r="O1861" s="238"/>
      <c r="P1861" s="238"/>
      <c r="Q1861" s="238"/>
      <c r="R1861" s="238"/>
      <c r="S1861" s="238"/>
      <c r="T1861" s="239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0" t="s">
        <v>268</v>
      </c>
      <c r="AU1861" s="240" t="s">
        <v>93</v>
      </c>
      <c r="AV1861" s="13" t="s">
        <v>93</v>
      </c>
      <c r="AW1861" s="13" t="s">
        <v>34</v>
      </c>
      <c r="AX1861" s="13" t="s">
        <v>74</v>
      </c>
      <c r="AY1861" s="240" t="s">
        <v>224</v>
      </c>
    </row>
    <row r="1862" s="14" customFormat="1">
      <c r="A1862" s="14"/>
      <c r="B1862" s="246"/>
      <c r="C1862" s="247"/>
      <c r="D1862" s="231" t="s">
        <v>268</v>
      </c>
      <c r="E1862" s="248" t="s">
        <v>19</v>
      </c>
      <c r="F1862" s="249" t="s">
        <v>1855</v>
      </c>
      <c r="G1862" s="247"/>
      <c r="H1862" s="248" t="s">
        <v>19</v>
      </c>
      <c r="I1862" s="250"/>
      <c r="J1862" s="247"/>
      <c r="K1862" s="247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268</v>
      </c>
      <c r="AU1862" s="255" t="s">
        <v>93</v>
      </c>
      <c r="AV1862" s="14" t="s">
        <v>82</v>
      </c>
      <c r="AW1862" s="14" t="s">
        <v>34</v>
      </c>
      <c r="AX1862" s="14" t="s">
        <v>74</v>
      </c>
      <c r="AY1862" s="255" t="s">
        <v>224</v>
      </c>
    </row>
    <row r="1863" s="13" customFormat="1">
      <c r="A1863" s="13"/>
      <c r="B1863" s="229"/>
      <c r="C1863" s="230"/>
      <c r="D1863" s="231" t="s">
        <v>268</v>
      </c>
      <c r="E1863" s="232" t="s">
        <v>19</v>
      </c>
      <c r="F1863" s="233" t="s">
        <v>1879</v>
      </c>
      <c r="G1863" s="230"/>
      <c r="H1863" s="234">
        <v>71.879999999999995</v>
      </c>
      <c r="I1863" s="235"/>
      <c r="J1863" s="230"/>
      <c r="K1863" s="230"/>
      <c r="L1863" s="236"/>
      <c r="M1863" s="237"/>
      <c r="N1863" s="238"/>
      <c r="O1863" s="238"/>
      <c r="P1863" s="238"/>
      <c r="Q1863" s="238"/>
      <c r="R1863" s="238"/>
      <c r="S1863" s="238"/>
      <c r="T1863" s="23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0" t="s">
        <v>268</v>
      </c>
      <c r="AU1863" s="240" t="s">
        <v>93</v>
      </c>
      <c r="AV1863" s="13" t="s">
        <v>93</v>
      </c>
      <c r="AW1863" s="13" t="s">
        <v>34</v>
      </c>
      <c r="AX1863" s="13" t="s">
        <v>74</v>
      </c>
      <c r="AY1863" s="240" t="s">
        <v>224</v>
      </c>
    </row>
    <row r="1864" s="14" customFormat="1">
      <c r="A1864" s="14"/>
      <c r="B1864" s="246"/>
      <c r="C1864" s="247"/>
      <c r="D1864" s="231" t="s">
        <v>268</v>
      </c>
      <c r="E1864" s="248" t="s">
        <v>19</v>
      </c>
      <c r="F1864" s="249" t="s">
        <v>1857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268</v>
      </c>
      <c r="AU1864" s="255" t="s">
        <v>93</v>
      </c>
      <c r="AV1864" s="14" t="s">
        <v>82</v>
      </c>
      <c r="AW1864" s="14" t="s">
        <v>34</v>
      </c>
      <c r="AX1864" s="14" t="s">
        <v>74</v>
      </c>
      <c r="AY1864" s="255" t="s">
        <v>224</v>
      </c>
    </row>
    <row r="1865" s="13" customFormat="1">
      <c r="A1865" s="13"/>
      <c r="B1865" s="229"/>
      <c r="C1865" s="230"/>
      <c r="D1865" s="231" t="s">
        <v>268</v>
      </c>
      <c r="E1865" s="232" t="s">
        <v>19</v>
      </c>
      <c r="F1865" s="233" t="s">
        <v>1880</v>
      </c>
      <c r="G1865" s="230"/>
      <c r="H1865" s="234">
        <v>26.640000000000001</v>
      </c>
      <c r="I1865" s="235"/>
      <c r="J1865" s="230"/>
      <c r="K1865" s="230"/>
      <c r="L1865" s="236"/>
      <c r="M1865" s="237"/>
      <c r="N1865" s="238"/>
      <c r="O1865" s="238"/>
      <c r="P1865" s="238"/>
      <c r="Q1865" s="238"/>
      <c r="R1865" s="238"/>
      <c r="S1865" s="238"/>
      <c r="T1865" s="23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0" t="s">
        <v>268</v>
      </c>
      <c r="AU1865" s="240" t="s">
        <v>93</v>
      </c>
      <c r="AV1865" s="13" t="s">
        <v>93</v>
      </c>
      <c r="AW1865" s="13" t="s">
        <v>34</v>
      </c>
      <c r="AX1865" s="13" t="s">
        <v>74</v>
      </c>
      <c r="AY1865" s="240" t="s">
        <v>224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1859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1881</v>
      </c>
      <c r="G1867" s="230"/>
      <c r="H1867" s="234">
        <v>63.799999999999997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74</v>
      </c>
      <c r="AY1867" s="240" t="s">
        <v>224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1861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1882</v>
      </c>
      <c r="G1869" s="230"/>
      <c r="H1869" s="234">
        <v>4.4400000000000004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74</v>
      </c>
      <c r="AY1869" s="240" t="s">
        <v>224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1863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1883</v>
      </c>
      <c r="G1871" s="230"/>
      <c r="H1871" s="234">
        <v>26.32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1865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1884</v>
      </c>
      <c r="G1873" s="230"/>
      <c r="H1873" s="234">
        <v>178.697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1867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1885</v>
      </c>
      <c r="G1875" s="230"/>
      <c r="H1875" s="234">
        <v>43.700000000000003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6" customFormat="1">
      <c r="A1876" s="16"/>
      <c r="B1876" s="272"/>
      <c r="C1876" s="273"/>
      <c r="D1876" s="231" t="s">
        <v>268</v>
      </c>
      <c r="E1876" s="274" t="s">
        <v>19</v>
      </c>
      <c r="F1876" s="275" t="s">
        <v>351</v>
      </c>
      <c r="G1876" s="273"/>
      <c r="H1876" s="276">
        <v>6677.8770000000004</v>
      </c>
      <c r="I1876" s="277"/>
      <c r="J1876" s="273"/>
      <c r="K1876" s="273"/>
      <c r="L1876" s="278"/>
      <c r="M1876" s="279"/>
      <c r="N1876" s="280"/>
      <c r="O1876" s="280"/>
      <c r="P1876" s="280"/>
      <c r="Q1876" s="280"/>
      <c r="R1876" s="280"/>
      <c r="S1876" s="280"/>
      <c r="T1876" s="281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82" t="s">
        <v>268</v>
      </c>
      <c r="AU1876" s="282" t="s">
        <v>93</v>
      </c>
      <c r="AV1876" s="16" t="s">
        <v>231</v>
      </c>
      <c r="AW1876" s="16" t="s">
        <v>34</v>
      </c>
      <c r="AX1876" s="16" t="s">
        <v>82</v>
      </c>
      <c r="AY1876" s="282" t="s">
        <v>224</v>
      </c>
    </row>
    <row r="1877" s="2" customFormat="1" ht="24.15" customHeight="1">
      <c r="A1877" s="41"/>
      <c r="B1877" s="42"/>
      <c r="C1877" s="216" t="s">
        <v>1886</v>
      </c>
      <c r="D1877" s="216" t="s">
        <v>227</v>
      </c>
      <c r="E1877" s="217" t="s">
        <v>1887</v>
      </c>
      <c r="F1877" s="218" t="s">
        <v>1888</v>
      </c>
      <c r="G1877" s="219" t="s">
        <v>266</v>
      </c>
      <c r="H1877" s="220">
        <v>357.60000000000002</v>
      </c>
      <c r="I1877" s="221"/>
      <c r="J1877" s="222">
        <f>ROUND(I1877*H1877,2)</f>
        <v>0</v>
      </c>
      <c r="K1877" s="218" t="s">
        <v>312</v>
      </c>
      <c r="L1877" s="47"/>
      <c r="M1877" s="223" t="s">
        <v>19</v>
      </c>
      <c r="N1877" s="224" t="s">
        <v>46</v>
      </c>
      <c r="O1877" s="87"/>
      <c r="P1877" s="225">
        <f>O1877*H1877</f>
        <v>0</v>
      </c>
      <c r="Q1877" s="225">
        <v>0</v>
      </c>
      <c r="R1877" s="225">
        <f>Q1877*H1877</f>
        <v>0</v>
      </c>
      <c r="S1877" s="225">
        <v>0</v>
      </c>
      <c r="T1877" s="226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27" t="s">
        <v>231</v>
      </c>
      <c r="AT1877" s="227" t="s">
        <v>227</v>
      </c>
      <c r="AU1877" s="227" t="s">
        <v>93</v>
      </c>
      <c r="AY1877" s="20" t="s">
        <v>224</v>
      </c>
      <c r="BE1877" s="228">
        <f>IF(N1877="základní",J1877,0)</f>
        <v>0</v>
      </c>
      <c r="BF1877" s="228">
        <f>IF(N1877="snížená",J1877,0)</f>
        <v>0</v>
      </c>
      <c r="BG1877" s="228">
        <f>IF(N1877="zákl. přenesená",J1877,0)</f>
        <v>0</v>
      </c>
      <c r="BH1877" s="228">
        <f>IF(N1877="sníž. přenesená",J1877,0)</f>
        <v>0</v>
      </c>
      <c r="BI1877" s="228">
        <f>IF(N1877="nulová",J1877,0)</f>
        <v>0</v>
      </c>
      <c r="BJ1877" s="20" t="s">
        <v>93</v>
      </c>
      <c r="BK1877" s="228">
        <f>ROUND(I1877*H1877,2)</f>
        <v>0</v>
      </c>
      <c r="BL1877" s="20" t="s">
        <v>231</v>
      </c>
      <c r="BM1877" s="227" t="s">
        <v>1889</v>
      </c>
    </row>
    <row r="1878" s="2" customFormat="1">
      <c r="A1878" s="41"/>
      <c r="B1878" s="42"/>
      <c r="C1878" s="43"/>
      <c r="D1878" s="267" t="s">
        <v>314</v>
      </c>
      <c r="E1878" s="43"/>
      <c r="F1878" s="268" t="s">
        <v>1890</v>
      </c>
      <c r="G1878" s="43"/>
      <c r="H1878" s="43"/>
      <c r="I1878" s="269"/>
      <c r="J1878" s="43"/>
      <c r="K1878" s="43"/>
      <c r="L1878" s="47"/>
      <c r="M1878" s="270"/>
      <c r="N1878" s="271"/>
      <c r="O1878" s="87"/>
      <c r="P1878" s="87"/>
      <c r="Q1878" s="87"/>
      <c r="R1878" s="87"/>
      <c r="S1878" s="87"/>
      <c r="T1878" s="88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20" t="s">
        <v>314</v>
      </c>
      <c r="AU1878" s="20" t="s">
        <v>93</v>
      </c>
    </row>
    <row r="1879" s="14" customFormat="1">
      <c r="A1879" s="14"/>
      <c r="B1879" s="246"/>
      <c r="C1879" s="247"/>
      <c r="D1879" s="231" t="s">
        <v>268</v>
      </c>
      <c r="E1879" s="248" t="s">
        <v>19</v>
      </c>
      <c r="F1879" s="249" t="s">
        <v>1845</v>
      </c>
      <c r="G1879" s="247"/>
      <c r="H1879" s="248" t="s">
        <v>19</v>
      </c>
      <c r="I1879" s="250"/>
      <c r="J1879" s="247"/>
      <c r="K1879" s="247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268</v>
      </c>
      <c r="AU1879" s="255" t="s">
        <v>93</v>
      </c>
      <c r="AV1879" s="14" t="s">
        <v>82</v>
      </c>
      <c r="AW1879" s="14" t="s">
        <v>34</v>
      </c>
      <c r="AX1879" s="14" t="s">
        <v>74</v>
      </c>
      <c r="AY1879" s="255" t="s">
        <v>224</v>
      </c>
    </row>
    <row r="1880" s="13" customFormat="1">
      <c r="A1880" s="13"/>
      <c r="B1880" s="229"/>
      <c r="C1880" s="230"/>
      <c r="D1880" s="231" t="s">
        <v>268</v>
      </c>
      <c r="E1880" s="232" t="s">
        <v>19</v>
      </c>
      <c r="F1880" s="233" t="s">
        <v>1846</v>
      </c>
      <c r="G1880" s="230"/>
      <c r="H1880" s="234">
        <v>357.60000000000002</v>
      </c>
      <c r="I1880" s="235"/>
      <c r="J1880" s="230"/>
      <c r="K1880" s="230"/>
      <c r="L1880" s="236"/>
      <c r="M1880" s="237"/>
      <c r="N1880" s="238"/>
      <c r="O1880" s="238"/>
      <c r="P1880" s="238"/>
      <c r="Q1880" s="238"/>
      <c r="R1880" s="238"/>
      <c r="S1880" s="238"/>
      <c r="T1880" s="239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0" t="s">
        <v>268</v>
      </c>
      <c r="AU1880" s="240" t="s">
        <v>93</v>
      </c>
      <c r="AV1880" s="13" t="s">
        <v>93</v>
      </c>
      <c r="AW1880" s="13" t="s">
        <v>34</v>
      </c>
      <c r="AX1880" s="13" t="s">
        <v>82</v>
      </c>
      <c r="AY1880" s="240" t="s">
        <v>224</v>
      </c>
    </row>
    <row r="1881" s="2" customFormat="1" ht="37.8" customHeight="1">
      <c r="A1881" s="41"/>
      <c r="B1881" s="42"/>
      <c r="C1881" s="216" t="s">
        <v>1891</v>
      </c>
      <c r="D1881" s="216" t="s">
        <v>227</v>
      </c>
      <c r="E1881" s="217" t="s">
        <v>1892</v>
      </c>
      <c r="F1881" s="218" t="s">
        <v>1893</v>
      </c>
      <c r="G1881" s="219" t="s">
        <v>471</v>
      </c>
      <c r="H1881" s="220">
        <v>5167.6750000000002</v>
      </c>
      <c r="I1881" s="221"/>
      <c r="J1881" s="222">
        <f>ROUND(I1881*H1881,2)</f>
        <v>0</v>
      </c>
      <c r="K1881" s="218" t="s">
        <v>312</v>
      </c>
      <c r="L1881" s="47"/>
      <c r="M1881" s="223" t="s">
        <v>19</v>
      </c>
      <c r="N1881" s="224" t="s">
        <v>46</v>
      </c>
      <c r="O1881" s="87"/>
      <c r="P1881" s="225">
        <f>O1881*H1881</f>
        <v>0</v>
      </c>
      <c r="Q1881" s="225">
        <v>2.0000000000000002E-05</v>
      </c>
      <c r="R1881" s="225">
        <f>Q1881*H1881</f>
        <v>0.10335350000000002</v>
      </c>
      <c r="S1881" s="225">
        <v>0</v>
      </c>
      <c r="T1881" s="226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27" t="s">
        <v>231</v>
      </c>
      <c r="AT1881" s="227" t="s">
        <v>227</v>
      </c>
      <c r="AU1881" s="227" t="s">
        <v>93</v>
      </c>
      <c r="AY1881" s="20" t="s">
        <v>224</v>
      </c>
      <c r="BE1881" s="228">
        <f>IF(N1881="základní",J1881,0)</f>
        <v>0</v>
      </c>
      <c r="BF1881" s="228">
        <f>IF(N1881="snížená",J1881,0)</f>
        <v>0</v>
      </c>
      <c r="BG1881" s="228">
        <f>IF(N1881="zákl. přenesená",J1881,0)</f>
        <v>0</v>
      </c>
      <c r="BH1881" s="228">
        <f>IF(N1881="sníž. přenesená",J1881,0)</f>
        <v>0</v>
      </c>
      <c r="BI1881" s="228">
        <f>IF(N1881="nulová",J1881,0)</f>
        <v>0</v>
      </c>
      <c r="BJ1881" s="20" t="s">
        <v>93</v>
      </c>
      <c r="BK1881" s="228">
        <f>ROUND(I1881*H1881,2)</f>
        <v>0</v>
      </c>
      <c r="BL1881" s="20" t="s">
        <v>231</v>
      </c>
      <c r="BM1881" s="227" t="s">
        <v>1894</v>
      </c>
    </row>
    <row r="1882" s="2" customFormat="1">
      <c r="A1882" s="41"/>
      <c r="B1882" s="42"/>
      <c r="C1882" s="43"/>
      <c r="D1882" s="267" t="s">
        <v>314</v>
      </c>
      <c r="E1882" s="43"/>
      <c r="F1882" s="268" t="s">
        <v>1895</v>
      </c>
      <c r="G1882" s="43"/>
      <c r="H1882" s="43"/>
      <c r="I1882" s="269"/>
      <c r="J1882" s="43"/>
      <c r="K1882" s="43"/>
      <c r="L1882" s="47"/>
      <c r="M1882" s="270"/>
      <c r="N1882" s="271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314</v>
      </c>
      <c r="AU1882" s="20" t="s">
        <v>93</v>
      </c>
    </row>
    <row r="1883" s="14" customFormat="1">
      <c r="A1883" s="14"/>
      <c r="B1883" s="246"/>
      <c r="C1883" s="247"/>
      <c r="D1883" s="231" t="s">
        <v>268</v>
      </c>
      <c r="E1883" s="248" t="s">
        <v>19</v>
      </c>
      <c r="F1883" s="249" t="s">
        <v>496</v>
      </c>
      <c r="G1883" s="247"/>
      <c r="H1883" s="248" t="s">
        <v>19</v>
      </c>
      <c r="I1883" s="250"/>
      <c r="J1883" s="247"/>
      <c r="K1883" s="247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268</v>
      </c>
      <c r="AU1883" s="255" t="s">
        <v>93</v>
      </c>
      <c r="AV1883" s="14" t="s">
        <v>82</v>
      </c>
      <c r="AW1883" s="14" t="s">
        <v>34</v>
      </c>
      <c r="AX1883" s="14" t="s">
        <v>74</v>
      </c>
      <c r="AY1883" s="255" t="s">
        <v>224</v>
      </c>
    </row>
    <row r="1884" s="13" customFormat="1">
      <c r="A1884" s="13"/>
      <c r="B1884" s="229"/>
      <c r="C1884" s="230"/>
      <c r="D1884" s="231" t="s">
        <v>268</v>
      </c>
      <c r="E1884" s="232" t="s">
        <v>19</v>
      </c>
      <c r="F1884" s="233" t="s">
        <v>1896</v>
      </c>
      <c r="G1884" s="230"/>
      <c r="H1884" s="234">
        <v>176.88800000000001</v>
      </c>
      <c r="I1884" s="235"/>
      <c r="J1884" s="230"/>
      <c r="K1884" s="230"/>
      <c r="L1884" s="236"/>
      <c r="M1884" s="237"/>
      <c r="N1884" s="238"/>
      <c r="O1884" s="238"/>
      <c r="P1884" s="238"/>
      <c r="Q1884" s="238"/>
      <c r="R1884" s="238"/>
      <c r="S1884" s="238"/>
      <c r="T1884" s="23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0" t="s">
        <v>268</v>
      </c>
      <c r="AU1884" s="240" t="s">
        <v>93</v>
      </c>
      <c r="AV1884" s="13" t="s">
        <v>93</v>
      </c>
      <c r="AW1884" s="13" t="s">
        <v>34</v>
      </c>
      <c r="AX1884" s="13" t="s">
        <v>74</v>
      </c>
      <c r="AY1884" s="240" t="s">
        <v>224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648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1897</v>
      </c>
      <c r="G1886" s="230"/>
      <c r="H1886" s="234">
        <v>1019.766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662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1898</v>
      </c>
      <c r="G1888" s="230"/>
      <c r="H1888" s="234">
        <v>1205.481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664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1898</v>
      </c>
      <c r="G1890" s="230"/>
      <c r="H1890" s="234">
        <v>1205.481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74</v>
      </c>
      <c r="AY1890" s="240" t="s">
        <v>224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665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1899</v>
      </c>
      <c r="G1892" s="230"/>
      <c r="H1892" s="234">
        <v>1112.7940000000001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74</v>
      </c>
      <c r="AY1892" s="240" t="s">
        <v>224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667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1900</v>
      </c>
      <c r="G1894" s="230"/>
      <c r="H1894" s="234">
        <v>447.26499999999999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6" customFormat="1">
      <c r="A1895" s="16"/>
      <c r="B1895" s="272"/>
      <c r="C1895" s="273"/>
      <c r="D1895" s="231" t="s">
        <v>268</v>
      </c>
      <c r="E1895" s="274" t="s">
        <v>19</v>
      </c>
      <c r="F1895" s="275" t="s">
        <v>351</v>
      </c>
      <c r="G1895" s="273"/>
      <c r="H1895" s="276">
        <v>5167.6750000000002</v>
      </c>
      <c r="I1895" s="277"/>
      <c r="J1895" s="273"/>
      <c r="K1895" s="273"/>
      <c r="L1895" s="278"/>
      <c r="M1895" s="279"/>
      <c r="N1895" s="280"/>
      <c r="O1895" s="280"/>
      <c r="P1895" s="280"/>
      <c r="Q1895" s="280"/>
      <c r="R1895" s="280"/>
      <c r="S1895" s="280"/>
      <c r="T1895" s="281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82" t="s">
        <v>268</v>
      </c>
      <c r="AU1895" s="282" t="s">
        <v>93</v>
      </c>
      <c r="AV1895" s="16" t="s">
        <v>231</v>
      </c>
      <c r="AW1895" s="16" t="s">
        <v>34</v>
      </c>
      <c r="AX1895" s="16" t="s">
        <v>82</v>
      </c>
      <c r="AY1895" s="282" t="s">
        <v>224</v>
      </c>
    </row>
    <row r="1896" s="2" customFormat="1" ht="37.8" customHeight="1">
      <c r="A1896" s="41"/>
      <c r="B1896" s="42"/>
      <c r="C1896" s="216" t="s">
        <v>1901</v>
      </c>
      <c r="D1896" s="216" t="s">
        <v>227</v>
      </c>
      <c r="E1896" s="217" t="s">
        <v>1902</v>
      </c>
      <c r="F1896" s="218" t="s">
        <v>1903</v>
      </c>
      <c r="G1896" s="219" t="s">
        <v>266</v>
      </c>
      <c r="H1896" s="220">
        <v>221.59999999999999</v>
      </c>
      <c r="I1896" s="221"/>
      <c r="J1896" s="222">
        <f>ROUND(I1896*H1896,2)</f>
        <v>0</v>
      </c>
      <c r="K1896" s="218" t="s">
        <v>312</v>
      </c>
      <c r="L1896" s="47"/>
      <c r="M1896" s="223" t="s">
        <v>19</v>
      </c>
      <c r="N1896" s="224" t="s">
        <v>46</v>
      </c>
      <c r="O1896" s="87"/>
      <c r="P1896" s="225">
        <f>O1896*H1896</f>
        <v>0</v>
      </c>
      <c r="Q1896" s="225">
        <v>0.0032000000000000002</v>
      </c>
      <c r="R1896" s="225">
        <f>Q1896*H1896</f>
        <v>0.70911999999999997</v>
      </c>
      <c r="S1896" s="225">
        <v>0</v>
      </c>
      <c r="T1896" s="226">
        <f>S1896*H1896</f>
        <v>0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27" t="s">
        <v>231</v>
      </c>
      <c r="AT1896" s="227" t="s">
        <v>227</v>
      </c>
      <c r="AU1896" s="227" t="s">
        <v>93</v>
      </c>
      <c r="AY1896" s="20" t="s">
        <v>224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20" t="s">
        <v>93</v>
      </c>
      <c r="BK1896" s="228">
        <f>ROUND(I1896*H1896,2)</f>
        <v>0</v>
      </c>
      <c r="BL1896" s="20" t="s">
        <v>231</v>
      </c>
      <c r="BM1896" s="227" t="s">
        <v>1904</v>
      </c>
    </row>
    <row r="1897" s="2" customFormat="1">
      <c r="A1897" s="41"/>
      <c r="B1897" s="42"/>
      <c r="C1897" s="43"/>
      <c r="D1897" s="267" t="s">
        <v>314</v>
      </c>
      <c r="E1897" s="43"/>
      <c r="F1897" s="268" t="s">
        <v>1905</v>
      </c>
      <c r="G1897" s="43"/>
      <c r="H1897" s="43"/>
      <c r="I1897" s="269"/>
      <c r="J1897" s="43"/>
      <c r="K1897" s="43"/>
      <c r="L1897" s="47"/>
      <c r="M1897" s="270"/>
      <c r="N1897" s="271"/>
      <c r="O1897" s="87"/>
      <c r="P1897" s="87"/>
      <c r="Q1897" s="87"/>
      <c r="R1897" s="87"/>
      <c r="S1897" s="87"/>
      <c r="T1897" s="88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20" t="s">
        <v>314</v>
      </c>
      <c r="AU1897" s="20" t="s">
        <v>93</v>
      </c>
    </row>
    <row r="1898" s="14" customFormat="1">
      <c r="A1898" s="14"/>
      <c r="B1898" s="246"/>
      <c r="C1898" s="247"/>
      <c r="D1898" s="231" t="s">
        <v>268</v>
      </c>
      <c r="E1898" s="248" t="s">
        <v>19</v>
      </c>
      <c r="F1898" s="249" t="s">
        <v>1906</v>
      </c>
      <c r="G1898" s="247"/>
      <c r="H1898" s="248" t="s">
        <v>19</v>
      </c>
      <c r="I1898" s="250"/>
      <c r="J1898" s="247"/>
      <c r="K1898" s="247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268</v>
      </c>
      <c r="AU1898" s="255" t="s">
        <v>93</v>
      </c>
      <c r="AV1898" s="14" t="s">
        <v>82</v>
      </c>
      <c r="AW1898" s="14" t="s">
        <v>34</v>
      </c>
      <c r="AX1898" s="14" t="s">
        <v>74</v>
      </c>
      <c r="AY1898" s="255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1907</v>
      </c>
      <c r="G1899" s="230"/>
      <c r="H1899" s="234">
        <v>221.59999999999999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221.59999999999999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1.75" customHeight="1">
      <c r="A1901" s="41"/>
      <c r="B1901" s="42"/>
      <c r="C1901" s="286" t="s">
        <v>1908</v>
      </c>
      <c r="D1901" s="286" t="s">
        <v>572</v>
      </c>
      <c r="E1901" s="287" t="s">
        <v>1909</v>
      </c>
      <c r="F1901" s="288" t="s">
        <v>1910</v>
      </c>
      <c r="G1901" s="289" t="s">
        <v>266</v>
      </c>
      <c r="H1901" s="290">
        <v>232.68000000000001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21.17388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1911</v>
      </c>
    </row>
    <row r="1902" s="14" customFormat="1">
      <c r="A1902" s="14"/>
      <c r="B1902" s="246"/>
      <c r="C1902" s="247"/>
      <c r="D1902" s="231" t="s">
        <v>268</v>
      </c>
      <c r="E1902" s="248" t="s">
        <v>19</v>
      </c>
      <c r="F1902" s="249" t="s">
        <v>1906</v>
      </c>
      <c r="G1902" s="247"/>
      <c r="H1902" s="248" t="s">
        <v>19</v>
      </c>
      <c r="I1902" s="250"/>
      <c r="J1902" s="247"/>
      <c r="K1902" s="247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268</v>
      </c>
      <c r="AU1902" s="255" t="s">
        <v>93</v>
      </c>
      <c r="AV1902" s="14" t="s">
        <v>82</v>
      </c>
      <c r="AW1902" s="14" t="s">
        <v>34</v>
      </c>
      <c r="AX1902" s="14" t="s">
        <v>74</v>
      </c>
      <c r="AY1902" s="255" t="s">
        <v>224</v>
      </c>
    </row>
    <row r="1903" s="13" customFormat="1">
      <c r="A1903" s="13"/>
      <c r="B1903" s="229"/>
      <c r="C1903" s="230"/>
      <c r="D1903" s="231" t="s">
        <v>268</v>
      </c>
      <c r="E1903" s="232" t="s">
        <v>19</v>
      </c>
      <c r="F1903" s="233" t="s">
        <v>1912</v>
      </c>
      <c r="G1903" s="230"/>
      <c r="H1903" s="234">
        <v>232.68000000000001</v>
      </c>
      <c r="I1903" s="235"/>
      <c r="J1903" s="230"/>
      <c r="K1903" s="230"/>
      <c r="L1903" s="236"/>
      <c r="M1903" s="237"/>
      <c r="N1903" s="238"/>
      <c r="O1903" s="238"/>
      <c r="P1903" s="238"/>
      <c r="Q1903" s="238"/>
      <c r="R1903" s="238"/>
      <c r="S1903" s="238"/>
      <c r="T1903" s="23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0" t="s">
        <v>268</v>
      </c>
      <c r="AU1903" s="240" t="s">
        <v>93</v>
      </c>
      <c r="AV1903" s="13" t="s">
        <v>93</v>
      </c>
      <c r="AW1903" s="13" t="s">
        <v>34</v>
      </c>
      <c r="AX1903" s="13" t="s">
        <v>82</v>
      </c>
      <c r="AY1903" s="240" t="s">
        <v>224</v>
      </c>
    </row>
    <row r="1904" s="2" customFormat="1" ht="37.8" customHeight="1">
      <c r="A1904" s="41"/>
      <c r="B1904" s="42"/>
      <c r="C1904" s="216" t="s">
        <v>1913</v>
      </c>
      <c r="D1904" s="216" t="s">
        <v>227</v>
      </c>
      <c r="E1904" s="217" t="s">
        <v>1914</v>
      </c>
      <c r="F1904" s="218" t="s">
        <v>1915</v>
      </c>
      <c r="G1904" s="219" t="s">
        <v>266</v>
      </c>
      <c r="H1904" s="220">
        <v>312.70999999999998</v>
      </c>
      <c r="I1904" s="221"/>
      <c r="J1904" s="222">
        <f>ROUND(I1904*H1904,2)</f>
        <v>0</v>
      </c>
      <c r="K1904" s="218" t="s">
        <v>312</v>
      </c>
      <c r="L1904" s="47"/>
      <c r="M1904" s="223" t="s">
        <v>19</v>
      </c>
      <c r="N1904" s="224" t="s">
        <v>46</v>
      </c>
      <c r="O1904" s="87"/>
      <c r="P1904" s="225">
        <f>O1904*H1904</f>
        <v>0</v>
      </c>
      <c r="Q1904" s="225">
        <v>0.0040000000000000001</v>
      </c>
      <c r="R1904" s="225">
        <f>Q1904*H1904</f>
        <v>1.25084</v>
      </c>
      <c r="S1904" s="225">
        <v>0</v>
      </c>
      <c r="T1904" s="226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27" t="s">
        <v>231</v>
      </c>
      <c r="AT1904" s="227" t="s">
        <v>227</v>
      </c>
      <c r="AU1904" s="227" t="s">
        <v>93</v>
      </c>
      <c r="AY1904" s="20" t="s">
        <v>224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20" t="s">
        <v>93</v>
      </c>
      <c r="BK1904" s="228">
        <f>ROUND(I1904*H1904,2)</f>
        <v>0</v>
      </c>
      <c r="BL1904" s="20" t="s">
        <v>231</v>
      </c>
      <c r="BM1904" s="227" t="s">
        <v>1916</v>
      </c>
    </row>
    <row r="1905" s="2" customFormat="1">
      <c r="A1905" s="41"/>
      <c r="B1905" s="42"/>
      <c r="C1905" s="43"/>
      <c r="D1905" s="267" t="s">
        <v>314</v>
      </c>
      <c r="E1905" s="43"/>
      <c r="F1905" s="268" t="s">
        <v>1917</v>
      </c>
      <c r="G1905" s="43"/>
      <c r="H1905" s="43"/>
      <c r="I1905" s="269"/>
      <c r="J1905" s="43"/>
      <c r="K1905" s="43"/>
      <c r="L1905" s="47"/>
      <c r="M1905" s="270"/>
      <c r="N1905" s="271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314</v>
      </c>
      <c r="AU1905" s="20" t="s">
        <v>93</v>
      </c>
    </row>
    <row r="1906" s="14" customFormat="1">
      <c r="A1906" s="14"/>
      <c r="B1906" s="246"/>
      <c r="C1906" s="247"/>
      <c r="D1906" s="231" t="s">
        <v>268</v>
      </c>
      <c r="E1906" s="248" t="s">
        <v>19</v>
      </c>
      <c r="F1906" s="249" t="s">
        <v>1918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268</v>
      </c>
      <c r="AU1906" s="255" t="s">
        <v>93</v>
      </c>
      <c r="AV1906" s="14" t="s">
        <v>82</v>
      </c>
      <c r="AW1906" s="14" t="s">
        <v>34</v>
      </c>
      <c r="AX1906" s="14" t="s">
        <v>74</v>
      </c>
      <c r="AY1906" s="255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1919</v>
      </c>
      <c r="G1907" s="230"/>
      <c r="H1907" s="234">
        <v>40.887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1920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1921</v>
      </c>
      <c r="G1909" s="230"/>
      <c r="H1909" s="234">
        <v>19.983000000000001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1922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1923</v>
      </c>
      <c r="G1911" s="230"/>
      <c r="H1911" s="234">
        <v>140.846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3" customFormat="1">
      <c r="A1912" s="13"/>
      <c r="B1912" s="229"/>
      <c r="C1912" s="230"/>
      <c r="D1912" s="231" t="s">
        <v>268</v>
      </c>
      <c r="E1912" s="232" t="s">
        <v>19</v>
      </c>
      <c r="F1912" s="233" t="s">
        <v>1924</v>
      </c>
      <c r="G1912" s="230"/>
      <c r="H1912" s="234">
        <v>110.994</v>
      </c>
      <c r="I1912" s="235"/>
      <c r="J1912" s="230"/>
      <c r="K1912" s="230"/>
      <c r="L1912" s="236"/>
      <c r="M1912" s="237"/>
      <c r="N1912" s="238"/>
      <c r="O1912" s="238"/>
      <c r="P1912" s="238"/>
      <c r="Q1912" s="238"/>
      <c r="R1912" s="238"/>
      <c r="S1912" s="238"/>
      <c r="T1912" s="23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0" t="s">
        <v>268</v>
      </c>
      <c r="AU1912" s="240" t="s">
        <v>93</v>
      </c>
      <c r="AV1912" s="13" t="s">
        <v>93</v>
      </c>
      <c r="AW1912" s="13" t="s">
        <v>34</v>
      </c>
      <c r="AX1912" s="13" t="s">
        <v>74</v>
      </c>
      <c r="AY1912" s="240" t="s">
        <v>224</v>
      </c>
    </row>
    <row r="1913" s="16" customFormat="1">
      <c r="A1913" s="16"/>
      <c r="B1913" s="272"/>
      <c r="C1913" s="273"/>
      <c r="D1913" s="231" t="s">
        <v>268</v>
      </c>
      <c r="E1913" s="274" t="s">
        <v>19</v>
      </c>
      <c r="F1913" s="275" t="s">
        <v>351</v>
      </c>
      <c r="G1913" s="273"/>
      <c r="H1913" s="276">
        <v>312.70999999999998</v>
      </c>
      <c r="I1913" s="277"/>
      <c r="J1913" s="273"/>
      <c r="K1913" s="273"/>
      <c r="L1913" s="278"/>
      <c r="M1913" s="279"/>
      <c r="N1913" s="280"/>
      <c r="O1913" s="280"/>
      <c r="P1913" s="280"/>
      <c r="Q1913" s="280"/>
      <c r="R1913" s="280"/>
      <c r="S1913" s="280"/>
      <c r="T1913" s="281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T1913" s="282" t="s">
        <v>268</v>
      </c>
      <c r="AU1913" s="282" t="s">
        <v>93</v>
      </c>
      <c r="AV1913" s="16" t="s">
        <v>231</v>
      </c>
      <c r="AW1913" s="16" t="s">
        <v>34</v>
      </c>
      <c r="AX1913" s="16" t="s">
        <v>82</v>
      </c>
      <c r="AY1913" s="282" t="s">
        <v>224</v>
      </c>
    </row>
    <row r="1914" s="2" customFormat="1" ht="21.75" customHeight="1">
      <c r="A1914" s="41"/>
      <c r="B1914" s="42"/>
      <c r="C1914" s="286" t="s">
        <v>1925</v>
      </c>
      <c r="D1914" s="286" t="s">
        <v>572</v>
      </c>
      <c r="E1914" s="287" t="s">
        <v>1909</v>
      </c>
      <c r="F1914" s="288" t="s">
        <v>1910</v>
      </c>
      <c r="G1914" s="289" t="s">
        <v>266</v>
      </c>
      <c r="H1914" s="290">
        <v>322.09100000000001</v>
      </c>
      <c r="I1914" s="291"/>
      <c r="J1914" s="292">
        <f>ROUND(I1914*H1914,2)</f>
        <v>0</v>
      </c>
      <c r="K1914" s="288" t="s">
        <v>312</v>
      </c>
      <c r="L1914" s="293"/>
      <c r="M1914" s="294" t="s">
        <v>19</v>
      </c>
      <c r="N1914" s="295" t="s">
        <v>46</v>
      </c>
      <c r="O1914" s="87"/>
      <c r="P1914" s="225">
        <f>O1914*H1914</f>
        <v>0</v>
      </c>
      <c r="Q1914" s="225">
        <v>0.090999999999999998</v>
      </c>
      <c r="R1914" s="225">
        <f>Q1914*H1914</f>
        <v>29.310281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254</v>
      </c>
      <c r="AT1914" s="227" t="s">
        <v>572</v>
      </c>
      <c r="AU1914" s="227" t="s">
        <v>93</v>
      </c>
      <c r="AY1914" s="20" t="s">
        <v>224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93</v>
      </c>
      <c r="BK1914" s="228">
        <f>ROUND(I1914*H1914,2)</f>
        <v>0</v>
      </c>
      <c r="BL1914" s="20" t="s">
        <v>231</v>
      </c>
      <c r="BM1914" s="227" t="s">
        <v>1926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1927</v>
      </c>
      <c r="G1915" s="230"/>
      <c r="H1915" s="234">
        <v>322.09100000000001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82</v>
      </c>
      <c r="AY1915" s="240" t="s">
        <v>224</v>
      </c>
    </row>
    <row r="1916" s="2" customFormat="1" ht="24.15" customHeight="1">
      <c r="A1916" s="41"/>
      <c r="B1916" s="42"/>
      <c r="C1916" s="216" t="s">
        <v>1928</v>
      </c>
      <c r="D1916" s="216" t="s">
        <v>227</v>
      </c>
      <c r="E1916" s="217" t="s">
        <v>1929</v>
      </c>
      <c r="F1916" s="218" t="s">
        <v>1930</v>
      </c>
      <c r="G1916" s="219" t="s">
        <v>324</v>
      </c>
      <c r="H1916" s="220">
        <v>176.35300000000001</v>
      </c>
      <c r="I1916" s="221"/>
      <c r="J1916" s="222">
        <f>ROUND(I1916*H1916,2)</f>
        <v>0</v>
      </c>
      <c r="K1916" s="218" t="s">
        <v>312</v>
      </c>
      <c r="L1916" s="47"/>
      <c r="M1916" s="223" t="s">
        <v>19</v>
      </c>
      <c r="N1916" s="224" t="s">
        <v>46</v>
      </c>
      <c r="O1916" s="87"/>
      <c r="P1916" s="225">
        <f>O1916*H1916</f>
        <v>0</v>
      </c>
      <c r="Q1916" s="225">
        <v>0.61799999999999999</v>
      </c>
      <c r="R1916" s="225">
        <f>Q1916*H1916</f>
        <v>108.986154</v>
      </c>
      <c r="S1916" s="225">
        <v>0</v>
      </c>
      <c r="T1916" s="226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7" t="s">
        <v>231</v>
      </c>
      <c r="AT1916" s="227" t="s">
        <v>227</v>
      </c>
      <c r="AU1916" s="227" t="s">
        <v>93</v>
      </c>
      <c r="AY1916" s="20" t="s">
        <v>224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20" t="s">
        <v>93</v>
      </c>
      <c r="BK1916" s="228">
        <f>ROUND(I1916*H1916,2)</f>
        <v>0</v>
      </c>
      <c r="BL1916" s="20" t="s">
        <v>231</v>
      </c>
      <c r="BM1916" s="227" t="s">
        <v>1931</v>
      </c>
    </row>
    <row r="1917" s="2" customFormat="1">
      <c r="A1917" s="41"/>
      <c r="B1917" s="42"/>
      <c r="C1917" s="43"/>
      <c r="D1917" s="267" t="s">
        <v>314</v>
      </c>
      <c r="E1917" s="43"/>
      <c r="F1917" s="268" t="s">
        <v>1932</v>
      </c>
      <c r="G1917" s="43"/>
      <c r="H1917" s="43"/>
      <c r="I1917" s="269"/>
      <c r="J1917" s="43"/>
      <c r="K1917" s="43"/>
      <c r="L1917" s="47"/>
      <c r="M1917" s="270"/>
      <c r="N1917" s="271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314</v>
      </c>
      <c r="AU1917" s="20" t="s">
        <v>93</v>
      </c>
    </row>
    <row r="1918" s="14" customFormat="1">
      <c r="A1918" s="14"/>
      <c r="B1918" s="246"/>
      <c r="C1918" s="247"/>
      <c r="D1918" s="231" t="s">
        <v>268</v>
      </c>
      <c r="E1918" s="248" t="s">
        <v>19</v>
      </c>
      <c r="F1918" s="249" t="s">
        <v>1933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268</v>
      </c>
      <c r="AU1918" s="255" t="s">
        <v>93</v>
      </c>
      <c r="AV1918" s="14" t="s">
        <v>82</v>
      </c>
      <c r="AW1918" s="14" t="s">
        <v>34</v>
      </c>
      <c r="AX1918" s="14" t="s">
        <v>74</v>
      </c>
      <c r="AY1918" s="255" t="s">
        <v>224</v>
      </c>
    </row>
    <row r="1919" s="13" customFormat="1">
      <c r="A1919" s="13"/>
      <c r="B1919" s="229"/>
      <c r="C1919" s="230"/>
      <c r="D1919" s="231" t="s">
        <v>268</v>
      </c>
      <c r="E1919" s="232" t="s">
        <v>19</v>
      </c>
      <c r="F1919" s="233" t="s">
        <v>1934</v>
      </c>
      <c r="G1919" s="230"/>
      <c r="H1919" s="234">
        <v>82.152000000000001</v>
      </c>
      <c r="I1919" s="235"/>
      <c r="J1919" s="230"/>
      <c r="K1919" s="230"/>
      <c r="L1919" s="236"/>
      <c r="M1919" s="237"/>
      <c r="N1919" s="238"/>
      <c r="O1919" s="238"/>
      <c r="P1919" s="238"/>
      <c r="Q1919" s="238"/>
      <c r="R1919" s="238"/>
      <c r="S1919" s="238"/>
      <c r="T1919" s="239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0" t="s">
        <v>268</v>
      </c>
      <c r="AU1919" s="240" t="s">
        <v>93</v>
      </c>
      <c r="AV1919" s="13" t="s">
        <v>93</v>
      </c>
      <c r="AW1919" s="13" t="s">
        <v>34</v>
      </c>
      <c r="AX1919" s="13" t="s">
        <v>74</v>
      </c>
      <c r="AY1919" s="240" t="s">
        <v>224</v>
      </c>
    </row>
    <row r="1920" s="13" customFormat="1">
      <c r="A1920" s="13"/>
      <c r="B1920" s="229"/>
      <c r="C1920" s="230"/>
      <c r="D1920" s="231" t="s">
        <v>268</v>
      </c>
      <c r="E1920" s="232" t="s">
        <v>19</v>
      </c>
      <c r="F1920" s="233" t="s">
        <v>1935</v>
      </c>
      <c r="G1920" s="230"/>
      <c r="H1920" s="234">
        <v>-3.9670000000000001</v>
      </c>
      <c r="I1920" s="235"/>
      <c r="J1920" s="230"/>
      <c r="K1920" s="230"/>
      <c r="L1920" s="236"/>
      <c r="M1920" s="237"/>
      <c r="N1920" s="238"/>
      <c r="O1920" s="238"/>
      <c r="P1920" s="238"/>
      <c r="Q1920" s="238"/>
      <c r="R1920" s="238"/>
      <c r="S1920" s="238"/>
      <c r="T1920" s="239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0" t="s">
        <v>268</v>
      </c>
      <c r="AU1920" s="240" t="s">
        <v>93</v>
      </c>
      <c r="AV1920" s="13" t="s">
        <v>93</v>
      </c>
      <c r="AW1920" s="13" t="s">
        <v>34</v>
      </c>
      <c r="AX1920" s="13" t="s">
        <v>74</v>
      </c>
      <c r="AY1920" s="240" t="s">
        <v>224</v>
      </c>
    </row>
    <row r="1921" s="14" customFormat="1">
      <c r="A1921" s="14"/>
      <c r="B1921" s="246"/>
      <c r="C1921" s="247"/>
      <c r="D1921" s="231" t="s">
        <v>268</v>
      </c>
      <c r="E1921" s="248" t="s">
        <v>19</v>
      </c>
      <c r="F1921" s="249" t="s">
        <v>1918</v>
      </c>
      <c r="G1921" s="247"/>
      <c r="H1921" s="248" t="s">
        <v>19</v>
      </c>
      <c r="I1921" s="250"/>
      <c r="J1921" s="247"/>
      <c r="K1921" s="247"/>
      <c r="L1921" s="251"/>
      <c r="M1921" s="252"/>
      <c r="N1921" s="253"/>
      <c r="O1921" s="253"/>
      <c r="P1921" s="253"/>
      <c r="Q1921" s="253"/>
      <c r="R1921" s="253"/>
      <c r="S1921" s="253"/>
      <c r="T1921" s="25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5" t="s">
        <v>268</v>
      </c>
      <c r="AU1921" s="255" t="s">
        <v>93</v>
      </c>
      <c r="AV1921" s="14" t="s">
        <v>82</v>
      </c>
      <c r="AW1921" s="14" t="s">
        <v>34</v>
      </c>
      <c r="AX1921" s="14" t="s">
        <v>74</v>
      </c>
      <c r="AY1921" s="255" t="s">
        <v>224</v>
      </c>
    </row>
    <row r="1922" s="13" customFormat="1">
      <c r="A1922" s="13"/>
      <c r="B1922" s="229"/>
      <c r="C1922" s="230"/>
      <c r="D1922" s="231" t="s">
        <v>268</v>
      </c>
      <c r="E1922" s="232" t="s">
        <v>19</v>
      </c>
      <c r="F1922" s="233" t="s">
        <v>1936</v>
      </c>
      <c r="G1922" s="230"/>
      <c r="H1922" s="234">
        <v>4.9059999999999997</v>
      </c>
      <c r="I1922" s="235"/>
      <c r="J1922" s="230"/>
      <c r="K1922" s="230"/>
      <c r="L1922" s="236"/>
      <c r="M1922" s="237"/>
      <c r="N1922" s="238"/>
      <c r="O1922" s="238"/>
      <c r="P1922" s="238"/>
      <c r="Q1922" s="238"/>
      <c r="R1922" s="238"/>
      <c r="S1922" s="238"/>
      <c r="T1922" s="23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0" t="s">
        <v>268</v>
      </c>
      <c r="AU1922" s="240" t="s">
        <v>93</v>
      </c>
      <c r="AV1922" s="13" t="s">
        <v>93</v>
      </c>
      <c r="AW1922" s="13" t="s">
        <v>34</v>
      </c>
      <c r="AX1922" s="13" t="s">
        <v>74</v>
      </c>
      <c r="AY1922" s="240" t="s">
        <v>224</v>
      </c>
    </row>
    <row r="1923" s="14" customFormat="1">
      <c r="A1923" s="14"/>
      <c r="B1923" s="246"/>
      <c r="C1923" s="247"/>
      <c r="D1923" s="231" t="s">
        <v>268</v>
      </c>
      <c r="E1923" s="248" t="s">
        <v>19</v>
      </c>
      <c r="F1923" s="249" t="s">
        <v>1937</v>
      </c>
      <c r="G1923" s="247"/>
      <c r="H1923" s="248" t="s">
        <v>19</v>
      </c>
      <c r="I1923" s="250"/>
      <c r="J1923" s="247"/>
      <c r="K1923" s="247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268</v>
      </c>
      <c r="AU1923" s="255" t="s">
        <v>93</v>
      </c>
      <c r="AV1923" s="14" t="s">
        <v>82</v>
      </c>
      <c r="AW1923" s="14" t="s">
        <v>34</v>
      </c>
      <c r="AX1923" s="14" t="s">
        <v>74</v>
      </c>
      <c r="AY1923" s="255" t="s">
        <v>224</v>
      </c>
    </row>
    <row r="1924" s="13" customFormat="1">
      <c r="A1924" s="13"/>
      <c r="B1924" s="229"/>
      <c r="C1924" s="230"/>
      <c r="D1924" s="231" t="s">
        <v>268</v>
      </c>
      <c r="E1924" s="232" t="s">
        <v>19</v>
      </c>
      <c r="F1924" s="233" t="s">
        <v>1938</v>
      </c>
      <c r="G1924" s="230"/>
      <c r="H1924" s="234">
        <v>13.177</v>
      </c>
      <c r="I1924" s="235"/>
      <c r="J1924" s="230"/>
      <c r="K1924" s="230"/>
      <c r="L1924" s="236"/>
      <c r="M1924" s="237"/>
      <c r="N1924" s="238"/>
      <c r="O1924" s="238"/>
      <c r="P1924" s="238"/>
      <c r="Q1924" s="238"/>
      <c r="R1924" s="238"/>
      <c r="S1924" s="238"/>
      <c r="T1924" s="239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0" t="s">
        <v>268</v>
      </c>
      <c r="AU1924" s="240" t="s">
        <v>93</v>
      </c>
      <c r="AV1924" s="13" t="s">
        <v>93</v>
      </c>
      <c r="AW1924" s="13" t="s">
        <v>34</v>
      </c>
      <c r="AX1924" s="13" t="s">
        <v>74</v>
      </c>
      <c r="AY1924" s="240" t="s">
        <v>224</v>
      </c>
    </row>
    <row r="1925" s="14" customFormat="1">
      <c r="A1925" s="14"/>
      <c r="B1925" s="246"/>
      <c r="C1925" s="247"/>
      <c r="D1925" s="231" t="s">
        <v>268</v>
      </c>
      <c r="E1925" s="248" t="s">
        <v>19</v>
      </c>
      <c r="F1925" s="249" t="s">
        <v>1939</v>
      </c>
      <c r="G1925" s="247"/>
      <c r="H1925" s="248" t="s">
        <v>19</v>
      </c>
      <c r="I1925" s="250"/>
      <c r="J1925" s="247"/>
      <c r="K1925" s="247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268</v>
      </c>
      <c r="AU1925" s="255" t="s">
        <v>93</v>
      </c>
      <c r="AV1925" s="14" t="s">
        <v>82</v>
      </c>
      <c r="AW1925" s="14" t="s">
        <v>34</v>
      </c>
      <c r="AX1925" s="14" t="s">
        <v>74</v>
      </c>
      <c r="AY1925" s="255" t="s">
        <v>224</v>
      </c>
    </row>
    <row r="1926" s="13" customFormat="1">
      <c r="A1926" s="13"/>
      <c r="B1926" s="229"/>
      <c r="C1926" s="230"/>
      <c r="D1926" s="231" t="s">
        <v>268</v>
      </c>
      <c r="E1926" s="232" t="s">
        <v>19</v>
      </c>
      <c r="F1926" s="233" t="s">
        <v>1940</v>
      </c>
      <c r="G1926" s="230"/>
      <c r="H1926" s="234">
        <v>15.802</v>
      </c>
      <c r="I1926" s="235"/>
      <c r="J1926" s="230"/>
      <c r="K1926" s="230"/>
      <c r="L1926" s="236"/>
      <c r="M1926" s="237"/>
      <c r="N1926" s="238"/>
      <c r="O1926" s="238"/>
      <c r="P1926" s="238"/>
      <c r="Q1926" s="238"/>
      <c r="R1926" s="238"/>
      <c r="S1926" s="238"/>
      <c r="T1926" s="23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0" t="s">
        <v>268</v>
      </c>
      <c r="AU1926" s="240" t="s">
        <v>93</v>
      </c>
      <c r="AV1926" s="13" t="s">
        <v>93</v>
      </c>
      <c r="AW1926" s="13" t="s">
        <v>34</v>
      </c>
      <c r="AX1926" s="13" t="s">
        <v>74</v>
      </c>
      <c r="AY1926" s="240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1941</v>
      </c>
      <c r="G1927" s="230"/>
      <c r="H1927" s="234">
        <v>60.384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74</v>
      </c>
      <c r="AY1927" s="240" t="s">
        <v>224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998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1942</v>
      </c>
      <c r="G1929" s="230"/>
      <c r="H1929" s="234">
        <v>3.899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74</v>
      </c>
      <c r="AY1929" s="240" t="s">
        <v>224</v>
      </c>
    </row>
    <row r="1930" s="15" customFormat="1">
      <c r="A1930" s="15"/>
      <c r="B1930" s="256"/>
      <c r="C1930" s="257"/>
      <c r="D1930" s="231" t="s">
        <v>268</v>
      </c>
      <c r="E1930" s="258" t="s">
        <v>19</v>
      </c>
      <c r="F1930" s="259" t="s">
        <v>300</v>
      </c>
      <c r="G1930" s="257"/>
      <c r="H1930" s="260">
        <v>176.35300000000001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268</v>
      </c>
      <c r="AU1930" s="266" t="s">
        <v>93</v>
      </c>
      <c r="AV1930" s="15" t="s">
        <v>108</v>
      </c>
      <c r="AW1930" s="15" t="s">
        <v>34</v>
      </c>
      <c r="AX1930" s="15" t="s">
        <v>74</v>
      </c>
      <c r="AY1930" s="266" t="s">
        <v>224</v>
      </c>
    </row>
    <row r="1931" s="16" customFormat="1">
      <c r="A1931" s="16"/>
      <c r="B1931" s="272"/>
      <c r="C1931" s="273"/>
      <c r="D1931" s="231" t="s">
        <v>268</v>
      </c>
      <c r="E1931" s="274" t="s">
        <v>19</v>
      </c>
      <c r="F1931" s="275" t="s">
        <v>351</v>
      </c>
      <c r="G1931" s="273"/>
      <c r="H1931" s="276">
        <v>176.35300000000001</v>
      </c>
      <c r="I1931" s="277"/>
      <c r="J1931" s="273"/>
      <c r="K1931" s="273"/>
      <c r="L1931" s="278"/>
      <c r="M1931" s="279"/>
      <c r="N1931" s="280"/>
      <c r="O1931" s="280"/>
      <c r="P1931" s="280"/>
      <c r="Q1931" s="280"/>
      <c r="R1931" s="280"/>
      <c r="S1931" s="280"/>
      <c r="T1931" s="281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82" t="s">
        <v>268</v>
      </c>
      <c r="AU1931" s="282" t="s">
        <v>93</v>
      </c>
      <c r="AV1931" s="16" t="s">
        <v>231</v>
      </c>
      <c r="AW1931" s="16" t="s">
        <v>34</v>
      </c>
      <c r="AX1931" s="16" t="s">
        <v>82</v>
      </c>
      <c r="AY1931" s="282" t="s">
        <v>224</v>
      </c>
    </row>
    <row r="1932" s="12" customFormat="1" ht="22.8" customHeight="1">
      <c r="A1932" s="12"/>
      <c r="B1932" s="200"/>
      <c r="C1932" s="201"/>
      <c r="D1932" s="202" t="s">
        <v>73</v>
      </c>
      <c r="E1932" s="214" t="s">
        <v>1943</v>
      </c>
      <c r="F1932" s="214" t="s">
        <v>1944</v>
      </c>
      <c r="G1932" s="201"/>
      <c r="H1932" s="201"/>
      <c r="I1932" s="204"/>
      <c r="J1932" s="215">
        <f>BK1932</f>
        <v>0</v>
      </c>
      <c r="K1932" s="201"/>
      <c r="L1932" s="206"/>
      <c r="M1932" s="207"/>
      <c r="N1932" s="208"/>
      <c r="O1932" s="208"/>
      <c r="P1932" s="209">
        <f>SUM(P1933:P1964)</f>
        <v>0</v>
      </c>
      <c r="Q1932" s="208"/>
      <c r="R1932" s="209">
        <f>SUM(R1933:R1964)</f>
        <v>317.43943866999996</v>
      </c>
      <c r="S1932" s="208"/>
      <c r="T1932" s="210">
        <f>SUM(T1933:T1964)</f>
        <v>0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11" t="s">
        <v>82</v>
      </c>
      <c r="AT1932" s="212" t="s">
        <v>73</v>
      </c>
      <c r="AU1932" s="212" t="s">
        <v>82</v>
      </c>
      <c r="AY1932" s="211" t="s">
        <v>224</v>
      </c>
      <c r="BK1932" s="213">
        <f>SUM(BK1933:BK1964)</f>
        <v>0</v>
      </c>
    </row>
    <row r="1933" s="2" customFormat="1" ht="33" customHeight="1">
      <c r="A1933" s="41"/>
      <c r="B1933" s="42"/>
      <c r="C1933" s="216" t="s">
        <v>1945</v>
      </c>
      <c r="D1933" s="216" t="s">
        <v>227</v>
      </c>
      <c r="E1933" s="217" t="s">
        <v>1823</v>
      </c>
      <c r="F1933" s="218" t="s">
        <v>1824</v>
      </c>
      <c r="G1933" s="219" t="s">
        <v>324</v>
      </c>
      <c r="H1933" s="220">
        <v>122.27</v>
      </c>
      <c r="I1933" s="221"/>
      <c r="J1933" s="222">
        <f>ROUND(I1933*H1933,2)</f>
        <v>0</v>
      </c>
      <c r="K1933" s="218" t="s">
        <v>312</v>
      </c>
      <c r="L1933" s="47"/>
      <c r="M1933" s="223" t="s">
        <v>19</v>
      </c>
      <c r="N1933" s="224" t="s">
        <v>46</v>
      </c>
      <c r="O1933" s="87"/>
      <c r="P1933" s="225">
        <f>O1933*H1933</f>
        <v>0</v>
      </c>
      <c r="Q1933" s="225">
        <v>2.5018699999999998</v>
      </c>
      <c r="R1933" s="225">
        <f>Q1933*H1933</f>
        <v>305.90364489999996</v>
      </c>
      <c r="S1933" s="225">
        <v>0</v>
      </c>
      <c r="T1933" s="226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27" t="s">
        <v>231</v>
      </c>
      <c r="AT1933" s="227" t="s">
        <v>227</v>
      </c>
      <c r="AU1933" s="227" t="s">
        <v>93</v>
      </c>
      <c r="AY1933" s="20" t="s">
        <v>224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20" t="s">
        <v>93</v>
      </c>
      <c r="BK1933" s="228">
        <f>ROUND(I1933*H1933,2)</f>
        <v>0</v>
      </c>
      <c r="BL1933" s="20" t="s">
        <v>231</v>
      </c>
      <c r="BM1933" s="227" t="s">
        <v>1946</v>
      </c>
    </row>
    <row r="1934" s="2" customFormat="1">
      <c r="A1934" s="41"/>
      <c r="B1934" s="42"/>
      <c r="C1934" s="43"/>
      <c r="D1934" s="267" t="s">
        <v>314</v>
      </c>
      <c r="E1934" s="43"/>
      <c r="F1934" s="268" t="s">
        <v>1826</v>
      </c>
      <c r="G1934" s="43"/>
      <c r="H1934" s="43"/>
      <c r="I1934" s="269"/>
      <c r="J1934" s="43"/>
      <c r="K1934" s="43"/>
      <c r="L1934" s="47"/>
      <c r="M1934" s="270"/>
      <c r="N1934" s="271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314</v>
      </c>
      <c r="AU1934" s="20" t="s">
        <v>93</v>
      </c>
    </row>
    <row r="1935" s="14" customFormat="1">
      <c r="A1935" s="14"/>
      <c r="B1935" s="246"/>
      <c r="C1935" s="247"/>
      <c r="D1935" s="231" t="s">
        <v>268</v>
      </c>
      <c r="E1935" s="248" t="s">
        <v>19</v>
      </c>
      <c r="F1935" s="249" t="s">
        <v>1947</v>
      </c>
      <c r="G1935" s="247"/>
      <c r="H1935" s="248" t="s">
        <v>19</v>
      </c>
      <c r="I1935" s="250"/>
      <c r="J1935" s="247"/>
      <c r="K1935" s="247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268</v>
      </c>
      <c r="AU1935" s="255" t="s">
        <v>93</v>
      </c>
      <c r="AV1935" s="14" t="s">
        <v>82</v>
      </c>
      <c r="AW1935" s="14" t="s">
        <v>34</v>
      </c>
      <c r="AX1935" s="14" t="s">
        <v>74</v>
      </c>
      <c r="AY1935" s="255" t="s">
        <v>224</v>
      </c>
    </row>
    <row r="1936" s="13" customFormat="1">
      <c r="A1936" s="13"/>
      <c r="B1936" s="229"/>
      <c r="C1936" s="230"/>
      <c r="D1936" s="231" t="s">
        <v>268</v>
      </c>
      <c r="E1936" s="232" t="s">
        <v>19</v>
      </c>
      <c r="F1936" s="233" t="s">
        <v>1948</v>
      </c>
      <c r="G1936" s="230"/>
      <c r="H1936" s="234">
        <v>122.27</v>
      </c>
      <c r="I1936" s="235"/>
      <c r="J1936" s="230"/>
      <c r="K1936" s="230"/>
      <c r="L1936" s="236"/>
      <c r="M1936" s="237"/>
      <c r="N1936" s="238"/>
      <c r="O1936" s="238"/>
      <c r="P1936" s="238"/>
      <c r="Q1936" s="238"/>
      <c r="R1936" s="238"/>
      <c r="S1936" s="238"/>
      <c r="T1936" s="23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0" t="s">
        <v>268</v>
      </c>
      <c r="AU1936" s="240" t="s">
        <v>93</v>
      </c>
      <c r="AV1936" s="13" t="s">
        <v>93</v>
      </c>
      <c r="AW1936" s="13" t="s">
        <v>34</v>
      </c>
      <c r="AX1936" s="13" t="s">
        <v>82</v>
      </c>
      <c r="AY1936" s="240" t="s">
        <v>224</v>
      </c>
    </row>
    <row r="1937" s="2" customFormat="1" ht="44.25" customHeight="1">
      <c r="A1937" s="41"/>
      <c r="B1937" s="42"/>
      <c r="C1937" s="216" t="s">
        <v>1949</v>
      </c>
      <c r="D1937" s="216" t="s">
        <v>227</v>
      </c>
      <c r="E1937" s="217" t="s">
        <v>1830</v>
      </c>
      <c r="F1937" s="218" t="s">
        <v>1831</v>
      </c>
      <c r="G1937" s="219" t="s">
        <v>324</v>
      </c>
      <c r="H1937" s="220">
        <v>122.27</v>
      </c>
      <c r="I1937" s="221"/>
      <c r="J1937" s="222">
        <f>ROUND(I1937*H1937,2)</f>
        <v>0</v>
      </c>
      <c r="K1937" s="218" t="s">
        <v>312</v>
      </c>
      <c r="L1937" s="47"/>
      <c r="M1937" s="223" t="s">
        <v>19</v>
      </c>
      <c r="N1937" s="224" t="s">
        <v>46</v>
      </c>
      <c r="O1937" s="87"/>
      <c r="P1937" s="225">
        <f>O1937*H1937</f>
        <v>0</v>
      </c>
      <c r="Q1937" s="225">
        <v>0</v>
      </c>
      <c r="R1937" s="225">
        <f>Q1937*H1937</f>
        <v>0</v>
      </c>
      <c r="S1937" s="225">
        <v>0</v>
      </c>
      <c r="T1937" s="226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7" t="s">
        <v>231</v>
      </c>
      <c r="AT1937" s="227" t="s">
        <v>227</v>
      </c>
      <c r="AU1937" s="227" t="s">
        <v>93</v>
      </c>
      <c r="AY1937" s="20" t="s">
        <v>224</v>
      </c>
      <c r="BE1937" s="228">
        <f>IF(N1937="základní",J1937,0)</f>
        <v>0</v>
      </c>
      <c r="BF1937" s="228">
        <f>IF(N1937="snížená",J1937,0)</f>
        <v>0</v>
      </c>
      <c r="BG1937" s="228">
        <f>IF(N1937="zákl. přenesená",J1937,0)</f>
        <v>0</v>
      </c>
      <c r="BH1937" s="228">
        <f>IF(N1937="sníž. přenesená",J1937,0)</f>
        <v>0</v>
      </c>
      <c r="BI1937" s="228">
        <f>IF(N1937="nulová",J1937,0)</f>
        <v>0</v>
      </c>
      <c r="BJ1937" s="20" t="s">
        <v>93</v>
      </c>
      <c r="BK1937" s="228">
        <f>ROUND(I1937*H1937,2)</f>
        <v>0</v>
      </c>
      <c r="BL1937" s="20" t="s">
        <v>231</v>
      </c>
      <c r="BM1937" s="227" t="s">
        <v>1950</v>
      </c>
    </row>
    <row r="1938" s="2" customFormat="1">
      <c r="A1938" s="41"/>
      <c r="B1938" s="42"/>
      <c r="C1938" s="43"/>
      <c r="D1938" s="267" t="s">
        <v>314</v>
      </c>
      <c r="E1938" s="43"/>
      <c r="F1938" s="268" t="s">
        <v>1833</v>
      </c>
      <c r="G1938" s="43"/>
      <c r="H1938" s="43"/>
      <c r="I1938" s="269"/>
      <c r="J1938" s="43"/>
      <c r="K1938" s="43"/>
      <c r="L1938" s="47"/>
      <c r="M1938" s="270"/>
      <c r="N1938" s="271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314</v>
      </c>
      <c r="AU1938" s="20" t="s">
        <v>93</v>
      </c>
    </row>
    <row r="1939" s="14" customFormat="1">
      <c r="A1939" s="14"/>
      <c r="B1939" s="246"/>
      <c r="C1939" s="247"/>
      <c r="D1939" s="231" t="s">
        <v>268</v>
      </c>
      <c r="E1939" s="248" t="s">
        <v>19</v>
      </c>
      <c r="F1939" s="249" t="s">
        <v>1947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268</v>
      </c>
      <c r="AU1939" s="255" t="s">
        <v>93</v>
      </c>
      <c r="AV1939" s="14" t="s">
        <v>82</v>
      </c>
      <c r="AW1939" s="14" t="s">
        <v>34</v>
      </c>
      <c r="AX1939" s="14" t="s">
        <v>74</v>
      </c>
      <c r="AY1939" s="255" t="s">
        <v>224</v>
      </c>
    </row>
    <row r="1940" s="13" customFormat="1">
      <c r="A1940" s="13"/>
      <c r="B1940" s="229"/>
      <c r="C1940" s="230"/>
      <c r="D1940" s="231" t="s">
        <v>268</v>
      </c>
      <c r="E1940" s="232" t="s">
        <v>19</v>
      </c>
      <c r="F1940" s="233" t="s">
        <v>1948</v>
      </c>
      <c r="G1940" s="230"/>
      <c r="H1940" s="234">
        <v>122.27</v>
      </c>
      <c r="I1940" s="235"/>
      <c r="J1940" s="230"/>
      <c r="K1940" s="230"/>
      <c r="L1940" s="236"/>
      <c r="M1940" s="237"/>
      <c r="N1940" s="238"/>
      <c r="O1940" s="238"/>
      <c r="P1940" s="238"/>
      <c r="Q1940" s="238"/>
      <c r="R1940" s="238"/>
      <c r="S1940" s="238"/>
      <c r="T1940" s="23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0" t="s">
        <v>268</v>
      </c>
      <c r="AU1940" s="240" t="s">
        <v>93</v>
      </c>
      <c r="AV1940" s="13" t="s">
        <v>93</v>
      </c>
      <c r="AW1940" s="13" t="s">
        <v>34</v>
      </c>
      <c r="AX1940" s="13" t="s">
        <v>82</v>
      </c>
      <c r="AY1940" s="240" t="s">
        <v>224</v>
      </c>
    </row>
    <row r="1941" s="2" customFormat="1" ht="33" customHeight="1">
      <c r="A1941" s="41"/>
      <c r="B1941" s="42"/>
      <c r="C1941" s="216" t="s">
        <v>1951</v>
      </c>
      <c r="D1941" s="216" t="s">
        <v>227</v>
      </c>
      <c r="E1941" s="217" t="s">
        <v>1952</v>
      </c>
      <c r="F1941" s="218" t="s">
        <v>1953</v>
      </c>
      <c r="G1941" s="219" t="s">
        <v>324</v>
      </c>
      <c r="H1941" s="220">
        <v>122.27</v>
      </c>
      <c r="I1941" s="221"/>
      <c r="J1941" s="222">
        <f>ROUND(I1941*H1941,2)</f>
        <v>0</v>
      </c>
      <c r="K1941" s="218" t="s">
        <v>312</v>
      </c>
      <c r="L1941" s="47"/>
      <c r="M1941" s="223" t="s">
        <v>19</v>
      </c>
      <c r="N1941" s="224" t="s">
        <v>46</v>
      </c>
      <c r="O1941" s="87"/>
      <c r="P1941" s="225">
        <f>O1941*H1941</f>
        <v>0</v>
      </c>
      <c r="Q1941" s="225">
        <v>0</v>
      </c>
      <c r="R1941" s="225">
        <f>Q1941*H1941</f>
        <v>0</v>
      </c>
      <c r="S1941" s="225">
        <v>0</v>
      </c>
      <c r="T1941" s="226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7" t="s">
        <v>231</v>
      </c>
      <c r="AT1941" s="227" t="s">
        <v>227</v>
      </c>
      <c r="AU1941" s="227" t="s">
        <v>93</v>
      </c>
      <c r="AY1941" s="20" t="s">
        <v>224</v>
      </c>
      <c r="BE1941" s="228">
        <f>IF(N1941="základní",J1941,0)</f>
        <v>0</v>
      </c>
      <c r="BF1941" s="228">
        <f>IF(N1941="snížená",J1941,0)</f>
        <v>0</v>
      </c>
      <c r="BG1941" s="228">
        <f>IF(N1941="zákl. přenesená",J1941,0)</f>
        <v>0</v>
      </c>
      <c r="BH1941" s="228">
        <f>IF(N1941="sníž. přenesená",J1941,0)</f>
        <v>0</v>
      </c>
      <c r="BI1941" s="228">
        <f>IF(N1941="nulová",J1941,0)</f>
        <v>0</v>
      </c>
      <c r="BJ1941" s="20" t="s">
        <v>93</v>
      </c>
      <c r="BK1941" s="228">
        <f>ROUND(I1941*H1941,2)</f>
        <v>0</v>
      </c>
      <c r="BL1941" s="20" t="s">
        <v>231</v>
      </c>
      <c r="BM1941" s="227" t="s">
        <v>1954</v>
      </c>
    </row>
    <row r="1942" s="2" customFormat="1">
      <c r="A1942" s="41"/>
      <c r="B1942" s="42"/>
      <c r="C1942" s="43"/>
      <c r="D1942" s="267" t="s">
        <v>314</v>
      </c>
      <c r="E1942" s="43"/>
      <c r="F1942" s="268" t="s">
        <v>1955</v>
      </c>
      <c r="G1942" s="43"/>
      <c r="H1942" s="43"/>
      <c r="I1942" s="269"/>
      <c r="J1942" s="43"/>
      <c r="K1942" s="43"/>
      <c r="L1942" s="47"/>
      <c r="M1942" s="270"/>
      <c r="N1942" s="271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314</v>
      </c>
      <c r="AU1942" s="20" t="s">
        <v>93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1947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1948</v>
      </c>
      <c r="G1944" s="230"/>
      <c r="H1944" s="234">
        <v>122.27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37.8" customHeight="1">
      <c r="A1945" s="41"/>
      <c r="B1945" s="42"/>
      <c r="C1945" s="216" t="s">
        <v>1956</v>
      </c>
      <c r="D1945" s="216" t="s">
        <v>227</v>
      </c>
      <c r="E1945" s="217" t="s">
        <v>1957</v>
      </c>
      <c r="F1945" s="218" t="s">
        <v>1958</v>
      </c>
      <c r="G1945" s="219" t="s">
        <v>324</v>
      </c>
      <c r="H1945" s="220">
        <v>122.27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0.035349999999999999</v>
      </c>
      <c r="R1945" s="225">
        <f>Q1945*H1945</f>
        <v>4.3222445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1959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1960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14" customFormat="1">
      <c r="A1947" s="14"/>
      <c r="B1947" s="246"/>
      <c r="C1947" s="247"/>
      <c r="D1947" s="231" t="s">
        <v>268</v>
      </c>
      <c r="E1947" s="248" t="s">
        <v>19</v>
      </c>
      <c r="F1947" s="249" t="s">
        <v>1947</v>
      </c>
      <c r="G1947" s="247"/>
      <c r="H1947" s="248" t="s">
        <v>19</v>
      </c>
      <c r="I1947" s="250"/>
      <c r="J1947" s="247"/>
      <c r="K1947" s="247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268</v>
      </c>
      <c r="AU1947" s="255" t="s">
        <v>93</v>
      </c>
      <c r="AV1947" s="14" t="s">
        <v>82</v>
      </c>
      <c r="AW1947" s="14" t="s">
        <v>34</v>
      </c>
      <c r="AX1947" s="14" t="s">
        <v>74</v>
      </c>
      <c r="AY1947" s="255" t="s">
        <v>224</v>
      </c>
    </row>
    <row r="1948" s="13" customFormat="1">
      <c r="A1948" s="13"/>
      <c r="B1948" s="229"/>
      <c r="C1948" s="230"/>
      <c r="D1948" s="231" t="s">
        <v>268</v>
      </c>
      <c r="E1948" s="232" t="s">
        <v>19</v>
      </c>
      <c r="F1948" s="233" t="s">
        <v>1948</v>
      </c>
      <c r="G1948" s="230"/>
      <c r="H1948" s="234">
        <v>122.27</v>
      </c>
      <c r="I1948" s="235"/>
      <c r="J1948" s="230"/>
      <c r="K1948" s="230"/>
      <c r="L1948" s="236"/>
      <c r="M1948" s="237"/>
      <c r="N1948" s="238"/>
      <c r="O1948" s="238"/>
      <c r="P1948" s="238"/>
      <c r="Q1948" s="238"/>
      <c r="R1948" s="238"/>
      <c r="S1948" s="238"/>
      <c r="T1948" s="23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0" t="s">
        <v>268</v>
      </c>
      <c r="AU1948" s="240" t="s">
        <v>93</v>
      </c>
      <c r="AV1948" s="13" t="s">
        <v>93</v>
      </c>
      <c r="AW1948" s="13" t="s">
        <v>34</v>
      </c>
      <c r="AX1948" s="13" t="s">
        <v>82</v>
      </c>
      <c r="AY1948" s="240" t="s">
        <v>224</v>
      </c>
    </row>
    <row r="1949" s="2" customFormat="1" ht="21.75" customHeight="1">
      <c r="A1949" s="41"/>
      <c r="B1949" s="42"/>
      <c r="C1949" s="216" t="s">
        <v>1961</v>
      </c>
      <c r="D1949" s="216" t="s">
        <v>227</v>
      </c>
      <c r="E1949" s="217" t="s">
        <v>1835</v>
      </c>
      <c r="F1949" s="218" t="s">
        <v>1836</v>
      </c>
      <c r="G1949" s="219" t="s">
        <v>371</v>
      </c>
      <c r="H1949" s="220">
        <v>6.3579999999999997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1.06277</v>
      </c>
      <c r="R1949" s="225">
        <f>Q1949*H1949</f>
        <v>6.7570916599999995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1962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1838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4" customFormat="1">
      <c r="A1951" s="14"/>
      <c r="B1951" s="246"/>
      <c r="C1951" s="247"/>
      <c r="D1951" s="231" t="s">
        <v>268</v>
      </c>
      <c r="E1951" s="248" t="s">
        <v>19</v>
      </c>
      <c r="F1951" s="249" t="s">
        <v>1947</v>
      </c>
      <c r="G1951" s="247"/>
      <c r="H1951" s="248" t="s">
        <v>19</v>
      </c>
      <c r="I1951" s="250"/>
      <c r="J1951" s="247"/>
      <c r="K1951" s="247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268</v>
      </c>
      <c r="AU1951" s="255" t="s">
        <v>93</v>
      </c>
      <c r="AV1951" s="14" t="s">
        <v>82</v>
      </c>
      <c r="AW1951" s="14" t="s">
        <v>34</v>
      </c>
      <c r="AX1951" s="14" t="s">
        <v>74</v>
      </c>
      <c r="AY1951" s="255" t="s">
        <v>224</v>
      </c>
    </row>
    <row r="1952" s="13" customFormat="1">
      <c r="A1952" s="13"/>
      <c r="B1952" s="229"/>
      <c r="C1952" s="230"/>
      <c r="D1952" s="231" t="s">
        <v>268</v>
      </c>
      <c r="E1952" s="232" t="s">
        <v>19</v>
      </c>
      <c r="F1952" s="233" t="s">
        <v>1963</v>
      </c>
      <c r="G1952" s="230"/>
      <c r="H1952" s="234">
        <v>6.3579999999999997</v>
      </c>
      <c r="I1952" s="235"/>
      <c r="J1952" s="230"/>
      <c r="K1952" s="230"/>
      <c r="L1952" s="236"/>
      <c r="M1952" s="237"/>
      <c r="N1952" s="238"/>
      <c r="O1952" s="238"/>
      <c r="P1952" s="238"/>
      <c r="Q1952" s="238"/>
      <c r="R1952" s="238"/>
      <c r="S1952" s="238"/>
      <c r="T1952" s="23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0" t="s">
        <v>268</v>
      </c>
      <c r="AU1952" s="240" t="s">
        <v>93</v>
      </c>
      <c r="AV1952" s="13" t="s">
        <v>93</v>
      </c>
      <c r="AW1952" s="13" t="s">
        <v>34</v>
      </c>
      <c r="AX1952" s="13" t="s">
        <v>82</v>
      </c>
      <c r="AY1952" s="240" t="s">
        <v>224</v>
      </c>
    </row>
    <row r="1953" s="2" customFormat="1" ht="16.5" customHeight="1">
      <c r="A1953" s="41"/>
      <c r="B1953" s="42"/>
      <c r="C1953" s="216" t="s">
        <v>1964</v>
      </c>
      <c r="D1953" s="216" t="s">
        <v>227</v>
      </c>
      <c r="E1953" s="217" t="s">
        <v>1965</v>
      </c>
      <c r="F1953" s="218" t="s">
        <v>1966</v>
      </c>
      <c r="G1953" s="219" t="s">
        <v>266</v>
      </c>
      <c r="H1953" s="220">
        <v>18.795000000000002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0.016070000000000001</v>
      </c>
      <c r="R1953" s="225">
        <f>Q1953*H1953</f>
        <v>0.30203565000000004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1967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1968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4" customFormat="1">
      <c r="A1955" s="14"/>
      <c r="B1955" s="246"/>
      <c r="C1955" s="247"/>
      <c r="D1955" s="231" t="s">
        <v>268</v>
      </c>
      <c r="E1955" s="248" t="s">
        <v>19</v>
      </c>
      <c r="F1955" s="249" t="s">
        <v>496</v>
      </c>
      <c r="G1955" s="247"/>
      <c r="H1955" s="248" t="s">
        <v>19</v>
      </c>
      <c r="I1955" s="250"/>
      <c r="J1955" s="247"/>
      <c r="K1955" s="247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268</v>
      </c>
      <c r="AU1955" s="255" t="s">
        <v>93</v>
      </c>
      <c r="AV1955" s="14" t="s">
        <v>82</v>
      </c>
      <c r="AW1955" s="14" t="s">
        <v>34</v>
      </c>
      <c r="AX1955" s="14" t="s">
        <v>74</v>
      </c>
      <c r="AY1955" s="255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1969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1970</v>
      </c>
      <c r="G1957" s="230"/>
      <c r="H1957" s="234">
        <v>18.795000000000002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82</v>
      </c>
      <c r="AY1957" s="240" t="s">
        <v>224</v>
      </c>
    </row>
    <row r="1958" s="2" customFormat="1" ht="16.5" customHeight="1">
      <c r="A1958" s="41"/>
      <c r="B1958" s="42"/>
      <c r="C1958" s="216" t="s">
        <v>1971</v>
      </c>
      <c r="D1958" s="216" t="s">
        <v>227</v>
      </c>
      <c r="E1958" s="217" t="s">
        <v>1972</v>
      </c>
      <c r="F1958" s="218" t="s">
        <v>1973</v>
      </c>
      <c r="G1958" s="219" t="s">
        <v>266</v>
      </c>
      <c r="H1958" s="220">
        <v>18.795000000000002</v>
      </c>
      <c r="I1958" s="221"/>
      <c r="J1958" s="222">
        <f>ROUND(I1958*H1958,2)</f>
        <v>0</v>
      </c>
      <c r="K1958" s="218" t="s">
        <v>312</v>
      </c>
      <c r="L1958" s="47"/>
      <c r="M1958" s="223" t="s">
        <v>19</v>
      </c>
      <c r="N1958" s="224" t="s">
        <v>46</v>
      </c>
      <c r="O1958" s="87"/>
      <c r="P1958" s="225">
        <f>O1958*H1958</f>
        <v>0</v>
      </c>
      <c r="Q1958" s="225">
        <v>0</v>
      </c>
      <c r="R1958" s="225">
        <f>Q1958*H1958</f>
        <v>0</v>
      </c>
      <c r="S1958" s="225">
        <v>0</v>
      </c>
      <c r="T1958" s="226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27" t="s">
        <v>231</v>
      </c>
      <c r="AT1958" s="227" t="s">
        <v>227</v>
      </c>
      <c r="AU1958" s="227" t="s">
        <v>93</v>
      </c>
      <c r="AY1958" s="20" t="s">
        <v>224</v>
      </c>
      <c r="BE1958" s="228">
        <f>IF(N1958="základní",J1958,0)</f>
        <v>0</v>
      </c>
      <c r="BF1958" s="228">
        <f>IF(N1958="snížená",J1958,0)</f>
        <v>0</v>
      </c>
      <c r="BG1958" s="228">
        <f>IF(N1958="zákl. přenesená",J1958,0)</f>
        <v>0</v>
      </c>
      <c r="BH1958" s="228">
        <f>IF(N1958="sníž. přenesená",J1958,0)</f>
        <v>0</v>
      </c>
      <c r="BI1958" s="228">
        <f>IF(N1958="nulová",J1958,0)</f>
        <v>0</v>
      </c>
      <c r="BJ1958" s="20" t="s">
        <v>93</v>
      </c>
      <c r="BK1958" s="228">
        <f>ROUND(I1958*H1958,2)</f>
        <v>0</v>
      </c>
      <c r="BL1958" s="20" t="s">
        <v>231</v>
      </c>
      <c r="BM1958" s="227" t="s">
        <v>1974</v>
      </c>
    </row>
    <row r="1959" s="2" customFormat="1">
      <c r="A1959" s="41"/>
      <c r="B1959" s="42"/>
      <c r="C1959" s="43"/>
      <c r="D1959" s="267" t="s">
        <v>314</v>
      </c>
      <c r="E1959" s="43"/>
      <c r="F1959" s="268" t="s">
        <v>1975</v>
      </c>
      <c r="G1959" s="43"/>
      <c r="H1959" s="43"/>
      <c r="I1959" s="269"/>
      <c r="J1959" s="43"/>
      <c r="K1959" s="43"/>
      <c r="L1959" s="47"/>
      <c r="M1959" s="270"/>
      <c r="N1959" s="271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314</v>
      </c>
      <c r="AU1959" s="20" t="s">
        <v>93</v>
      </c>
    </row>
    <row r="1960" s="2" customFormat="1" ht="24.15" customHeight="1">
      <c r="A1960" s="41"/>
      <c r="B1960" s="42"/>
      <c r="C1960" s="216" t="s">
        <v>1976</v>
      </c>
      <c r="D1960" s="216" t="s">
        <v>227</v>
      </c>
      <c r="E1960" s="217" t="s">
        <v>1977</v>
      </c>
      <c r="F1960" s="218" t="s">
        <v>1978</v>
      </c>
      <c r="G1960" s="219" t="s">
        <v>471</v>
      </c>
      <c r="H1960" s="220">
        <v>701.91800000000001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0.00021000000000000001</v>
      </c>
      <c r="R1960" s="225">
        <f>Q1960*H1960</f>
        <v>0.14740278000000001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1979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1980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2" customFormat="1" ht="37.8" customHeight="1">
      <c r="A1962" s="41"/>
      <c r="B1962" s="42"/>
      <c r="C1962" s="216" t="s">
        <v>1981</v>
      </c>
      <c r="D1962" s="216" t="s">
        <v>227</v>
      </c>
      <c r="E1962" s="217" t="s">
        <v>1982</v>
      </c>
      <c r="F1962" s="218" t="s">
        <v>1983</v>
      </c>
      <c r="G1962" s="219" t="s">
        <v>471</v>
      </c>
      <c r="H1962" s="220">
        <v>701.91800000000001</v>
      </c>
      <c r="I1962" s="221"/>
      <c r="J1962" s="222">
        <f>ROUND(I1962*H1962,2)</f>
        <v>0</v>
      </c>
      <c r="K1962" s="218" t="s">
        <v>312</v>
      </c>
      <c r="L1962" s="47"/>
      <c r="M1962" s="223" t="s">
        <v>19</v>
      </c>
      <c r="N1962" s="224" t="s">
        <v>46</v>
      </c>
      <c r="O1962" s="87"/>
      <c r="P1962" s="225">
        <f>O1962*H1962</f>
        <v>0</v>
      </c>
      <c r="Q1962" s="225">
        <v>1.0000000000000001E-05</v>
      </c>
      <c r="R1962" s="225">
        <f>Q1962*H1962</f>
        <v>0.0070191800000000007</v>
      </c>
      <c r="S1962" s="225">
        <v>0</v>
      </c>
      <c r="T1962" s="226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27" t="s">
        <v>231</v>
      </c>
      <c r="AT1962" s="227" t="s">
        <v>227</v>
      </c>
      <c r="AU1962" s="227" t="s">
        <v>93</v>
      </c>
      <c r="AY1962" s="20" t="s">
        <v>224</v>
      </c>
      <c r="BE1962" s="228">
        <f>IF(N1962="základní",J1962,0)</f>
        <v>0</v>
      </c>
      <c r="BF1962" s="228">
        <f>IF(N1962="snížená",J1962,0)</f>
        <v>0</v>
      </c>
      <c r="BG1962" s="228">
        <f>IF(N1962="zákl. přenesená",J1962,0)</f>
        <v>0</v>
      </c>
      <c r="BH1962" s="228">
        <f>IF(N1962="sníž. přenesená",J1962,0)</f>
        <v>0</v>
      </c>
      <c r="BI1962" s="228">
        <f>IF(N1962="nulová",J1962,0)</f>
        <v>0</v>
      </c>
      <c r="BJ1962" s="20" t="s">
        <v>93</v>
      </c>
      <c r="BK1962" s="228">
        <f>ROUND(I1962*H1962,2)</f>
        <v>0</v>
      </c>
      <c r="BL1962" s="20" t="s">
        <v>231</v>
      </c>
      <c r="BM1962" s="227" t="s">
        <v>1984</v>
      </c>
    </row>
    <row r="1963" s="2" customFormat="1">
      <c r="A1963" s="41"/>
      <c r="B1963" s="42"/>
      <c r="C1963" s="43"/>
      <c r="D1963" s="267" t="s">
        <v>314</v>
      </c>
      <c r="E1963" s="43"/>
      <c r="F1963" s="268" t="s">
        <v>1985</v>
      </c>
      <c r="G1963" s="43"/>
      <c r="H1963" s="43"/>
      <c r="I1963" s="269"/>
      <c r="J1963" s="43"/>
      <c r="K1963" s="43"/>
      <c r="L1963" s="47"/>
      <c r="M1963" s="270"/>
      <c r="N1963" s="271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314</v>
      </c>
      <c r="AU1963" s="20" t="s">
        <v>93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1986</v>
      </c>
      <c r="G1964" s="230"/>
      <c r="H1964" s="234">
        <v>701.91800000000001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82</v>
      </c>
      <c r="AY1964" s="240" t="s">
        <v>224</v>
      </c>
    </row>
    <row r="1965" s="12" customFormat="1" ht="22.8" customHeight="1">
      <c r="A1965" s="12"/>
      <c r="B1965" s="200"/>
      <c r="C1965" s="201"/>
      <c r="D1965" s="202" t="s">
        <v>73</v>
      </c>
      <c r="E1965" s="214" t="s">
        <v>1036</v>
      </c>
      <c r="F1965" s="214" t="s">
        <v>1987</v>
      </c>
      <c r="G1965" s="201"/>
      <c r="H1965" s="201"/>
      <c r="I1965" s="204"/>
      <c r="J1965" s="215">
        <f>BK1965</f>
        <v>0</v>
      </c>
      <c r="K1965" s="201"/>
      <c r="L1965" s="206"/>
      <c r="M1965" s="207"/>
      <c r="N1965" s="208"/>
      <c r="O1965" s="208"/>
      <c r="P1965" s="209">
        <f>SUM(P1966:P2165)</f>
        <v>0</v>
      </c>
      <c r="Q1965" s="208"/>
      <c r="R1965" s="209">
        <f>SUM(R1966:R2165)</f>
        <v>58.775040000000004</v>
      </c>
      <c r="S1965" s="208"/>
      <c r="T1965" s="210">
        <f>SUM(T1966:T2165)</f>
        <v>0</v>
      </c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R1965" s="211" t="s">
        <v>82</v>
      </c>
      <c r="AT1965" s="212" t="s">
        <v>73</v>
      </c>
      <c r="AU1965" s="212" t="s">
        <v>82</v>
      </c>
      <c r="AY1965" s="211" t="s">
        <v>224</v>
      </c>
      <c r="BK1965" s="213">
        <f>SUM(BK1966:BK2165)</f>
        <v>0</v>
      </c>
    </row>
    <row r="1966" s="2" customFormat="1" ht="37.8" customHeight="1">
      <c r="A1966" s="41"/>
      <c r="B1966" s="42"/>
      <c r="C1966" s="216" t="s">
        <v>1988</v>
      </c>
      <c r="D1966" s="216" t="s">
        <v>227</v>
      </c>
      <c r="E1966" s="217" t="s">
        <v>1989</v>
      </c>
      <c r="F1966" s="218" t="s">
        <v>1990</v>
      </c>
      <c r="G1966" s="219" t="s">
        <v>595</v>
      </c>
      <c r="H1966" s="220">
        <v>278</v>
      </c>
      <c r="I1966" s="221"/>
      <c r="J1966" s="222">
        <f>ROUND(I1966*H1966,2)</f>
        <v>0</v>
      </c>
      <c r="K1966" s="218" t="s">
        <v>312</v>
      </c>
      <c r="L1966" s="47"/>
      <c r="M1966" s="223" t="s">
        <v>19</v>
      </c>
      <c r="N1966" s="224" t="s">
        <v>46</v>
      </c>
      <c r="O1966" s="87"/>
      <c r="P1966" s="225">
        <f>O1966*H1966</f>
        <v>0</v>
      </c>
      <c r="Q1966" s="225">
        <v>0.04684</v>
      </c>
      <c r="R1966" s="225">
        <f>Q1966*H1966</f>
        <v>13.021520000000001</v>
      </c>
      <c r="S1966" s="225">
        <v>0</v>
      </c>
      <c r="T1966" s="226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27" t="s">
        <v>231</v>
      </c>
      <c r="AT1966" s="227" t="s">
        <v>227</v>
      </c>
      <c r="AU1966" s="227" t="s">
        <v>93</v>
      </c>
      <c r="AY1966" s="20" t="s">
        <v>224</v>
      </c>
      <c r="BE1966" s="228">
        <f>IF(N1966="základní",J1966,0)</f>
        <v>0</v>
      </c>
      <c r="BF1966" s="228">
        <f>IF(N1966="snížená",J1966,0)</f>
        <v>0</v>
      </c>
      <c r="BG1966" s="228">
        <f>IF(N1966="zákl. přenesená",J1966,0)</f>
        <v>0</v>
      </c>
      <c r="BH1966" s="228">
        <f>IF(N1966="sníž. přenesená",J1966,0)</f>
        <v>0</v>
      </c>
      <c r="BI1966" s="228">
        <f>IF(N1966="nulová",J1966,0)</f>
        <v>0</v>
      </c>
      <c r="BJ1966" s="20" t="s">
        <v>93</v>
      </c>
      <c r="BK1966" s="228">
        <f>ROUND(I1966*H1966,2)</f>
        <v>0</v>
      </c>
      <c r="BL1966" s="20" t="s">
        <v>231</v>
      </c>
      <c r="BM1966" s="227" t="s">
        <v>1991</v>
      </c>
    </row>
    <row r="1967" s="2" customFormat="1">
      <c r="A1967" s="41"/>
      <c r="B1967" s="42"/>
      <c r="C1967" s="43"/>
      <c r="D1967" s="267" t="s">
        <v>314</v>
      </c>
      <c r="E1967" s="43"/>
      <c r="F1967" s="268" t="s">
        <v>1992</v>
      </c>
      <c r="G1967" s="43"/>
      <c r="H1967" s="43"/>
      <c r="I1967" s="269"/>
      <c r="J1967" s="43"/>
      <c r="K1967" s="43"/>
      <c r="L1967" s="47"/>
      <c r="M1967" s="270"/>
      <c r="N1967" s="271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314</v>
      </c>
      <c r="AU1967" s="20" t="s">
        <v>93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1993</v>
      </c>
      <c r="G1968" s="230"/>
      <c r="H1968" s="234">
        <v>363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1994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1995</v>
      </c>
      <c r="G1970" s="230"/>
      <c r="H1970" s="234">
        <v>-85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6" customFormat="1">
      <c r="A1971" s="16"/>
      <c r="B1971" s="272"/>
      <c r="C1971" s="273"/>
      <c r="D1971" s="231" t="s">
        <v>268</v>
      </c>
      <c r="E1971" s="274" t="s">
        <v>19</v>
      </c>
      <c r="F1971" s="275" t="s">
        <v>351</v>
      </c>
      <c r="G1971" s="273"/>
      <c r="H1971" s="276">
        <v>278</v>
      </c>
      <c r="I1971" s="277"/>
      <c r="J1971" s="273"/>
      <c r="K1971" s="273"/>
      <c r="L1971" s="278"/>
      <c r="M1971" s="279"/>
      <c r="N1971" s="280"/>
      <c r="O1971" s="280"/>
      <c r="P1971" s="280"/>
      <c r="Q1971" s="280"/>
      <c r="R1971" s="280"/>
      <c r="S1971" s="280"/>
      <c r="T1971" s="281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T1971" s="282" t="s">
        <v>268</v>
      </c>
      <c r="AU1971" s="282" t="s">
        <v>93</v>
      </c>
      <c r="AV1971" s="16" t="s">
        <v>231</v>
      </c>
      <c r="AW1971" s="16" t="s">
        <v>34</v>
      </c>
      <c r="AX1971" s="16" t="s">
        <v>82</v>
      </c>
      <c r="AY1971" s="282" t="s">
        <v>224</v>
      </c>
    </row>
    <row r="1972" s="2" customFormat="1" ht="37.8" customHeight="1">
      <c r="A1972" s="41"/>
      <c r="B1972" s="42"/>
      <c r="C1972" s="216" t="s">
        <v>1996</v>
      </c>
      <c r="D1972" s="216" t="s">
        <v>227</v>
      </c>
      <c r="E1972" s="217" t="s">
        <v>1997</v>
      </c>
      <c r="F1972" s="218" t="s">
        <v>1998</v>
      </c>
      <c r="G1972" s="219" t="s">
        <v>595</v>
      </c>
      <c r="H1972" s="220">
        <v>85</v>
      </c>
      <c r="I1972" s="221"/>
      <c r="J1972" s="222">
        <f>ROUND(I1972*H1972,2)</f>
        <v>0</v>
      </c>
      <c r="K1972" s="218" t="s">
        <v>312</v>
      </c>
      <c r="L1972" s="47"/>
      <c r="M1972" s="223" t="s">
        <v>19</v>
      </c>
      <c r="N1972" s="224" t="s">
        <v>46</v>
      </c>
      <c r="O1972" s="87"/>
      <c r="P1972" s="225">
        <f>O1972*H1972</f>
        <v>0</v>
      </c>
      <c r="Q1972" s="225">
        <v>0.44169999999999998</v>
      </c>
      <c r="R1972" s="225">
        <f>Q1972*H1972</f>
        <v>37.544499999999999</v>
      </c>
      <c r="S1972" s="225">
        <v>0</v>
      </c>
      <c r="T1972" s="226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7" t="s">
        <v>231</v>
      </c>
      <c r="AT1972" s="227" t="s">
        <v>227</v>
      </c>
      <c r="AU1972" s="227" t="s">
        <v>93</v>
      </c>
      <c r="AY1972" s="20" t="s">
        <v>224</v>
      </c>
      <c r="BE1972" s="228">
        <f>IF(N1972="základní",J1972,0)</f>
        <v>0</v>
      </c>
      <c r="BF1972" s="228">
        <f>IF(N1972="snížená",J1972,0)</f>
        <v>0</v>
      </c>
      <c r="BG1972" s="228">
        <f>IF(N1972="zákl. přenesená",J1972,0)</f>
        <v>0</v>
      </c>
      <c r="BH1972" s="228">
        <f>IF(N1972="sníž. přenesená",J1972,0)</f>
        <v>0</v>
      </c>
      <c r="BI1972" s="228">
        <f>IF(N1972="nulová",J1972,0)</f>
        <v>0</v>
      </c>
      <c r="BJ1972" s="20" t="s">
        <v>93</v>
      </c>
      <c r="BK1972" s="228">
        <f>ROUND(I1972*H1972,2)</f>
        <v>0</v>
      </c>
      <c r="BL1972" s="20" t="s">
        <v>231</v>
      </c>
      <c r="BM1972" s="227" t="s">
        <v>1999</v>
      </c>
    </row>
    <row r="1973" s="2" customFormat="1">
      <c r="A1973" s="41"/>
      <c r="B1973" s="42"/>
      <c r="C1973" s="43"/>
      <c r="D1973" s="267" t="s">
        <v>314</v>
      </c>
      <c r="E1973" s="43"/>
      <c r="F1973" s="268" t="s">
        <v>2000</v>
      </c>
      <c r="G1973" s="43"/>
      <c r="H1973" s="43"/>
      <c r="I1973" s="269"/>
      <c r="J1973" s="43"/>
      <c r="K1973" s="43"/>
      <c r="L1973" s="47"/>
      <c r="M1973" s="270"/>
      <c r="N1973" s="271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314</v>
      </c>
      <c r="AU1973" s="20" t="s">
        <v>93</v>
      </c>
    </row>
    <row r="1974" s="14" customFormat="1">
      <c r="A1974" s="14"/>
      <c r="B1974" s="246"/>
      <c r="C1974" s="247"/>
      <c r="D1974" s="231" t="s">
        <v>268</v>
      </c>
      <c r="E1974" s="248" t="s">
        <v>19</v>
      </c>
      <c r="F1974" s="249" t="s">
        <v>2001</v>
      </c>
      <c r="G1974" s="247"/>
      <c r="H1974" s="248" t="s">
        <v>19</v>
      </c>
      <c r="I1974" s="250"/>
      <c r="J1974" s="247"/>
      <c r="K1974" s="247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268</v>
      </c>
      <c r="AU1974" s="255" t="s">
        <v>93</v>
      </c>
      <c r="AV1974" s="14" t="s">
        <v>82</v>
      </c>
      <c r="AW1974" s="14" t="s">
        <v>34</v>
      </c>
      <c r="AX1974" s="14" t="s">
        <v>74</v>
      </c>
      <c r="AY1974" s="255" t="s">
        <v>224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82</v>
      </c>
      <c r="G1975" s="230"/>
      <c r="H1975" s="234">
        <v>1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74</v>
      </c>
      <c r="AY1975" s="240" t="s">
        <v>224</v>
      </c>
    </row>
    <row r="1976" s="14" customFormat="1">
      <c r="A1976" s="14"/>
      <c r="B1976" s="246"/>
      <c r="C1976" s="247"/>
      <c r="D1976" s="231" t="s">
        <v>268</v>
      </c>
      <c r="E1976" s="248" t="s">
        <v>19</v>
      </c>
      <c r="F1976" s="249" t="s">
        <v>2002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268</v>
      </c>
      <c r="AU1976" s="255" t="s">
        <v>93</v>
      </c>
      <c r="AV1976" s="14" t="s">
        <v>82</v>
      </c>
      <c r="AW1976" s="14" t="s">
        <v>34</v>
      </c>
      <c r="AX1976" s="14" t="s">
        <v>74</v>
      </c>
      <c r="AY1976" s="255" t="s">
        <v>224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93</v>
      </c>
      <c r="G1977" s="230"/>
      <c r="H1977" s="234">
        <v>2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74</v>
      </c>
      <c r="AY1977" s="240" t="s">
        <v>224</v>
      </c>
    </row>
    <row r="1978" s="14" customFormat="1">
      <c r="A1978" s="14"/>
      <c r="B1978" s="246"/>
      <c r="C1978" s="247"/>
      <c r="D1978" s="231" t="s">
        <v>268</v>
      </c>
      <c r="E1978" s="248" t="s">
        <v>19</v>
      </c>
      <c r="F1978" s="249" t="s">
        <v>2003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268</v>
      </c>
      <c r="AU1978" s="255" t="s">
        <v>93</v>
      </c>
      <c r="AV1978" s="14" t="s">
        <v>82</v>
      </c>
      <c r="AW1978" s="14" t="s">
        <v>34</v>
      </c>
      <c r="AX1978" s="14" t="s">
        <v>74</v>
      </c>
      <c r="AY1978" s="255" t="s">
        <v>224</v>
      </c>
    </row>
    <row r="1979" s="13" customFormat="1">
      <c r="A1979" s="13"/>
      <c r="B1979" s="229"/>
      <c r="C1979" s="230"/>
      <c r="D1979" s="231" t="s">
        <v>268</v>
      </c>
      <c r="E1979" s="232" t="s">
        <v>19</v>
      </c>
      <c r="F1979" s="233" t="s">
        <v>82</v>
      </c>
      <c r="G1979" s="230"/>
      <c r="H1979" s="234">
        <v>1</v>
      </c>
      <c r="I1979" s="235"/>
      <c r="J1979" s="230"/>
      <c r="K1979" s="230"/>
      <c r="L1979" s="236"/>
      <c r="M1979" s="237"/>
      <c r="N1979" s="238"/>
      <c r="O1979" s="238"/>
      <c r="P1979" s="238"/>
      <c r="Q1979" s="238"/>
      <c r="R1979" s="238"/>
      <c r="S1979" s="238"/>
      <c r="T1979" s="23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0" t="s">
        <v>268</v>
      </c>
      <c r="AU1979" s="240" t="s">
        <v>93</v>
      </c>
      <c r="AV1979" s="13" t="s">
        <v>93</v>
      </c>
      <c r="AW1979" s="13" t="s">
        <v>34</v>
      </c>
      <c r="AX1979" s="13" t="s">
        <v>74</v>
      </c>
      <c r="AY1979" s="240" t="s">
        <v>224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2004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82</v>
      </c>
      <c r="G1981" s="230"/>
      <c r="H1981" s="234">
        <v>1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74</v>
      </c>
      <c r="AY1981" s="240" t="s">
        <v>224</v>
      </c>
    </row>
    <row r="1982" s="14" customFormat="1">
      <c r="A1982" s="14"/>
      <c r="B1982" s="246"/>
      <c r="C1982" s="247"/>
      <c r="D1982" s="231" t="s">
        <v>268</v>
      </c>
      <c r="E1982" s="248" t="s">
        <v>19</v>
      </c>
      <c r="F1982" s="249" t="s">
        <v>2005</v>
      </c>
      <c r="G1982" s="247"/>
      <c r="H1982" s="248" t="s">
        <v>19</v>
      </c>
      <c r="I1982" s="250"/>
      <c r="J1982" s="247"/>
      <c r="K1982" s="247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268</v>
      </c>
      <c r="AU1982" s="255" t="s">
        <v>93</v>
      </c>
      <c r="AV1982" s="14" t="s">
        <v>82</v>
      </c>
      <c r="AW1982" s="14" t="s">
        <v>34</v>
      </c>
      <c r="AX1982" s="14" t="s">
        <v>74</v>
      </c>
      <c r="AY1982" s="255" t="s">
        <v>224</v>
      </c>
    </row>
    <row r="1983" s="13" customFormat="1">
      <c r="A1983" s="13"/>
      <c r="B1983" s="229"/>
      <c r="C1983" s="230"/>
      <c r="D1983" s="231" t="s">
        <v>268</v>
      </c>
      <c r="E1983" s="232" t="s">
        <v>19</v>
      </c>
      <c r="F1983" s="233" t="s">
        <v>93</v>
      </c>
      <c r="G1983" s="230"/>
      <c r="H1983" s="234">
        <v>2</v>
      </c>
      <c r="I1983" s="235"/>
      <c r="J1983" s="230"/>
      <c r="K1983" s="230"/>
      <c r="L1983" s="236"/>
      <c r="M1983" s="237"/>
      <c r="N1983" s="238"/>
      <c r="O1983" s="238"/>
      <c r="P1983" s="238"/>
      <c r="Q1983" s="238"/>
      <c r="R1983" s="238"/>
      <c r="S1983" s="238"/>
      <c r="T1983" s="23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0" t="s">
        <v>268</v>
      </c>
      <c r="AU1983" s="240" t="s">
        <v>93</v>
      </c>
      <c r="AV1983" s="13" t="s">
        <v>93</v>
      </c>
      <c r="AW1983" s="13" t="s">
        <v>34</v>
      </c>
      <c r="AX1983" s="13" t="s">
        <v>74</v>
      </c>
      <c r="AY1983" s="240" t="s">
        <v>224</v>
      </c>
    </row>
    <row r="1984" s="14" customFormat="1">
      <c r="A1984" s="14"/>
      <c r="B1984" s="246"/>
      <c r="C1984" s="247"/>
      <c r="D1984" s="231" t="s">
        <v>268</v>
      </c>
      <c r="E1984" s="248" t="s">
        <v>19</v>
      </c>
      <c r="F1984" s="249" t="s">
        <v>2006</v>
      </c>
      <c r="G1984" s="247"/>
      <c r="H1984" s="248" t="s">
        <v>19</v>
      </c>
      <c r="I1984" s="250"/>
      <c r="J1984" s="247"/>
      <c r="K1984" s="247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268</v>
      </c>
      <c r="AU1984" s="255" t="s">
        <v>93</v>
      </c>
      <c r="AV1984" s="14" t="s">
        <v>82</v>
      </c>
      <c r="AW1984" s="14" t="s">
        <v>34</v>
      </c>
      <c r="AX1984" s="14" t="s">
        <v>74</v>
      </c>
      <c r="AY1984" s="255" t="s">
        <v>224</v>
      </c>
    </row>
    <row r="1985" s="13" customFormat="1">
      <c r="A1985" s="13"/>
      <c r="B1985" s="229"/>
      <c r="C1985" s="230"/>
      <c r="D1985" s="231" t="s">
        <v>268</v>
      </c>
      <c r="E1985" s="232" t="s">
        <v>19</v>
      </c>
      <c r="F1985" s="233" t="s">
        <v>93</v>
      </c>
      <c r="G1985" s="230"/>
      <c r="H1985" s="234">
        <v>2</v>
      </c>
      <c r="I1985" s="235"/>
      <c r="J1985" s="230"/>
      <c r="K1985" s="230"/>
      <c r="L1985" s="236"/>
      <c r="M1985" s="237"/>
      <c r="N1985" s="238"/>
      <c r="O1985" s="238"/>
      <c r="P1985" s="238"/>
      <c r="Q1985" s="238"/>
      <c r="R1985" s="238"/>
      <c r="S1985" s="238"/>
      <c r="T1985" s="23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0" t="s">
        <v>268</v>
      </c>
      <c r="AU1985" s="240" t="s">
        <v>93</v>
      </c>
      <c r="AV1985" s="13" t="s">
        <v>93</v>
      </c>
      <c r="AW1985" s="13" t="s">
        <v>34</v>
      </c>
      <c r="AX1985" s="13" t="s">
        <v>74</v>
      </c>
      <c r="AY1985" s="240" t="s">
        <v>224</v>
      </c>
    </row>
    <row r="1986" s="14" customFormat="1">
      <c r="A1986" s="14"/>
      <c r="B1986" s="246"/>
      <c r="C1986" s="247"/>
      <c r="D1986" s="231" t="s">
        <v>268</v>
      </c>
      <c r="E1986" s="248" t="s">
        <v>19</v>
      </c>
      <c r="F1986" s="249" t="s">
        <v>2007</v>
      </c>
      <c r="G1986" s="247"/>
      <c r="H1986" s="248" t="s">
        <v>19</v>
      </c>
      <c r="I1986" s="250"/>
      <c r="J1986" s="247"/>
      <c r="K1986" s="247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268</v>
      </c>
      <c r="AU1986" s="255" t="s">
        <v>93</v>
      </c>
      <c r="AV1986" s="14" t="s">
        <v>82</v>
      </c>
      <c r="AW1986" s="14" t="s">
        <v>34</v>
      </c>
      <c r="AX1986" s="14" t="s">
        <v>74</v>
      </c>
      <c r="AY1986" s="255" t="s">
        <v>224</v>
      </c>
    </row>
    <row r="1987" s="13" customFormat="1">
      <c r="A1987" s="13"/>
      <c r="B1987" s="229"/>
      <c r="C1987" s="230"/>
      <c r="D1987" s="231" t="s">
        <v>268</v>
      </c>
      <c r="E1987" s="232" t="s">
        <v>19</v>
      </c>
      <c r="F1987" s="233" t="s">
        <v>82</v>
      </c>
      <c r="G1987" s="230"/>
      <c r="H1987" s="234">
        <v>1</v>
      </c>
      <c r="I1987" s="235"/>
      <c r="J1987" s="230"/>
      <c r="K1987" s="230"/>
      <c r="L1987" s="236"/>
      <c r="M1987" s="237"/>
      <c r="N1987" s="238"/>
      <c r="O1987" s="238"/>
      <c r="P1987" s="238"/>
      <c r="Q1987" s="238"/>
      <c r="R1987" s="238"/>
      <c r="S1987" s="238"/>
      <c r="T1987" s="23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0" t="s">
        <v>268</v>
      </c>
      <c r="AU1987" s="240" t="s">
        <v>93</v>
      </c>
      <c r="AV1987" s="13" t="s">
        <v>93</v>
      </c>
      <c r="AW1987" s="13" t="s">
        <v>34</v>
      </c>
      <c r="AX1987" s="13" t="s">
        <v>74</v>
      </c>
      <c r="AY1987" s="240" t="s">
        <v>224</v>
      </c>
    </row>
    <row r="1988" s="14" customFormat="1">
      <c r="A1988" s="14"/>
      <c r="B1988" s="246"/>
      <c r="C1988" s="247"/>
      <c r="D1988" s="231" t="s">
        <v>268</v>
      </c>
      <c r="E1988" s="248" t="s">
        <v>19</v>
      </c>
      <c r="F1988" s="249" t="s">
        <v>2008</v>
      </c>
      <c r="G1988" s="247"/>
      <c r="H1988" s="248" t="s">
        <v>19</v>
      </c>
      <c r="I1988" s="250"/>
      <c r="J1988" s="247"/>
      <c r="K1988" s="247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268</v>
      </c>
      <c r="AU1988" s="255" t="s">
        <v>93</v>
      </c>
      <c r="AV1988" s="14" t="s">
        <v>82</v>
      </c>
      <c r="AW1988" s="14" t="s">
        <v>34</v>
      </c>
      <c r="AX1988" s="14" t="s">
        <v>74</v>
      </c>
      <c r="AY1988" s="255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231</v>
      </c>
      <c r="G1989" s="230"/>
      <c r="H1989" s="234">
        <v>4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4" customFormat="1">
      <c r="A1990" s="14"/>
      <c r="B1990" s="246"/>
      <c r="C1990" s="247"/>
      <c r="D1990" s="231" t="s">
        <v>268</v>
      </c>
      <c r="E1990" s="248" t="s">
        <v>19</v>
      </c>
      <c r="F1990" s="249" t="s">
        <v>2009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268</v>
      </c>
      <c r="AU1990" s="255" t="s">
        <v>93</v>
      </c>
      <c r="AV1990" s="14" t="s">
        <v>82</v>
      </c>
      <c r="AW1990" s="14" t="s">
        <v>34</v>
      </c>
      <c r="AX1990" s="14" t="s">
        <v>74</v>
      </c>
      <c r="AY1990" s="255" t="s">
        <v>224</v>
      </c>
    </row>
    <row r="1991" s="13" customFormat="1">
      <c r="A1991" s="13"/>
      <c r="B1991" s="229"/>
      <c r="C1991" s="230"/>
      <c r="D1991" s="231" t="s">
        <v>268</v>
      </c>
      <c r="E1991" s="232" t="s">
        <v>19</v>
      </c>
      <c r="F1991" s="233" t="s">
        <v>93</v>
      </c>
      <c r="G1991" s="230"/>
      <c r="H1991" s="234">
        <v>2</v>
      </c>
      <c r="I1991" s="235"/>
      <c r="J1991" s="230"/>
      <c r="K1991" s="230"/>
      <c r="L1991" s="236"/>
      <c r="M1991" s="237"/>
      <c r="N1991" s="238"/>
      <c r="O1991" s="238"/>
      <c r="P1991" s="238"/>
      <c r="Q1991" s="238"/>
      <c r="R1991" s="238"/>
      <c r="S1991" s="238"/>
      <c r="T1991" s="239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0" t="s">
        <v>268</v>
      </c>
      <c r="AU1991" s="240" t="s">
        <v>93</v>
      </c>
      <c r="AV1991" s="13" t="s">
        <v>93</v>
      </c>
      <c r="AW1991" s="13" t="s">
        <v>34</v>
      </c>
      <c r="AX1991" s="13" t="s">
        <v>74</v>
      </c>
      <c r="AY1991" s="240" t="s">
        <v>224</v>
      </c>
    </row>
    <row r="1992" s="14" customFormat="1">
      <c r="A1992" s="14"/>
      <c r="B1992" s="246"/>
      <c r="C1992" s="247"/>
      <c r="D1992" s="231" t="s">
        <v>268</v>
      </c>
      <c r="E1992" s="248" t="s">
        <v>19</v>
      </c>
      <c r="F1992" s="249" t="s">
        <v>2010</v>
      </c>
      <c r="G1992" s="247"/>
      <c r="H1992" s="248" t="s">
        <v>19</v>
      </c>
      <c r="I1992" s="250"/>
      <c r="J1992" s="247"/>
      <c r="K1992" s="247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268</v>
      </c>
      <c r="AU1992" s="255" t="s">
        <v>93</v>
      </c>
      <c r="AV1992" s="14" t="s">
        <v>82</v>
      </c>
      <c r="AW1992" s="14" t="s">
        <v>34</v>
      </c>
      <c r="AX1992" s="14" t="s">
        <v>74</v>
      </c>
      <c r="AY1992" s="255" t="s">
        <v>224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82</v>
      </c>
      <c r="G1993" s="230"/>
      <c r="H1993" s="234">
        <v>1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74</v>
      </c>
      <c r="AY1993" s="240" t="s">
        <v>224</v>
      </c>
    </row>
    <row r="1994" s="14" customFormat="1">
      <c r="A1994" s="14"/>
      <c r="B1994" s="246"/>
      <c r="C1994" s="247"/>
      <c r="D1994" s="231" t="s">
        <v>268</v>
      </c>
      <c r="E1994" s="248" t="s">
        <v>19</v>
      </c>
      <c r="F1994" s="249" t="s">
        <v>2011</v>
      </c>
      <c r="G1994" s="247"/>
      <c r="H1994" s="248" t="s">
        <v>19</v>
      </c>
      <c r="I1994" s="250"/>
      <c r="J1994" s="247"/>
      <c r="K1994" s="247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268</v>
      </c>
      <c r="AU1994" s="255" t="s">
        <v>93</v>
      </c>
      <c r="AV1994" s="14" t="s">
        <v>82</v>
      </c>
      <c r="AW1994" s="14" t="s">
        <v>34</v>
      </c>
      <c r="AX1994" s="14" t="s">
        <v>74</v>
      </c>
      <c r="AY1994" s="255" t="s">
        <v>224</v>
      </c>
    </row>
    <row r="1995" s="13" customFormat="1">
      <c r="A1995" s="13"/>
      <c r="B1995" s="229"/>
      <c r="C1995" s="230"/>
      <c r="D1995" s="231" t="s">
        <v>268</v>
      </c>
      <c r="E1995" s="232" t="s">
        <v>19</v>
      </c>
      <c r="F1995" s="233" t="s">
        <v>162</v>
      </c>
      <c r="G1995" s="230"/>
      <c r="H1995" s="234">
        <v>24</v>
      </c>
      <c r="I1995" s="235"/>
      <c r="J1995" s="230"/>
      <c r="K1995" s="230"/>
      <c r="L1995" s="236"/>
      <c r="M1995" s="237"/>
      <c r="N1995" s="238"/>
      <c r="O1995" s="238"/>
      <c r="P1995" s="238"/>
      <c r="Q1995" s="238"/>
      <c r="R1995" s="238"/>
      <c r="S1995" s="238"/>
      <c r="T1995" s="23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0" t="s">
        <v>268</v>
      </c>
      <c r="AU1995" s="240" t="s">
        <v>93</v>
      </c>
      <c r="AV1995" s="13" t="s">
        <v>93</v>
      </c>
      <c r="AW1995" s="13" t="s">
        <v>34</v>
      </c>
      <c r="AX1995" s="13" t="s">
        <v>74</v>
      </c>
      <c r="AY1995" s="240" t="s">
        <v>224</v>
      </c>
    </row>
    <row r="1996" s="14" customFormat="1">
      <c r="A1996" s="14"/>
      <c r="B1996" s="246"/>
      <c r="C1996" s="247"/>
      <c r="D1996" s="231" t="s">
        <v>268</v>
      </c>
      <c r="E1996" s="248" t="s">
        <v>19</v>
      </c>
      <c r="F1996" s="249" t="s">
        <v>2012</v>
      </c>
      <c r="G1996" s="247"/>
      <c r="H1996" s="248" t="s">
        <v>19</v>
      </c>
      <c r="I1996" s="250"/>
      <c r="J1996" s="247"/>
      <c r="K1996" s="247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268</v>
      </c>
      <c r="AU1996" s="255" t="s">
        <v>93</v>
      </c>
      <c r="AV1996" s="14" t="s">
        <v>82</v>
      </c>
      <c r="AW1996" s="14" t="s">
        <v>34</v>
      </c>
      <c r="AX1996" s="14" t="s">
        <v>74</v>
      </c>
      <c r="AY1996" s="255" t="s">
        <v>224</v>
      </c>
    </row>
    <row r="1997" s="13" customFormat="1">
      <c r="A1997" s="13"/>
      <c r="B1997" s="229"/>
      <c r="C1997" s="230"/>
      <c r="D1997" s="231" t="s">
        <v>268</v>
      </c>
      <c r="E1997" s="232" t="s">
        <v>19</v>
      </c>
      <c r="F1997" s="233" t="s">
        <v>231</v>
      </c>
      <c r="G1997" s="230"/>
      <c r="H1997" s="234">
        <v>4</v>
      </c>
      <c r="I1997" s="235"/>
      <c r="J1997" s="230"/>
      <c r="K1997" s="230"/>
      <c r="L1997" s="236"/>
      <c r="M1997" s="237"/>
      <c r="N1997" s="238"/>
      <c r="O1997" s="238"/>
      <c r="P1997" s="238"/>
      <c r="Q1997" s="238"/>
      <c r="R1997" s="238"/>
      <c r="S1997" s="238"/>
      <c r="T1997" s="23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0" t="s">
        <v>268</v>
      </c>
      <c r="AU1997" s="240" t="s">
        <v>93</v>
      </c>
      <c r="AV1997" s="13" t="s">
        <v>93</v>
      </c>
      <c r="AW1997" s="13" t="s">
        <v>34</v>
      </c>
      <c r="AX1997" s="13" t="s">
        <v>74</v>
      </c>
      <c r="AY1997" s="240" t="s">
        <v>224</v>
      </c>
    </row>
    <row r="1998" s="14" customFormat="1">
      <c r="A1998" s="14"/>
      <c r="B1998" s="246"/>
      <c r="C1998" s="247"/>
      <c r="D1998" s="231" t="s">
        <v>268</v>
      </c>
      <c r="E1998" s="248" t="s">
        <v>19</v>
      </c>
      <c r="F1998" s="249" t="s">
        <v>2013</v>
      </c>
      <c r="G1998" s="247"/>
      <c r="H1998" s="248" t="s">
        <v>19</v>
      </c>
      <c r="I1998" s="250"/>
      <c r="J1998" s="247"/>
      <c r="K1998" s="247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268</v>
      </c>
      <c r="AU1998" s="255" t="s">
        <v>93</v>
      </c>
      <c r="AV1998" s="14" t="s">
        <v>82</v>
      </c>
      <c r="AW1998" s="14" t="s">
        <v>34</v>
      </c>
      <c r="AX1998" s="14" t="s">
        <v>74</v>
      </c>
      <c r="AY1998" s="255" t="s">
        <v>224</v>
      </c>
    </row>
    <row r="1999" s="13" customFormat="1">
      <c r="A1999" s="13"/>
      <c r="B1999" s="229"/>
      <c r="C1999" s="230"/>
      <c r="D1999" s="231" t="s">
        <v>268</v>
      </c>
      <c r="E1999" s="232" t="s">
        <v>19</v>
      </c>
      <c r="F1999" s="233" t="s">
        <v>246</v>
      </c>
      <c r="G1999" s="230"/>
      <c r="H1999" s="234">
        <v>6</v>
      </c>
      <c r="I1999" s="235"/>
      <c r="J1999" s="230"/>
      <c r="K1999" s="230"/>
      <c r="L1999" s="236"/>
      <c r="M1999" s="237"/>
      <c r="N1999" s="238"/>
      <c r="O1999" s="238"/>
      <c r="P1999" s="238"/>
      <c r="Q1999" s="238"/>
      <c r="R1999" s="238"/>
      <c r="S1999" s="238"/>
      <c r="T1999" s="23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0" t="s">
        <v>268</v>
      </c>
      <c r="AU1999" s="240" t="s">
        <v>93</v>
      </c>
      <c r="AV1999" s="13" t="s">
        <v>93</v>
      </c>
      <c r="AW1999" s="13" t="s">
        <v>34</v>
      </c>
      <c r="AX1999" s="13" t="s">
        <v>74</v>
      </c>
      <c r="AY1999" s="240" t="s">
        <v>224</v>
      </c>
    </row>
    <row r="2000" s="14" customFormat="1">
      <c r="A2000" s="14"/>
      <c r="B2000" s="246"/>
      <c r="C2000" s="247"/>
      <c r="D2000" s="231" t="s">
        <v>268</v>
      </c>
      <c r="E2000" s="248" t="s">
        <v>19</v>
      </c>
      <c r="F2000" s="249" t="s">
        <v>2014</v>
      </c>
      <c r="G2000" s="247"/>
      <c r="H2000" s="248" t="s">
        <v>19</v>
      </c>
      <c r="I2000" s="250"/>
      <c r="J2000" s="247"/>
      <c r="K2000" s="247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268</v>
      </c>
      <c r="AU2000" s="255" t="s">
        <v>93</v>
      </c>
      <c r="AV2000" s="14" t="s">
        <v>82</v>
      </c>
      <c r="AW2000" s="14" t="s">
        <v>34</v>
      </c>
      <c r="AX2000" s="14" t="s">
        <v>74</v>
      </c>
      <c r="AY2000" s="255" t="s">
        <v>224</v>
      </c>
    </row>
    <row r="2001" s="13" customFormat="1">
      <c r="A2001" s="13"/>
      <c r="B2001" s="229"/>
      <c r="C2001" s="230"/>
      <c r="D2001" s="231" t="s">
        <v>268</v>
      </c>
      <c r="E2001" s="232" t="s">
        <v>19</v>
      </c>
      <c r="F2001" s="233" t="s">
        <v>82</v>
      </c>
      <c r="G2001" s="230"/>
      <c r="H2001" s="234">
        <v>1</v>
      </c>
      <c r="I2001" s="235"/>
      <c r="J2001" s="230"/>
      <c r="K2001" s="230"/>
      <c r="L2001" s="236"/>
      <c r="M2001" s="237"/>
      <c r="N2001" s="238"/>
      <c r="O2001" s="238"/>
      <c r="P2001" s="238"/>
      <c r="Q2001" s="238"/>
      <c r="R2001" s="238"/>
      <c r="S2001" s="238"/>
      <c r="T2001" s="23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0" t="s">
        <v>268</v>
      </c>
      <c r="AU2001" s="240" t="s">
        <v>93</v>
      </c>
      <c r="AV2001" s="13" t="s">
        <v>93</v>
      </c>
      <c r="AW2001" s="13" t="s">
        <v>34</v>
      </c>
      <c r="AX2001" s="13" t="s">
        <v>74</v>
      </c>
      <c r="AY2001" s="240" t="s">
        <v>224</v>
      </c>
    </row>
    <row r="2002" s="14" customFormat="1">
      <c r="A2002" s="14"/>
      <c r="B2002" s="246"/>
      <c r="C2002" s="247"/>
      <c r="D2002" s="231" t="s">
        <v>268</v>
      </c>
      <c r="E2002" s="248" t="s">
        <v>19</v>
      </c>
      <c r="F2002" s="249" t="s">
        <v>2015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268</v>
      </c>
      <c r="AU2002" s="255" t="s">
        <v>93</v>
      </c>
      <c r="AV2002" s="14" t="s">
        <v>82</v>
      </c>
      <c r="AW2002" s="14" t="s">
        <v>34</v>
      </c>
      <c r="AX2002" s="14" t="s">
        <v>74</v>
      </c>
      <c r="AY2002" s="255" t="s">
        <v>224</v>
      </c>
    </row>
    <row r="2003" s="13" customFormat="1">
      <c r="A2003" s="13"/>
      <c r="B2003" s="229"/>
      <c r="C2003" s="230"/>
      <c r="D2003" s="231" t="s">
        <v>268</v>
      </c>
      <c r="E2003" s="232" t="s">
        <v>19</v>
      </c>
      <c r="F2003" s="233" t="s">
        <v>93</v>
      </c>
      <c r="G2003" s="230"/>
      <c r="H2003" s="234">
        <v>2</v>
      </c>
      <c r="I2003" s="235"/>
      <c r="J2003" s="230"/>
      <c r="K2003" s="230"/>
      <c r="L2003" s="236"/>
      <c r="M2003" s="237"/>
      <c r="N2003" s="238"/>
      <c r="O2003" s="238"/>
      <c r="P2003" s="238"/>
      <c r="Q2003" s="238"/>
      <c r="R2003" s="238"/>
      <c r="S2003" s="238"/>
      <c r="T2003" s="23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0" t="s">
        <v>268</v>
      </c>
      <c r="AU2003" s="240" t="s">
        <v>93</v>
      </c>
      <c r="AV2003" s="13" t="s">
        <v>93</v>
      </c>
      <c r="AW2003" s="13" t="s">
        <v>34</v>
      </c>
      <c r="AX2003" s="13" t="s">
        <v>74</v>
      </c>
      <c r="AY2003" s="240" t="s">
        <v>224</v>
      </c>
    </row>
    <row r="2004" s="14" customFormat="1">
      <c r="A2004" s="14"/>
      <c r="B2004" s="246"/>
      <c r="C2004" s="247"/>
      <c r="D2004" s="231" t="s">
        <v>268</v>
      </c>
      <c r="E2004" s="248" t="s">
        <v>19</v>
      </c>
      <c r="F2004" s="249" t="s">
        <v>2016</v>
      </c>
      <c r="G2004" s="247"/>
      <c r="H2004" s="248" t="s">
        <v>19</v>
      </c>
      <c r="I2004" s="250"/>
      <c r="J2004" s="247"/>
      <c r="K2004" s="247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268</v>
      </c>
      <c r="AU2004" s="255" t="s">
        <v>93</v>
      </c>
      <c r="AV2004" s="14" t="s">
        <v>82</v>
      </c>
      <c r="AW2004" s="14" t="s">
        <v>34</v>
      </c>
      <c r="AX2004" s="14" t="s">
        <v>74</v>
      </c>
      <c r="AY2004" s="255" t="s">
        <v>224</v>
      </c>
    </row>
    <row r="2005" s="13" customFormat="1">
      <c r="A2005" s="13"/>
      <c r="B2005" s="229"/>
      <c r="C2005" s="230"/>
      <c r="D2005" s="231" t="s">
        <v>268</v>
      </c>
      <c r="E2005" s="232" t="s">
        <v>19</v>
      </c>
      <c r="F2005" s="233" t="s">
        <v>559</v>
      </c>
      <c r="G2005" s="230"/>
      <c r="H2005" s="234">
        <v>18</v>
      </c>
      <c r="I2005" s="235"/>
      <c r="J2005" s="230"/>
      <c r="K2005" s="230"/>
      <c r="L2005" s="236"/>
      <c r="M2005" s="237"/>
      <c r="N2005" s="238"/>
      <c r="O2005" s="238"/>
      <c r="P2005" s="238"/>
      <c r="Q2005" s="238"/>
      <c r="R2005" s="238"/>
      <c r="S2005" s="238"/>
      <c r="T2005" s="23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0" t="s">
        <v>268</v>
      </c>
      <c r="AU2005" s="240" t="s">
        <v>93</v>
      </c>
      <c r="AV2005" s="13" t="s">
        <v>93</v>
      </c>
      <c r="AW2005" s="13" t="s">
        <v>34</v>
      </c>
      <c r="AX2005" s="13" t="s">
        <v>74</v>
      </c>
      <c r="AY2005" s="240" t="s">
        <v>224</v>
      </c>
    </row>
    <row r="2006" s="14" customFormat="1">
      <c r="A2006" s="14"/>
      <c r="B2006" s="246"/>
      <c r="C2006" s="247"/>
      <c r="D2006" s="231" t="s">
        <v>268</v>
      </c>
      <c r="E2006" s="248" t="s">
        <v>19</v>
      </c>
      <c r="F2006" s="249" t="s">
        <v>2017</v>
      </c>
      <c r="G2006" s="247"/>
      <c r="H2006" s="248" t="s">
        <v>19</v>
      </c>
      <c r="I2006" s="250"/>
      <c r="J2006" s="247"/>
      <c r="K2006" s="247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268</v>
      </c>
      <c r="AU2006" s="255" t="s">
        <v>93</v>
      </c>
      <c r="AV2006" s="14" t="s">
        <v>82</v>
      </c>
      <c r="AW2006" s="14" t="s">
        <v>34</v>
      </c>
      <c r="AX2006" s="14" t="s">
        <v>74</v>
      </c>
      <c r="AY2006" s="255" t="s">
        <v>224</v>
      </c>
    </row>
    <row r="2007" s="13" customFormat="1">
      <c r="A2007" s="13"/>
      <c r="B2007" s="229"/>
      <c r="C2007" s="230"/>
      <c r="D2007" s="231" t="s">
        <v>268</v>
      </c>
      <c r="E2007" s="232" t="s">
        <v>19</v>
      </c>
      <c r="F2007" s="233" t="s">
        <v>93</v>
      </c>
      <c r="G2007" s="230"/>
      <c r="H2007" s="234">
        <v>2</v>
      </c>
      <c r="I2007" s="235"/>
      <c r="J2007" s="230"/>
      <c r="K2007" s="230"/>
      <c r="L2007" s="236"/>
      <c r="M2007" s="237"/>
      <c r="N2007" s="238"/>
      <c r="O2007" s="238"/>
      <c r="P2007" s="238"/>
      <c r="Q2007" s="238"/>
      <c r="R2007" s="238"/>
      <c r="S2007" s="238"/>
      <c r="T2007" s="23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0" t="s">
        <v>268</v>
      </c>
      <c r="AU2007" s="240" t="s">
        <v>93</v>
      </c>
      <c r="AV2007" s="13" t="s">
        <v>93</v>
      </c>
      <c r="AW2007" s="13" t="s">
        <v>34</v>
      </c>
      <c r="AX2007" s="13" t="s">
        <v>74</v>
      </c>
      <c r="AY2007" s="240" t="s">
        <v>224</v>
      </c>
    </row>
    <row r="2008" s="14" customFormat="1">
      <c r="A2008" s="14"/>
      <c r="B2008" s="246"/>
      <c r="C2008" s="247"/>
      <c r="D2008" s="231" t="s">
        <v>268</v>
      </c>
      <c r="E2008" s="248" t="s">
        <v>19</v>
      </c>
      <c r="F2008" s="249" t="s">
        <v>2018</v>
      </c>
      <c r="G2008" s="247"/>
      <c r="H2008" s="248" t="s">
        <v>19</v>
      </c>
      <c r="I2008" s="250"/>
      <c r="J2008" s="247"/>
      <c r="K2008" s="247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268</v>
      </c>
      <c r="AU2008" s="255" t="s">
        <v>93</v>
      </c>
      <c r="AV2008" s="14" t="s">
        <v>82</v>
      </c>
      <c r="AW2008" s="14" t="s">
        <v>34</v>
      </c>
      <c r="AX2008" s="14" t="s">
        <v>74</v>
      </c>
      <c r="AY2008" s="255" t="s">
        <v>224</v>
      </c>
    </row>
    <row r="2009" s="13" customFormat="1">
      <c r="A2009" s="13"/>
      <c r="B2009" s="229"/>
      <c r="C2009" s="230"/>
      <c r="D2009" s="231" t="s">
        <v>268</v>
      </c>
      <c r="E2009" s="232" t="s">
        <v>19</v>
      </c>
      <c r="F2009" s="233" t="s">
        <v>108</v>
      </c>
      <c r="G2009" s="230"/>
      <c r="H2009" s="234">
        <v>3</v>
      </c>
      <c r="I2009" s="235"/>
      <c r="J2009" s="230"/>
      <c r="K2009" s="230"/>
      <c r="L2009" s="236"/>
      <c r="M2009" s="237"/>
      <c r="N2009" s="238"/>
      <c r="O2009" s="238"/>
      <c r="P2009" s="238"/>
      <c r="Q2009" s="238"/>
      <c r="R2009" s="238"/>
      <c r="S2009" s="238"/>
      <c r="T2009" s="23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0" t="s">
        <v>268</v>
      </c>
      <c r="AU2009" s="240" t="s">
        <v>93</v>
      </c>
      <c r="AV2009" s="13" t="s">
        <v>93</v>
      </c>
      <c r="AW2009" s="13" t="s">
        <v>34</v>
      </c>
      <c r="AX2009" s="13" t="s">
        <v>74</v>
      </c>
      <c r="AY2009" s="240" t="s">
        <v>224</v>
      </c>
    </row>
    <row r="2010" s="14" customFormat="1">
      <c r="A2010" s="14"/>
      <c r="B2010" s="246"/>
      <c r="C2010" s="247"/>
      <c r="D2010" s="231" t="s">
        <v>268</v>
      </c>
      <c r="E2010" s="248" t="s">
        <v>19</v>
      </c>
      <c r="F2010" s="249" t="s">
        <v>2019</v>
      </c>
      <c r="G2010" s="247"/>
      <c r="H2010" s="248" t="s">
        <v>19</v>
      </c>
      <c r="I2010" s="250"/>
      <c r="J2010" s="247"/>
      <c r="K2010" s="247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268</v>
      </c>
      <c r="AU2010" s="255" t="s">
        <v>93</v>
      </c>
      <c r="AV2010" s="14" t="s">
        <v>82</v>
      </c>
      <c r="AW2010" s="14" t="s">
        <v>34</v>
      </c>
      <c r="AX2010" s="14" t="s">
        <v>74</v>
      </c>
      <c r="AY2010" s="255" t="s">
        <v>224</v>
      </c>
    </row>
    <row r="2011" s="13" customFormat="1">
      <c r="A2011" s="13"/>
      <c r="B2011" s="229"/>
      <c r="C2011" s="230"/>
      <c r="D2011" s="231" t="s">
        <v>268</v>
      </c>
      <c r="E2011" s="232" t="s">
        <v>19</v>
      </c>
      <c r="F2011" s="233" t="s">
        <v>250</v>
      </c>
      <c r="G2011" s="230"/>
      <c r="H2011" s="234">
        <v>7</v>
      </c>
      <c r="I2011" s="235"/>
      <c r="J2011" s="230"/>
      <c r="K2011" s="230"/>
      <c r="L2011" s="236"/>
      <c r="M2011" s="237"/>
      <c r="N2011" s="238"/>
      <c r="O2011" s="238"/>
      <c r="P2011" s="238"/>
      <c r="Q2011" s="238"/>
      <c r="R2011" s="238"/>
      <c r="S2011" s="238"/>
      <c r="T2011" s="23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0" t="s">
        <v>268</v>
      </c>
      <c r="AU2011" s="240" t="s">
        <v>93</v>
      </c>
      <c r="AV2011" s="13" t="s">
        <v>93</v>
      </c>
      <c r="AW2011" s="13" t="s">
        <v>34</v>
      </c>
      <c r="AX2011" s="13" t="s">
        <v>74</v>
      </c>
      <c r="AY2011" s="240" t="s">
        <v>224</v>
      </c>
    </row>
    <row r="2012" s="14" customFormat="1">
      <c r="A2012" s="14"/>
      <c r="B2012" s="246"/>
      <c r="C2012" s="247"/>
      <c r="D2012" s="231" t="s">
        <v>268</v>
      </c>
      <c r="E2012" s="248" t="s">
        <v>19</v>
      </c>
      <c r="F2012" s="249" t="s">
        <v>2020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268</v>
      </c>
      <c r="AU2012" s="255" t="s">
        <v>93</v>
      </c>
      <c r="AV2012" s="14" t="s">
        <v>82</v>
      </c>
      <c r="AW2012" s="14" t="s">
        <v>34</v>
      </c>
      <c r="AX2012" s="14" t="s">
        <v>74</v>
      </c>
      <c r="AY2012" s="255" t="s">
        <v>224</v>
      </c>
    </row>
    <row r="2013" s="13" customFormat="1">
      <c r="A2013" s="13"/>
      <c r="B2013" s="229"/>
      <c r="C2013" s="230"/>
      <c r="D2013" s="231" t="s">
        <v>268</v>
      </c>
      <c r="E2013" s="232" t="s">
        <v>19</v>
      </c>
      <c r="F2013" s="233" t="s">
        <v>82</v>
      </c>
      <c r="G2013" s="230"/>
      <c r="H2013" s="234">
        <v>1</v>
      </c>
      <c r="I2013" s="235"/>
      <c r="J2013" s="230"/>
      <c r="K2013" s="230"/>
      <c r="L2013" s="236"/>
      <c r="M2013" s="237"/>
      <c r="N2013" s="238"/>
      <c r="O2013" s="238"/>
      <c r="P2013" s="238"/>
      <c r="Q2013" s="238"/>
      <c r="R2013" s="238"/>
      <c r="S2013" s="238"/>
      <c r="T2013" s="23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0" t="s">
        <v>268</v>
      </c>
      <c r="AU2013" s="240" t="s">
        <v>93</v>
      </c>
      <c r="AV2013" s="13" t="s">
        <v>93</v>
      </c>
      <c r="AW2013" s="13" t="s">
        <v>34</v>
      </c>
      <c r="AX2013" s="13" t="s">
        <v>74</v>
      </c>
      <c r="AY2013" s="240" t="s">
        <v>224</v>
      </c>
    </row>
    <row r="2014" s="16" customFormat="1">
      <c r="A2014" s="16"/>
      <c r="B2014" s="272"/>
      <c r="C2014" s="273"/>
      <c r="D2014" s="231" t="s">
        <v>268</v>
      </c>
      <c r="E2014" s="274" t="s">
        <v>19</v>
      </c>
      <c r="F2014" s="275" t="s">
        <v>351</v>
      </c>
      <c r="G2014" s="273"/>
      <c r="H2014" s="276">
        <v>85</v>
      </c>
      <c r="I2014" s="277"/>
      <c r="J2014" s="273"/>
      <c r="K2014" s="273"/>
      <c r="L2014" s="278"/>
      <c r="M2014" s="279"/>
      <c r="N2014" s="280"/>
      <c r="O2014" s="280"/>
      <c r="P2014" s="280"/>
      <c r="Q2014" s="280"/>
      <c r="R2014" s="280"/>
      <c r="S2014" s="280"/>
      <c r="T2014" s="281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82" t="s">
        <v>268</v>
      </c>
      <c r="AU2014" s="282" t="s">
        <v>93</v>
      </c>
      <c r="AV2014" s="16" t="s">
        <v>231</v>
      </c>
      <c r="AW2014" s="16" t="s">
        <v>34</v>
      </c>
      <c r="AX2014" s="16" t="s">
        <v>82</v>
      </c>
      <c r="AY2014" s="282" t="s">
        <v>224</v>
      </c>
    </row>
    <row r="2015" s="2" customFormat="1" ht="37.8" customHeight="1">
      <c r="A2015" s="41"/>
      <c r="B2015" s="42"/>
      <c r="C2015" s="286" t="s">
        <v>2021</v>
      </c>
      <c r="D2015" s="286" t="s">
        <v>572</v>
      </c>
      <c r="E2015" s="287" t="s">
        <v>2022</v>
      </c>
      <c r="F2015" s="288" t="s">
        <v>2023</v>
      </c>
      <c r="G2015" s="289" t="s">
        <v>595</v>
      </c>
      <c r="H2015" s="290">
        <v>120</v>
      </c>
      <c r="I2015" s="291"/>
      <c r="J2015" s="292">
        <f>ROUND(I2015*H2015,2)</f>
        <v>0</v>
      </c>
      <c r="K2015" s="288" t="s">
        <v>19</v>
      </c>
      <c r="L2015" s="293"/>
      <c r="M2015" s="294" t="s">
        <v>19</v>
      </c>
      <c r="N2015" s="295" t="s">
        <v>46</v>
      </c>
      <c r="O2015" s="87"/>
      <c r="P2015" s="225">
        <f>O2015*H2015</f>
        <v>0</v>
      </c>
      <c r="Q2015" s="225">
        <v>0.01201</v>
      </c>
      <c r="R2015" s="225">
        <f>Q2015*H2015</f>
        <v>1.4412</v>
      </c>
      <c r="S2015" s="225">
        <v>0</v>
      </c>
      <c r="T2015" s="226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7" t="s">
        <v>254</v>
      </c>
      <c r="AT2015" s="227" t="s">
        <v>572</v>
      </c>
      <c r="AU2015" s="227" t="s">
        <v>93</v>
      </c>
      <c r="AY2015" s="20" t="s">
        <v>224</v>
      </c>
      <c r="BE2015" s="228">
        <f>IF(N2015="základní",J2015,0)</f>
        <v>0</v>
      </c>
      <c r="BF2015" s="228">
        <f>IF(N2015="snížená",J2015,0)</f>
        <v>0</v>
      </c>
      <c r="BG2015" s="228">
        <f>IF(N2015="zákl. přenesená",J2015,0)</f>
        <v>0</v>
      </c>
      <c r="BH2015" s="228">
        <f>IF(N2015="sníž. přenesená",J2015,0)</f>
        <v>0</v>
      </c>
      <c r="BI2015" s="228">
        <f>IF(N2015="nulová",J2015,0)</f>
        <v>0</v>
      </c>
      <c r="BJ2015" s="20" t="s">
        <v>93</v>
      </c>
      <c r="BK2015" s="228">
        <f>ROUND(I2015*H2015,2)</f>
        <v>0</v>
      </c>
      <c r="BL2015" s="20" t="s">
        <v>231</v>
      </c>
      <c r="BM2015" s="227" t="s">
        <v>2024</v>
      </c>
    </row>
    <row r="2016" s="14" customFormat="1">
      <c r="A2016" s="14"/>
      <c r="B2016" s="246"/>
      <c r="C2016" s="247"/>
      <c r="D2016" s="231" t="s">
        <v>268</v>
      </c>
      <c r="E2016" s="248" t="s">
        <v>19</v>
      </c>
      <c r="F2016" s="249" t="s">
        <v>2025</v>
      </c>
      <c r="G2016" s="247"/>
      <c r="H2016" s="248" t="s">
        <v>19</v>
      </c>
      <c r="I2016" s="250"/>
      <c r="J2016" s="247"/>
      <c r="K2016" s="247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268</v>
      </c>
      <c r="AU2016" s="255" t="s">
        <v>93</v>
      </c>
      <c r="AV2016" s="14" t="s">
        <v>82</v>
      </c>
      <c r="AW2016" s="14" t="s">
        <v>34</v>
      </c>
      <c r="AX2016" s="14" t="s">
        <v>74</v>
      </c>
      <c r="AY2016" s="255" t="s">
        <v>224</v>
      </c>
    </row>
    <row r="2017" s="13" customFormat="1">
      <c r="A2017" s="13"/>
      <c r="B2017" s="229"/>
      <c r="C2017" s="230"/>
      <c r="D2017" s="231" t="s">
        <v>268</v>
      </c>
      <c r="E2017" s="232" t="s">
        <v>19</v>
      </c>
      <c r="F2017" s="233" t="s">
        <v>82</v>
      </c>
      <c r="G2017" s="230"/>
      <c r="H2017" s="234">
        <v>1</v>
      </c>
      <c r="I2017" s="235"/>
      <c r="J2017" s="230"/>
      <c r="K2017" s="230"/>
      <c r="L2017" s="236"/>
      <c r="M2017" s="237"/>
      <c r="N2017" s="238"/>
      <c r="O2017" s="238"/>
      <c r="P2017" s="238"/>
      <c r="Q2017" s="238"/>
      <c r="R2017" s="238"/>
      <c r="S2017" s="238"/>
      <c r="T2017" s="23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0" t="s">
        <v>268</v>
      </c>
      <c r="AU2017" s="240" t="s">
        <v>93</v>
      </c>
      <c r="AV2017" s="13" t="s">
        <v>93</v>
      </c>
      <c r="AW2017" s="13" t="s">
        <v>34</v>
      </c>
      <c r="AX2017" s="13" t="s">
        <v>74</v>
      </c>
      <c r="AY2017" s="240" t="s">
        <v>224</v>
      </c>
    </row>
    <row r="2018" s="14" customFormat="1">
      <c r="A2018" s="14"/>
      <c r="B2018" s="246"/>
      <c r="C2018" s="247"/>
      <c r="D2018" s="231" t="s">
        <v>268</v>
      </c>
      <c r="E2018" s="248" t="s">
        <v>19</v>
      </c>
      <c r="F2018" s="249" t="s">
        <v>2026</v>
      </c>
      <c r="G2018" s="247"/>
      <c r="H2018" s="248" t="s">
        <v>19</v>
      </c>
      <c r="I2018" s="250"/>
      <c r="J2018" s="247"/>
      <c r="K2018" s="247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268</v>
      </c>
      <c r="AU2018" s="255" t="s">
        <v>93</v>
      </c>
      <c r="AV2018" s="14" t="s">
        <v>82</v>
      </c>
      <c r="AW2018" s="14" t="s">
        <v>34</v>
      </c>
      <c r="AX2018" s="14" t="s">
        <v>74</v>
      </c>
      <c r="AY2018" s="255" t="s">
        <v>224</v>
      </c>
    </row>
    <row r="2019" s="13" customFormat="1">
      <c r="A2019" s="13"/>
      <c r="B2019" s="229"/>
      <c r="C2019" s="230"/>
      <c r="D2019" s="231" t="s">
        <v>268</v>
      </c>
      <c r="E2019" s="232" t="s">
        <v>19</v>
      </c>
      <c r="F2019" s="233" t="s">
        <v>82</v>
      </c>
      <c r="G2019" s="230"/>
      <c r="H2019" s="234">
        <v>1</v>
      </c>
      <c r="I2019" s="235"/>
      <c r="J2019" s="230"/>
      <c r="K2019" s="230"/>
      <c r="L2019" s="236"/>
      <c r="M2019" s="237"/>
      <c r="N2019" s="238"/>
      <c r="O2019" s="238"/>
      <c r="P2019" s="238"/>
      <c r="Q2019" s="238"/>
      <c r="R2019" s="238"/>
      <c r="S2019" s="238"/>
      <c r="T2019" s="23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0" t="s">
        <v>268</v>
      </c>
      <c r="AU2019" s="240" t="s">
        <v>93</v>
      </c>
      <c r="AV2019" s="13" t="s">
        <v>93</v>
      </c>
      <c r="AW2019" s="13" t="s">
        <v>34</v>
      </c>
      <c r="AX2019" s="13" t="s">
        <v>74</v>
      </c>
      <c r="AY2019" s="240" t="s">
        <v>224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2027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93</v>
      </c>
      <c r="G2021" s="230"/>
      <c r="H2021" s="234">
        <v>2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2028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82</v>
      </c>
      <c r="G2023" s="230"/>
      <c r="H2023" s="234">
        <v>1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2029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171</v>
      </c>
      <c r="G2025" s="230"/>
      <c r="H2025" s="234">
        <v>27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2030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629</v>
      </c>
      <c r="G2027" s="230"/>
      <c r="H2027" s="234">
        <v>30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2031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174</v>
      </c>
      <c r="G2029" s="230"/>
      <c r="H2029" s="234">
        <v>28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2032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623</v>
      </c>
      <c r="G2031" s="230"/>
      <c r="H2031" s="234">
        <v>29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4" customFormat="1">
      <c r="A2032" s="14"/>
      <c r="B2032" s="246"/>
      <c r="C2032" s="247"/>
      <c r="D2032" s="231" t="s">
        <v>268</v>
      </c>
      <c r="E2032" s="248" t="s">
        <v>19</v>
      </c>
      <c r="F2032" s="249" t="s">
        <v>2020</v>
      </c>
      <c r="G2032" s="247"/>
      <c r="H2032" s="248" t="s">
        <v>19</v>
      </c>
      <c r="I2032" s="250"/>
      <c r="J2032" s="247"/>
      <c r="K2032" s="247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268</v>
      </c>
      <c r="AU2032" s="255" t="s">
        <v>93</v>
      </c>
      <c r="AV2032" s="14" t="s">
        <v>82</v>
      </c>
      <c r="AW2032" s="14" t="s">
        <v>34</v>
      </c>
      <c r="AX2032" s="14" t="s">
        <v>74</v>
      </c>
      <c r="AY2032" s="255" t="s">
        <v>224</v>
      </c>
    </row>
    <row r="2033" s="13" customFormat="1">
      <c r="A2033" s="13"/>
      <c r="B2033" s="229"/>
      <c r="C2033" s="230"/>
      <c r="D2033" s="231" t="s">
        <v>268</v>
      </c>
      <c r="E2033" s="232" t="s">
        <v>19</v>
      </c>
      <c r="F2033" s="233" t="s">
        <v>82</v>
      </c>
      <c r="G2033" s="230"/>
      <c r="H2033" s="234">
        <v>1</v>
      </c>
      <c r="I2033" s="235"/>
      <c r="J2033" s="230"/>
      <c r="K2033" s="230"/>
      <c r="L2033" s="236"/>
      <c r="M2033" s="237"/>
      <c r="N2033" s="238"/>
      <c r="O2033" s="238"/>
      <c r="P2033" s="238"/>
      <c r="Q2033" s="238"/>
      <c r="R2033" s="238"/>
      <c r="S2033" s="238"/>
      <c r="T2033" s="23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0" t="s">
        <v>268</v>
      </c>
      <c r="AU2033" s="240" t="s">
        <v>93</v>
      </c>
      <c r="AV2033" s="13" t="s">
        <v>93</v>
      </c>
      <c r="AW2033" s="13" t="s">
        <v>34</v>
      </c>
      <c r="AX2033" s="13" t="s">
        <v>74</v>
      </c>
      <c r="AY2033" s="240" t="s">
        <v>224</v>
      </c>
    </row>
    <row r="2034" s="16" customFormat="1">
      <c r="A2034" s="16"/>
      <c r="B2034" s="272"/>
      <c r="C2034" s="273"/>
      <c r="D2034" s="231" t="s">
        <v>268</v>
      </c>
      <c r="E2034" s="274" t="s">
        <v>19</v>
      </c>
      <c r="F2034" s="275" t="s">
        <v>351</v>
      </c>
      <c r="G2034" s="273"/>
      <c r="H2034" s="276">
        <v>120</v>
      </c>
      <c r="I2034" s="277"/>
      <c r="J2034" s="273"/>
      <c r="K2034" s="273"/>
      <c r="L2034" s="278"/>
      <c r="M2034" s="279"/>
      <c r="N2034" s="280"/>
      <c r="O2034" s="280"/>
      <c r="P2034" s="280"/>
      <c r="Q2034" s="280"/>
      <c r="R2034" s="280"/>
      <c r="S2034" s="280"/>
      <c r="T2034" s="281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82" t="s">
        <v>268</v>
      </c>
      <c r="AU2034" s="282" t="s">
        <v>93</v>
      </c>
      <c r="AV2034" s="16" t="s">
        <v>231</v>
      </c>
      <c r="AW2034" s="16" t="s">
        <v>34</v>
      </c>
      <c r="AX2034" s="16" t="s">
        <v>82</v>
      </c>
      <c r="AY2034" s="282" t="s">
        <v>224</v>
      </c>
    </row>
    <row r="2035" s="2" customFormat="1" ht="37.8" customHeight="1">
      <c r="A2035" s="41"/>
      <c r="B2035" s="42"/>
      <c r="C2035" s="286" t="s">
        <v>2033</v>
      </c>
      <c r="D2035" s="286" t="s">
        <v>572</v>
      </c>
      <c r="E2035" s="287" t="s">
        <v>2034</v>
      </c>
      <c r="F2035" s="288" t="s">
        <v>2035</v>
      </c>
      <c r="G2035" s="289" t="s">
        <v>595</v>
      </c>
      <c r="H2035" s="290">
        <v>91</v>
      </c>
      <c r="I2035" s="291"/>
      <c r="J2035" s="292">
        <f>ROUND(I2035*H2035,2)</f>
        <v>0</v>
      </c>
      <c r="K2035" s="288" t="s">
        <v>19</v>
      </c>
      <c r="L2035" s="293"/>
      <c r="M2035" s="294" t="s">
        <v>19</v>
      </c>
      <c r="N2035" s="295" t="s">
        <v>46</v>
      </c>
      <c r="O2035" s="87"/>
      <c r="P2035" s="225">
        <f>O2035*H2035</f>
        <v>0</v>
      </c>
      <c r="Q2035" s="225">
        <v>0.01553</v>
      </c>
      <c r="R2035" s="225">
        <f>Q2035*H2035</f>
        <v>1.41323</v>
      </c>
      <c r="S2035" s="225">
        <v>0</v>
      </c>
      <c r="T2035" s="226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27" t="s">
        <v>254</v>
      </c>
      <c r="AT2035" s="227" t="s">
        <v>572</v>
      </c>
      <c r="AU2035" s="227" t="s">
        <v>93</v>
      </c>
      <c r="AY2035" s="20" t="s">
        <v>224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20" t="s">
        <v>93</v>
      </c>
      <c r="BK2035" s="228">
        <f>ROUND(I2035*H2035,2)</f>
        <v>0</v>
      </c>
      <c r="BL2035" s="20" t="s">
        <v>231</v>
      </c>
      <c r="BM2035" s="227" t="s">
        <v>2036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2001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82</v>
      </c>
      <c r="G2037" s="230"/>
      <c r="H2037" s="234">
        <v>1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2002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93</v>
      </c>
      <c r="G2039" s="230"/>
      <c r="H2039" s="234">
        <v>2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2037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82</v>
      </c>
      <c r="G2041" s="230"/>
      <c r="H2041" s="234">
        <v>1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4" customFormat="1">
      <c r="A2042" s="14"/>
      <c r="B2042" s="246"/>
      <c r="C2042" s="247"/>
      <c r="D2042" s="231" t="s">
        <v>268</v>
      </c>
      <c r="E2042" s="248" t="s">
        <v>19</v>
      </c>
      <c r="F2042" s="249" t="s">
        <v>2038</v>
      </c>
      <c r="G2042" s="247"/>
      <c r="H2042" s="248" t="s">
        <v>19</v>
      </c>
      <c r="I2042" s="250"/>
      <c r="J2042" s="247"/>
      <c r="K2042" s="247"/>
      <c r="L2042" s="251"/>
      <c r="M2042" s="252"/>
      <c r="N2042" s="253"/>
      <c r="O2042" s="253"/>
      <c r="P2042" s="253"/>
      <c r="Q2042" s="253"/>
      <c r="R2042" s="253"/>
      <c r="S2042" s="253"/>
      <c r="T2042" s="25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5" t="s">
        <v>268</v>
      </c>
      <c r="AU2042" s="255" t="s">
        <v>93</v>
      </c>
      <c r="AV2042" s="14" t="s">
        <v>82</v>
      </c>
      <c r="AW2042" s="14" t="s">
        <v>34</v>
      </c>
      <c r="AX2042" s="14" t="s">
        <v>74</v>
      </c>
      <c r="AY2042" s="255" t="s">
        <v>224</v>
      </c>
    </row>
    <row r="2043" s="13" customFormat="1">
      <c r="A2043" s="13"/>
      <c r="B2043" s="229"/>
      <c r="C2043" s="230"/>
      <c r="D2043" s="231" t="s">
        <v>268</v>
      </c>
      <c r="E2043" s="232" t="s">
        <v>19</v>
      </c>
      <c r="F2043" s="233" t="s">
        <v>82</v>
      </c>
      <c r="G2043" s="230"/>
      <c r="H2043" s="234">
        <v>1</v>
      </c>
      <c r="I2043" s="235"/>
      <c r="J2043" s="230"/>
      <c r="K2043" s="230"/>
      <c r="L2043" s="236"/>
      <c r="M2043" s="237"/>
      <c r="N2043" s="238"/>
      <c r="O2043" s="238"/>
      <c r="P2043" s="238"/>
      <c r="Q2043" s="238"/>
      <c r="R2043" s="238"/>
      <c r="S2043" s="238"/>
      <c r="T2043" s="23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0" t="s">
        <v>268</v>
      </c>
      <c r="AU2043" s="240" t="s">
        <v>93</v>
      </c>
      <c r="AV2043" s="13" t="s">
        <v>93</v>
      </c>
      <c r="AW2043" s="13" t="s">
        <v>34</v>
      </c>
      <c r="AX2043" s="13" t="s">
        <v>74</v>
      </c>
      <c r="AY2043" s="240" t="s">
        <v>224</v>
      </c>
    </row>
    <row r="2044" s="14" customFormat="1">
      <c r="A2044" s="14"/>
      <c r="B2044" s="246"/>
      <c r="C2044" s="247"/>
      <c r="D2044" s="231" t="s">
        <v>268</v>
      </c>
      <c r="E2044" s="248" t="s">
        <v>19</v>
      </c>
      <c r="F2044" s="249" t="s">
        <v>2039</v>
      </c>
      <c r="G2044" s="247"/>
      <c r="H2044" s="248" t="s">
        <v>19</v>
      </c>
      <c r="I2044" s="250"/>
      <c r="J2044" s="247"/>
      <c r="K2044" s="247"/>
      <c r="L2044" s="251"/>
      <c r="M2044" s="252"/>
      <c r="N2044" s="253"/>
      <c r="O2044" s="253"/>
      <c r="P2044" s="253"/>
      <c r="Q2044" s="253"/>
      <c r="R2044" s="253"/>
      <c r="S2044" s="253"/>
      <c r="T2044" s="25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5" t="s">
        <v>268</v>
      </c>
      <c r="AU2044" s="255" t="s">
        <v>93</v>
      </c>
      <c r="AV2044" s="14" t="s">
        <v>82</v>
      </c>
      <c r="AW2044" s="14" t="s">
        <v>34</v>
      </c>
      <c r="AX2044" s="14" t="s">
        <v>74</v>
      </c>
      <c r="AY2044" s="255" t="s">
        <v>224</v>
      </c>
    </row>
    <row r="2045" s="13" customFormat="1">
      <c r="A2045" s="13"/>
      <c r="B2045" s="229"/>
      <c r="C2045" s="230"/>
      <c r="D2045" s="231" t="s">
        <v>268</v>
      </c>
      <c r="E2045" s="232" t="s">
        <v>19</v>
      </c>
      <c r="F2045" s="233" t="s">
        <v>93</v>
      </c>
      <c r="G2045" s="230"/>
      <c r="H2045" s="234">
        <v>2</v>
      </c>
      <c r="I2045" s="235"/>
      <c r="J2045" s="230"/>
      <c r="K2045" s="230"/>
      <c r="L2045" s="236"/>
      <c r="M2045" s="237"/>
      <c r="N2045" s="238"/>
      <c r="O2045" s="238"/>
      <c r="P2045" s="238"/>
      <c r="Q2045" s="238"/>
      <c r="R2045" s="238"/>
      <c r="S2045" s="238"/>
      <c r="T2045" s="23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0" t="s">
        <v>268</v>
      </c>
      <c r="AU2045" s="240" t="s">
        <v>93</v>
      </c>
      <c r="AV2045" s="13" t="s">
        <v>93</v>
      </c>
      <c r="AW2045" s="13" t="s">
        <v>34</v>
      </c>
      <c r="AX2045" s="13" t="s">
        <v>74</v>
      </c>
      <c r="AY2045" s="240" t="s">
        <v>224</v>
      </c>
    </row>
    <row r="2046" s="14" customFormat="1">
      <c r="A2046" s="14"/>
      <c r="B2046" s="246"/>
      <c r="C2046" s="247"/>
      <c r="D2046" s="231" t="s">
        <v>268</v>
      </c>
      <c r="E2046" s="248" t="s">
        <v>19</v>
      </c>
      <c r="F2046" s="249" t="s">
        <v>2040</v>
      </c>
      <c r="G2046" s="247"/>
      <c r="H2046" s="248" t="s">
        <v>19</v>
      </c>
      <c r="I2046" s="250"/>
      <c r="J2046" s="247"/>
      <c r="K2046" s="247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5" t="s">
        <v>268</v>
      </c>
      <c r="AU2046" s="255" t="s">
        <v>93</v>
      </c>
      <c r="AV2046" s="14" t="s">
        <v>82</v>
      </c>
      <c r="AW2046" s="14" t="s">
        <v>34</v>
      </c>
      <c r="AX2046" s="14" t="s">
        <v>74</v>
      </c>
      <c r="AY2046" s="255" t="s">
        <v>224</v>
      </c>
    </row>
    <row r="2047" s="13" customFormat="1">
      <c r="A2047" s="13"/>
      <c r="B2047" s="229"/>
      <c r="C2047" s="230"/>
      <c r="D2047" s="231" t="s">
        <v>268</v>
      </c>
      <c r="E2047" s="232" t="s">
        <v>19</v>
      </c>
      <c r="F2047" s="233" t="s">
        <v>93</v>
      </c>
      <c r="G2047" s="230"/>
      <c r="H2047" s="234">
        <v>2</v>
      </c>
      <c r="I2047" s="235"/>
      <c r="J2047" s="230"/>
      <c r="K2047" s="230"/>
      <c r="L2047" s="236"/>
      <c r="M2047" s="237"/>
      <c r="N2047" s="238"/>
      <c r="O2047" s="238"/>
      <c r="P2047" s="238"/>
      <c r="Q2047" s="238"/>
      <c r="R2047" s="238"/>
      <c r="S2047" s="238"/>
      <c r="T2047" s="23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0" t="s">
        <v>268</v>
      </c>
      <c r="AU2047" s="240" t="s">
        <v>93</v>
      </c>
      <c r="AV2047" s="13" t="s">
        <v>93</v>
      </c>
      <c r="AW2047" s="13" t="s">
        <v>34</v>
      </c>
      <c r="AX2047" s="13" t="s">
        <v>74</v>
      </c>
      <c r="AY2047" s="240" t="s">
        <v>224</v>
      </c>
    </row>
    <row r="2048" s="14" customFormat="1">
      <c r="A2048" s="14"/>
      <c r="B2048" s="246"/>
      <c r="C2048" s="247"/>
      <c r="D2048" s="231" t="s">
        <v>268</v>
      </c>
      <c r="E2048" s="248" t="s">
        <v>19</v>
      </c>
      <c r="F2048" s="249" t="s">
        <v>2041</v>
      </c>
      <c r="G2048" s="247"/>
      <c r="H2048" s="248" t="s">
        <v>19</v>
      </c>
      <c r="I2048" s="250"/>
      <c r="J2048" s="247"/>
      <c r="K2048" s="247"/>
      <c r="L2048" s="251"/>
      <c r="M2048" s="252"/>
      <c r="N2048" s="253"/>
      <c r="O2048" s="253"/>
      <c r="P2048" s="253"/>
      <c r="Q2048" s="253"/>
      <c r="R2048" s="253"/>
      <c r="S2048" s="253"/>
      <c r="T2048" s="25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5" t="s">
        <v>268</v>
      </c>
      <c r="AU2048" s="255" t="s">
        <v>93</v>
      </c>
      <c r="AV2048" s="14" t="s">
        <v>82</v>
      </c>
      <c r="AW2048" s="14" t="s">
        <v>34</v>
      </c>
      <c r="AX2048" s="14" t="s">
        <v>74</v>
      </c>
      <c r="AY2048" s="255" t="s">
        <v>224</v>
      </c>
    </row>
    <row r="2049" s="13" customFormat="1">
      <c r="A2049" s="13"/>
      <c r="B2049" s="229"/>
      <c r="C2049" s="230"/>
      <c r="D2049" s="231" t="s">
        <v>268</v>
      </c>
      <c r="E2049" s="232" t="s">
        <v>19</v>
      </c>
      <c r="F2049" s="233" t="s">
        <v>148</v>
      </c>
      <c r="G2049" s="230"/>
      <c r="H2049" s="234">
        <v>13</v>
      </c>
      <c r="I2049" s="235"/>
      <c r="J2049" s="230"/>
      <c r="K2049" s="230"/>
      <c r="L2049" s="236"/>
      <c r="M2049" s="237"/>
      <c r="N2049" s="238"/>
      <c r="O2049" s="238"/>
      <c r="P2049" s="238"/>
      <c r="Q2049" s="238"/>
      <c r="R2049" s="238"/>
      <c r="S2049" s="238"/>
      <c r="T2049" s="23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0" t="s">
        <v>268</v>
      </c>
      <c r="AU2049" s="240" t="s">
        <v>93</v>
      </c>
      <c r="AV2049" s="13" t="s">
        <v>93</v>
      </c>
      <c r="AW2049" s="13" t="s">
        <v>34</v>
      </c>
      <c r="AX2049" s="13" t="s">
        <v>74</v>
      </c>
      <c r="AY2049" s="240" t="s">
        <v>224</v>
      </c>
    </row>
    <row r="2050" s="14" customFormat="1">
      <c r="A2050" s="14"/>
      <c r="B2050" s="246"/>
      <c r="C2050" s="247"/>
      <c r="D2050" s="231" t="s">
        <v>268</v>
      </c>
      <c r="E2050" s="248" t="s">
        <v>19</v>
      </c>
      <c r="F2050" s="249" t="s">
        <v>2042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268</v>
      </c>
      <c r="AU2050" s="255" t="s">
        <v>93</v>
      </c>
      <c r="AV2050" s="14" t="s">
        <v>82</v>
      </c>
      <c r="AW2050" s="14" t="s">
        <v>34</v>
      </c>
      <c r="AX2050" s="14" t="s">
        <v>74</v>
      </c>
      <c r="AY2050" s="255" t="s">
        <v>224</v>
      </c>
    </row>
    <row r="2051" s="13" customFormat="1">
      <c r="A2051" s="13"/>
      <c r="B2051" s="229"/>
      <c r="C2051" s="230"/>
      <c r="D2051" s="231" t="s">
        <v>268</v>
      </c>
      <c r="E2051" s="232" t="s">
        <v>19</v>
      </c>
      <c r="F2051" s="233" t="s">
        <v>8</v>
      </c>
      <c r="G2051" s="230"/>
      <c r="H2051" s="234">
        <v>12</v>
      </c>
      <c r="I2051" s="235"/>
      <c r="J2051" s="230"/>
      <c r="K2051" s="230"/>
      <c r="L2051" s="236"/>
      <c r="M2051" s="237"/>
      <c r="N2051" s="238"/>
      <c r="O2051" s="238"/>
      <c r="P2051" s="238"/>
      <c r="Q2051" s="238"/>
      <c r="R2051" s="238"/>
      <c r="S2051" s="238"/>
      <c r="T2051" s="23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0" t="s">
        <v>268</v>
      </c>
      <c r="AU2051" s="240" t="s">
        <v>93</v>
      </c>
      <c r="AV2051" s="13" t="s">
        <v>93</v>
      </c>
      <c r="AW2051" s="13" t="s">
        <v>34</v>
      </c>
      <c r="AX2051" s="13" t="s">
        <v>74</v>
      </c>
      <c r="AY2051" s="240" t="s">
        <v>224</v>
      </c>
    </row>
    <row r="2052" s="14" customFormat="1">
      <c r="A2052" s="14"/>
      <c r="B2052" s="246"/>
      <c r="C2052" s="247"/>
      <c r="D2052" s="231" t="s">
        <v>268</v>
      </c>
      <c r="E2052" s="248" t="s">
        <v>19</v>
      </c>
      <c r="F2052" s="249" t="s">
        <v>2043</v>
      </c>
      <c r="G2052" s="247"/>
      <c r="H2052" s="248" t="s">
        <v>19</v>
      </c>
      <c r="I2052" s="250"/>
      <c r="J2052" s="247"/>
      <c r="K2052" s="247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268</v>
      </c>
      <c r="AU2052" s="255" t="s">
        <v>93</v>
      </c>
      <c r="AV2052" s="14" t="s">
        <v>82</v>
      </c>
      <c r="AW2052" s="14" t="s">
        <v>34</v>
      </c>
      <c r="AX2052" s="14" t="s">
        <v>74</v>
      </c>
      <c r="AY2052" s="255" t="s">
        <v>224</v>
      </c>
    </row>
    <row r="2053" s="13" customFormat="1">
      <c r="A2053" s="13"/>
      <c r="B2053" s="229"/>
      <c r="C2053" s="230"/>
      <c r="D2053" s="231" t="s">
        <v>268</v>
      </c>
      <c r="E2053" s="232" t="s">
        <v>19</v>
      </c>
      <c r="F2053" s="233" t="s">
        <v>623</v>
      </c>
      <c r="G2053" s="230"/>
      <c r="H2053" s="234">
        <v>29</v>
      </c>
      <c r="I2053" s="235"/>
      <c r="J2053" s="230"/>
      <c r="K2053" s="230"/>
      <c r="L2053" s="236"/>
      <c r="M2053" s="237"/>
      <c r="N2053" s="238"/>
      <c r="O2053" s="238"/>
      <c r="P2053" s="238"/>
      <c r="Q2053" s="238"/>
      <c r="R2053" s="238"/>
      <c r="S2053" s="238"/>
      <c r="T2053" s="23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0" t="s">
        <v>268</v>
      </c>
      <c r="AU2053" s="240" t="s">
        <v>93</v>
      </c>
      <c r="AV2053" s="13" t="s">
        <v>93</v>
      </c>
      <c r="AW2053" s="13" t="s">
        <v>34</v>
      </c>
      <c r="AX2053" s="13" t="s">
        <v>74</v>
      </c>
      <c r="AY2053" s="240" t="s">
        <v>224</v>
      </c>
    </row>
    <row r="2054" s="14" customFormat="1">
      <c r="A2054" s="14"/>
      <c r="B2054" s="246"/>
      <c r="C2054" s="247"/>
      <c r="D2054" s="231" t="s">
        <v>268</v>
      </c>
      <c r="E2054" s="248" t="s">
        <v>19</v>
      </c>
      <c r="F2054" s="249" t="s">
        <v>2044</v>
      </c>
      <c r="G2054" s="247"/>
      <c r="H2054" s="248" t="s">
        <v>19</v>
      </c>
      <c r="I2054" s="250"/>
      <c r="J2054" s="247"/>
      <c r="K2054" s="247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268</v>
      </c>
      <c r="AU2054" s="255" t="s">
        <v>93</v>
      </c>
      <c r="AV2054" s="14" t="s">
        <v>82</v>
      </c>
      <c r="AW2054" s="14" t="s">
        <v>34</v>
      </c>
      <c r="AX2054" s="14" t="s">
        <v>74</v>
      </c>
      <c r="AY2054" s="255" t="s">
        <v>224</v>
      </c>
    </row>
    <row r="2055" s="13" customFormat="1">
      <c r="A2055" s="13"/>
      <c r="B2055" s="229"/>
      <c r="C2055" s="230"/>
      <c r="D2055" s="231" t="s">
        <v>268</v>
      </c>
      <c r="E2055" s="232" t="s">
        <v>19</v>
      </c>
      <c r="F2055" s="233" t="s">
        <v>174</v>
      </c>
      <c r="G2055" s="230"/>
      <c r="H2055" s="234">
        <v>28</v>
      </c>
      <c r="I2055" s="235"/>
      <c r="J2055" s="230"/>
      <c r="K2055" s="230"/>
      <c r="L2055" s="236"/>
      <c r="M2055" s="237"/>
      <c r="N2055" s="238"/>
      <c r="O2055" s="238"/>
      <c r="P2055" s="238"/>
      <c r="Q2055" s="238"/>
      <c r="R2055" s="238"/>
      <c r="S2055" s="238"/>
      <c r="T2055" s="23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0" t="s">
        <v>268</v>
      </c>
      <c r="AU2055" s="240" t="s">
        <v>93</v>
      </c>
      <c r="AV2055" s="13" t="s">
        <v>93</v>
      </c>
      <c r="AW2055" s="13" t="s">
        <v>34</v>
      </c>
      <c r="AX2055" s="13" t="s">
        <v>74</v>
      </c>
      <c r="AY2055" s="240" t="s">
        <v>224</v>
      </c>
    </row>
    <row r="2056" s="16" customFormat="1">
      <c r="A2056" s="16"/>
      <c r="B2056" s="272"/>
      <c r="C2056" s="273"/>
      <c r="D2056" s="231" t="s">
        <v>268</v>
      </c>
      <c r="E2056" s="274" t="s">
        <v>19</v>
      </c>
      <c r="F2056" s="275" t="s">
        <v>351</v>
      </c>
      <c r="G2056" s="273"/>
      <c r="H2056" s="276">
        <v>91</v>
      </c>
      <c r="I2056" s="277"/>
      <c r="J2056" s="273"/>
      <c r="K2056" s="273"/>
      <c r="L2056" s="278"/>
      <c r="M2056" s="279"/>
      <c r="N2056" s="280"/>
      <c r="O2056" s="280"/>
      <c r="P2056" s="280"/>
      <c r="Q2056" s="280"/>
      <c r="R2056" s="280"/>
      <c r="S2056" s="280"/>
      <c r="T2056" s="281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T2056" s="282" t="s">
        <v>268</v>
      </c>
      <c r="AU2056" s="282" t="s">
        <v>93</v>
      </c>
      <c r="AV2056" s="16" t="s">
        <v>231</v>
      </c>
      <c r="AW2056" s="16" t="s">
        <v>34</v>
      </c>
      <c r="AX2056" s="16" t="s">
        <v>82</v>
      </c>
      <c r="AY2056" s="282" t="s">
        <v>224</v>
      </c>
    </row>
    <row r="2057" s="2" customFormat="1" ht="37.8" customHeight="1">
      <c r="A2057" s="41"/>
      <c r="B2057" s="42"/>
      <c r="C2057" s="286" t="s">
        <v>2045</v>
      </c>
      <c r="D2057" s="286" t="s">
        <v>572</v>
      </c>
      <c r="E2057" s="287" t="s">
        <v>2046</v>
      </c>
      <c r="F2057" s="288" t="s">
        <v>2047</v>
      </c>
      <c r="G2057" s="289" t="s">
        <v>595</v>
      </c>
      <c r="H2057" s="290">
        <v>52</v>
      </c>
      <c r="I2057" s="291"/>
      <c r="J2057" s="292">
        <f>ROUND(I2057*H2057,2)</f>
        <v>0</v>
      </c>
      <c r="K2057" s="288" t="s">
        <v>19</v>
      </c>
      <c r="L2057" s="293"/>
      <c r="M2057" s="294" t="s">
        <v>19</v>
      </c>
      <c r="N2057" s="295" t="s">
        <v>46</v>
      </c>
      <c r="O2057" s="87"/>
      <c r="P2057" s="225">
        <f>O2057*H2057</f>
        <v>0</v>
      </c>
      <c r="Q2057" s="225">
        <v>0.01553</v>
      </c>
      <c r="R2057" s="225">
        <f>Q2057*H2057</f>
        <v>0.80756000000000006</v>
      </c>
      <c r="S2057" s="225">
        <v>0</v>
      </c>
      <c r="T2057" s="226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27" t="s">
        <v>254</v>
      </c>
      <c r="AT2057" s="227" t="s">
        <v>572</v>
      </c>
      <c r="AU2057" s="227" t="s">
        <v>93</v>
      </c>
      <c r="AY2057" s="20" t="s">
        <v>224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20" t="s">
        <v>93</v>
      </c>
      <c r="BK2057" s="228">
        <f>ROUND(I2057*H2057,2)</f>
        <v>0</v>
      </c>
      <c r="BL2057" s="20" t="s">
        <v>231</v>
      </c>
      <c r="BM2057" s="227" t="s">
        <v>2048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2049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82</v>
      </c>
      <c r="G2059" s="230"/>
      <c r="H2059" s="234">
        <v>1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2050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4" customFormat="1">
      <c r="A2062" s="14"/>
      <c r="B2062" s="246"/>
      <c r="C2062" s="247"/>
      <c r="D2062" s="231" t="s">
        <v>268</v>
      </c>
      <c r="E2062" s="248" t="s">
        <v>19</v>
      </c>
      <c r="F2062" s="249" t="s">
        <v>2051</v>
      </c>
      <c r="G2062" s="247"/>
      <c r="H2062" s="248" t="s">
        <v>19</v>
      </c>
      <c r="I2062" s="250"/>
      <c r="J2062" s="247"/>
      <c r="K2062" s="247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268</v>
      </c>
      <c r="AU2062" s="255" t="s">
        <v>93</v>
      </c>
      <c r="AV2062" s="14" t="s">
        <v>82</v>
      </c>
      <c r="AW2062" s="14" t="s">
        <v>34</v>
      </c>
      <c r="AX2062" s="14" t="s">
        <v>74</v>
      </c>
      <c r="AY2062" s="255" t="s">
        <v>224</v>
      </c>
    </row>
    <row r="2063" s="13" customFormat="1">
      <c r="A2063" s="13"/>
      <c r="B2063" s="229"/>
      <c r="C2063" s="230"/>
      <c r="D2063" s="231" t="s">
        <v>268</v>
      </c>
      <c r="E2063" s="232" t="s">
        <v>19</v>
      </c>
      <c r="F2063" s="233" t="s">
        <v>231</v>
      </c>
      <c r="G2063" s="230"/>
      <c r="H2063" s="234">
        <v>4</v>
      </c>
      <c r="I2063" s="235"/>
      <c r="J2063" s="230"/>
      <c r="K2063" s="230"/>
      <c r="L2063" s="236"/>
      <c r="M2063" s="237"/>
      <c r="N2063" s="238"/>
      <c r="O2063" s="238"/>
      <c r="P2063" s="238"/>
      <c r="Q2063" s="238"/>
      <c r="R2063" s="238"/>
      <c r="S2063" s="238"/>
      <c r="T2063" s="23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0" t="s">
        <v>268</v>
      </c>
      <c r="AU2063" s="240" t="s">
        <v>93</v>
      </c>
      <c r="AV2063" s="13" t="s">
        <v>93</v>
      </c>
      <c r="AW2063" s="13" t="s">
        <v>34</v>
      </c>
      <c r="AX2063" s="13" t="s">
        <v>74</v>
      </c>
      <c r="AY2063" s="240" t="s">
        <v>224</v>
      </c>
    </row>
    <row r="2064" s="14" customFormat="1">
      <c r="A2064" s="14"/>
      <c r="B2064" s="246"/>
      <c r="C2064" s="247"/>
      <c r="D2064" s="231" t="s">
        <v>268</v>
      </c>
      <c r="E2064" s="248" t="s">
        <v>19</v>
      </c>
      <c r="F2064" s="249" t="s">
        <v>2052</v>
      </c>
      <c r="G2064" s="247"/>
      <c r="H2064" s="248" t="s">
        <v>19</v>
      </c>
      <c r="I2064" s="250"/>
      <c r="J2064" s="247"/>
      <c r="K2064" s="247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268</v>
      </c>
      <c r="AU2064" s="255" t="s">
        <v>93</v>
      </c>
      <c r="AV2064" s="14" t="s">
        <v>82</v>
      </c>
      <c r="AW2064" s="14" t="s">
        <v>34</v>
      </c>
      <c r="AX2064" s="14" t="s">
        <v>74</v>
      </c>
      <c r="AY2064" s="255" t="s">
        <v>224</v>
      </c>
    </row>
    <row r="2065" s="13" customFormat="1">
      <c r="A2065" s="13"/>
      <c r="B2065" s="229"/>
      <c r="C2065" s="230"/>
      <c r="D2065" s="231" t="s">
        <v>268</v>
      </c>
      <c r="E2065" s="232" t="s">
        <v>19</v>
      </c>
      <c r="F2065" s="233" t="s">
        <v>246</v>
      </c>
      <c r="G2065" s="230"/>
      <c r="H2065" s="234">
        <v>6</v>
      </c>
      <c r="I2065" s="235"/>
      <c r="J2065" s="230"/>
      <c r="K2065" s="230"/>
      <c r="L2065" s="236"/>
      <c r="M2065" s="237"/>
      <c r="N2065" s="238"/>
      <c r="O2065" s="238"/>
      <c r="P2065" s="238"/>
      <c r="Q2065" s="238"/>
      <c r="R2065" s="238"/>
      <c r="S2065" s="238"/>
      <c r="T2065" s="23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0" t="s">
        <v>268</v>
      </c>
      <c r="AU2065" s="240" t="s">
        <v>93</v>
      </c>
      <c r="AV2065" s="13" t="s">
        <v>93</v>
      </c>
      <c r="AW2065" s="13" t="s">
        <v>34</v>
      </c>
      <c r="AX2065" s="13" t="s">
        <v>74</v>
      </c>
      <c r="AY2065" s="240" t="s">
        <v>224</v>
      </c>
    </row>
    <row r="2066" s="14" customFormat="1">
      <c r="A2066" s="14"/>
      <c r="B2066" s="246"/>
      <c r="C2066" s="247"/>
      <c r="D2066" s="231" t="s">
        <v>268</v>
      </c>
      <c r="E2066" s="248" t="s">
        <v>19</v>
      </c>
      <c r="F2066" s="249" t="s">
        <v>2053</v>
      </c>
      <c r="G2066" s="247"/>
      <c r="H2066" s="248" t="s">
        <v>19</v>
      </c>
      <c r="I2066" s="250"/>
      <c r="J2066" s="247"/>
      <c r="K2066" s="247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268</v>
      </c>
      <c r="AU2066" s="255" t="s">
        <v>93</v>
      </c>
      <c r="AV2066" s="14" t="s">
        <v>82</v>
      </c>
      <c r="AW2066" s="14" t="s">
        <v>34</v>
      </c>
      <c r="AX2066" s="14" t="s">
        <v>74</v>
      </c>
      <c r="AY2066" s="255" t="s">
        <v>224</v>
      </c>
    </row>
    <row r="2067" s="13" customFormat="1">
      <c r="A2067" s="13"/>
      <c r="B2067" s="229"/>
      <c r="C2067" s="230"/>
      <c r="D2067" s="231" t="s">
        <v>268</v>
      </c>
      <c r="E2067" s="232" t="s">
        <v>19</v>
      </c>
      <c r="F2067" s="233" t="s">
        <v>108</v>
      </c>
      <c r="G2067" s="230"/>
      <c r="H2067" s="234">
        <v>3</v>
      </c>
      <c r="I2067" s="235"/>
      <c r="J2067" s="230"/>
      <c r="K2067" s="230"/>
      <c r="L2067" s="236"/>
      <c r="M2067" s="237"/>
      <c r="N2067" s="238"/>
      <c r="O2067" s="238"/>
      <c r="P2067" s="238"/>
      <c r="Q2067" s="238"/>
      <c r="R2067" s="238"/>
      <c r="S2067" s="238"/>
      <c r="T2067" s="23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0" t="s">
        <v>268</v>
      </c>
      <c r="AU2067" s="240" t="s">
        <v>93</v>
      </c>
      <c r="AV2067" s="13" t="s">
        <v>93</v>
      </c>
      <c r="AW2067" s="13" t="s">
        <v>34</v>
      </c>
      <c r="AX2067" s="13" t="s">
        <v>74</v>
      </c>
      <c r="AY2067" s="240" t="s">
        <v>224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2054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231</v>
      </c>
      <c r="G2069" s="230"/>
      <c r="H2069" s="234">
        <v>4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2055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108</v>
      </c>
      <c r="G2071" s="230"/>
      <c r="H2071" s="234">
        <v>3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4" customFormat="1">
      <c r="A2072" s="14"/>
      <c r="B2072" s="246"/>
      <c r="C2072" s="247"/>
      <c r="D2072" s="231" t="s">
        <v>268</v>
      </c>
      <c r="E2072" s="248" t="s">
        <v>19</v>
      </c>
      <c r="F2072" s="249" t="s">
        <v>2056</v>
      </c>
      <c r="G2072" s="247"/>
      <c r="H2072" s="248" t="s">
        <v>19</v>
      </c>
      <c r="I2072" s="250"/>
      <c r="J2072" s="247"/>
      <c r="K2072" s="247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268</v>
      </c>
      <c r="AU2072" s="255" t="s">
        <v>93</v>
      </c>
      <c r="AV2072" s="14" t="s">
        <v>82</v>
      </c>
      <c r="AW2072" s="14" t="s">
        <v>34</v>
      </c>
      <c r="AX2072" s="14" t="s">
        <v>74</v>
      </c>
      <c r="AY2072" s="255" t="s">
        <v>224</v>
      </c>
    </row>
    <row r="2073" s="13" customFormat="1">
      <c r="A2073" s="13"/>
      <c r="B2073" s="229"/>
      <c r="C2073" s="230"/>
      <c r="D2073" s="231" t="s">
        <v>268</v>
      </c>
      <c r="E2073" s="232" t="s">
        <v>19</v>
      </c>
      <c r="F2073" s="233" t="s">
        <v>108</v>
      </c>
      <c r="G2073" s="230"/>
      <c r="H2073" s="234">
        <v>3</v>
      </c>
      <c r="I2073" s="235"/>
      <c r="J2073" s="230"/>
      <c r="K2073" s="230"/>
      <c r="L2073" s="236"/>
      <c r="M2073" s="237"/>
      <c r="N2073" s="238"/>
      <c r="O2073" s="238"/>
      <c r="P2073" s="238"/>
      <c r="Q2073" s="238"/>
      <c r="R2073" s="238"/>
      <c r="S2073" s="238"/>
      <c r="T2073" s="23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0" t="s">
        <v>268</v>
      </c>
      <c r="AU2073" s="240" t="s">
        <v>93</v>
      </c>
      <c r="AV2073" s="13" t="s">
        <v>93</v>
      </c>
      <c r="AW2073" s="13" t="s">
        <v>34</v>
      </c>
      <c r="AX2073" s="13" t="s">
        <v>74</v>
      </c>
      <c r="AY2073" s="240" t="s">
        <v>224</v>
      </c>
    </row>
    <row r="2074" s="14" customFormat="1">
      <c r="A2074" s="14"/>
      <c r="B2074" s="246"/>
      <c r="C2074" s="247"/>
      <c r="D2074" s="231" t="s">
        <v>268</v>
      </c>
      <c r="E2074" s="248" t="s">
        <v>19</v>
      </c>
      <c r="F2074" s="249" t="s">
        <v>2057</v>
      </c>
      <c r="G2074" s="247"/>
      <c r="H2074" s="248" t="s">
        <v>19</v>
      </c>
      <c r="I2074" s="250"/>
      <c r="J2074" s="247"/>
      <c r="K2074" s="247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268</v>
      </c>
      <c r="AU2074" s="255" t="s">
        <v>93</v>
      </c>
      <c r="AV2074" s="14" t="s">
        <v>82</v>
      </c>
      <c r="AW2074" s="14" t="s">
        <v>34</v>
      </c>
      <c r="AX2074" s="14" t="s">
        <v>74</v>
      </c>
      <c r="AY2074" s="255" t="s">
        <v>224</v>
      </c>
    </row>
    <row r="2075" s="13" customFormat="1">
      <c r="A2075" s="13"/>
      <c r="B2075" s="229"/>
      <c r="C2075" s="230"/>
      <c r="D2075" s="231" t="s">
        <v>268</v>
      </c>
      <c r="E2075" s="232" t="s">
        <v>19</v>
      </c>
      <c r="F2075" s="233" t="s">
        <v>231</v>
      </c>
      <c r="G2075" s="230"/>
      <c r="H2075" s="234">
        <v>4</v>
      </c>
      <c r="I2075" s="235"/>
      <c r="J2075" s="230"/>
      <c r="K2075" s="230"/>
      <c r="L2075" s="236"/>
      <c r="M2075" s="237"/>
      <c r="N2075" s="238"/>
      <c r="O2075" s="238"/>
      <c r="P2075" s="238"/>
      <c r="Q2075" s="238"/>
      <c r="R2075" s="238"/>
      <c r="S2075" s="238"/>
      <c r="T2075" s="23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0" t="s">
        <v>268</v>
      </c>
      <c r="AU2075" s="240" t="s">
        <v>93</v>
      </c>
      <c r="AV2075" s="13" t="s">
        <v>93</v>
      </c>
      <c r="AW2075" s="13" t="s">
        <v>34</v>
      </c>
      <c r="AX2075" s="13" t="s">
        <v>74</v>
      </c>
      <c r="AY2075" s="240" t="s">
        <v>224</v>
      </c>
    </row>
    <row r="2076" s="14" customFormat="1">
      <c r="A2076" s="14"/>
      <c r="B2076" s="246"/>
      <c r="C2076" s="247"/>
      <c r="D2076" s="231" t="s">
        <v>268</v>
      </c>
      <c r="E2076" s="248" t="s">
        <v>19</v>
      </c>
      <c r="F2076" s="249" t="s">
        <v>2003</v>
      </c>
      <c r="G2076" s="247"/>
      <c r="H2076" s="248" t="s">
        <v>19</v>
      </c>
      <c r="I2076" s="250"/>
      <c r="J2076" s="247"/>
      <c r="K2076" s="247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268</v>
      </c>
      <c r="AU2076" s="255" t="s">
        <v>93</v>
      </c>
      <c r="AV2076" s="14" t="s">
        <v>82</v>
      </c>
      <c r="AW2076" s="14" t="s">
        <v>34</v>
      </c>
      <c r="AX2076" s="14" t="s">
        <v>74</v>
      </c>
      <c r="AY2076" s="255" t="s">
        <v>224</v>
      </c>
    </row>
    <row r="2077" s="13" customFormat="1">
      <c r="A2077" s="13"/>
      <c r="B2077" s="229"/>
      <c r="C2077" s="230"/>
      <c r="D2077" s="231" t="s">
        <v>268</v>
      </c>
      <c r="E2077" s="232" t="s">
        <v>19</v>
      </c>
      <c r="F2077" s="233" t="s">
        <v>82</v>
      </c>
      <c r="G2077" s="230"/>
      <c r="H2077" s="234">
        <v>1</v>
      </c>
      <c r="I2077" s="235"/>
      <c r="J2077" s="230"/>
      <c r="K2077" s="230"/>
      <c r="L2077" s="236"/>
      <c r="M2077" s="237"/>
      <c r="N2077" s="238"/>
      <c r="O2077" s="238"/>
      <c r="P2077" s="238"/>
      <c r="Q2077" s="238"/>
      <c r="R2077" s="238"/>
      <c r="S2077" s="238"/>
      <c r="T2077" s="23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0" t="s">
        <v>268</v>
      </c>
      <c r="AU2077" s="240" t="s">
        <v>93</v>
      </c>
      <c r="AV2077" s="13" t="s">
        <v>93</v>
      </c>
      <c r="AW2077" s="13" t="s">
        <v>34</v>
      </c>
      <c r="AX2077" s="13" t="s">
        <v>74</v>
      </c>
      <c r="AY2077" s="240" t="s">
        <v>224</v>
      </c>
    </row>
    <row r="2078" s="14" customFormat="1">
      <c r="A2078" s="14"/>
      <c r="B2078" s="246"/>
      <c r="C2078" s="247"/>
      <c r="D2078" s="231" t="s">
        <v>268</v>
      </c>
      <c r="E2078" s="248" t="s">
        <v>19</v>
      </c>
      <c r="F2078" s="249" t="s">
        <v>2004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268</v>
      </c>
      <c r="AU2078" s="255" t="s">
        <v>93</v>
      </c>
      <c r="AV2078" s="14" t="s">
        <v>82</v>
      </c>
      <c r="AW2078" s="14" t="s">
        <v>34</v>
      </c>
      <c r="AX2078" s="14" t="s">
        <v>74</v>
      </c>
      <c r="AY2078" s="255" t="s">
        <v>224</v>
      </c>
    </row>
    <row r="2079" s="13" customFormat="1">
      <c r="A2079" s="13"/>
      <c r="B2079" s="229"/>
      <c r="C2079" s="230"/>
      <c r="D2079" s="231" t="s">
        <v>268</v>
      </c>
      <c r="E2079" s="232" t="s">
        <v>19</v>
      </c>
      <c r="F2079" s="233" t="s">
        <v>82</v>
      </c>
      <c r="G2079" s="230"/>
      <c r="H2079" s="234">
        <v>1</v>
      </c>
      <c r="I2079" s="235"/>
      <c r="J2079" s="230"/>
      <c r="K2079" s="230"/>
      <c r="L2079" s="236"/>
      <c r="M2079" s="237"/>
      <c r="N2079" s="238"/>
      <c r="O2079" s="238"/>
      <c r="P2079" s="238"/>
      <c r="Q2079" s="238"/>
      <c r="R2079" s="238"/>
      <c r="S2079" s="238"/>
      <c r="T2079" s="23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0" t="s">
        <v>268</v>
      </c>
      <c r="AU2079" s="240" t="s">
        <v>93</v>
      </c>
      <c r="AV2079" s="13" t="s">
        <v>93</v>
      </c>
      <c r="AW2079" s="13" t="s">
        <v>34</v>
      </c>
      <c r="AX2079" s="13" t="s">
        <v>74</v>
      </c>
      <c r="AY2079" s="240" t="s">
        <v>224</v>
      </c>
    </row>
    <row r="2080" s="14" customFormat="1">
      <c r="A2080" s="14"/>
      <c r="B2080" s="246"/>
      <c r="C2080" s="247"/>
      <c r="D2080" s="231" t="s">
        <v>268</v>
      </c>
      <c r="E2080" s="248" t="s">
        <v>19</v>
      </c>
      <c r="F2080" s="249" t="s">
        <v>2005</v>
      </c>
      <c r="G2080" s="247"/>
      <c r="H2080" s="248" t="s">
        <v>19</v>
      </c>
      <c r="I2080" s="250"/>
      <c r="J2080" s="247"/>
      <c r="K2080" s="247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268</v>
      </c>
      <c r="AU2080" s="255" t="s">
        <v>93</v>
      </c>
      <c r="AV2080" s="14" t="s">
        <v>82</v>
      </c>
      <c r="AW2080" s="14" t="s">
        <v>34</v>
      </c>
      <c r="AX2080" s="14" t="s">
        <v>74</v>
      </c>
      <c r="AY2080" s="255" t="s">
        <v>224</v>
      </c>
    </row>
    <row r="2081" s="13" customFormat="1">
      <c r="A2081" s="13"/>
      <c r="B2081" s="229"/>
      <c r="C2081" s="230"/>
      <c r="D2081" s="231" t="s">
        <v>268</v>
      </c>
      <c r="E2081" s="232" t="s">
        <v>19</v>
      </c>
      <c r="F2081" s="233" t="s">
        <v>93</v>
      </c>
      <c r="G2081" s="230"/>
      <c r="H2081" s="234">
        <v>2</v>
      </c>
      <c r="I2081" s="235"/>
      <c r="J2081" s="230"/>
      <c r="K2081" s="230"/>
      <c r="L2081" s="236"/>
      <c r="M2081" s="237"/>
      <c r="N2081" s="238"/>
      <c r="O2081" s="238"/>
      <c r="P2081" s="238"/>
      <c r="Q2081" s="238"/>
      <c r="R2081" s="238"/>
      <c r="S2081" s="238"/>
      <c r="T2081" s="23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0" t="s">
        <v>268</v>
      </c>
      <c r="AU2081" s="240" t="s">
        <v>93</v>
      </c>
      <c r="AV2081" s="13" t="s">
        <v>93</v>
      </c>
      <c r="AW2081" s="13" t="s">
        <v>34</v>
      </c>
      <c r="AX2081" s="13" t="s">
        <v>74</v>
      </c>
      <c r="AY2081" s="240" t="s">
        <v>224</v>
      </c>
    </row>
    <row r="2082" s="14" customFormat="1">
      <c r="A2082" s="14"/>
      <c r="B2082" s="246"/>
      <c r="C2082" s="247"/>
      <c r="D2082" s="231" t="s">
        <v>268</v>
      </c>
      <c r="E2082" s="248" t="s">
        <v>19</v>
      </c>
      <c r="F2082" s="249" t="s">
        <v>2006</v>
      </c>
      <c r="G2082" s="247"/>
      <c r="H2082" s="248" t="s">
        <v>19</v>
      </c>
      <c r="I2082" s="250"/>
      <c r="J2082" s="247"/>
      <c r="K2082" s="247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268</v>
      </c>
      <c r="AU2082" s="255" t="s">
        <v>93</v>
      </c>
      <c r="AV2082" s="14" t="s">
        <v>82</v>
      </c>
      <c r="AW2082" s="14" t="s">
        <v>34</v>
      </c>
      <c r="AX2082" s="14" t="s">
        <v>74</v>
      </c>
      <c r="AY2082" s="255" t="s">
        <v>224</v>
      </c>
    </row>
    <row r="2083" s="13" customFormat="1">
      <c r="A2083" s="13"/>
      <c r="B2083" s="229"/>
      <c r="C2083" s="230"/>
      <c r="D2083" s="231" t="s">
        <v>268</v>
      </c>
      <c r="E2083" s="232" t="s">
        <v>19</v>
      </c>
      <c r="F2083" s="233" t="s">
        <v>93</v>
      </c>
      <c r="G2083" s="230"/>
      <c r="H2083" s="234">
        <v>2</v>
      </c>
      <c r="I2083" s="235"/>
      <c r="J2083" s="230"/>
      <c r="K2083" s="230"/>
      <c r="L2083" s="236"/>
      <c r="M2083" s="237"/>
      <c r="N2083" s="238"/>
      <c r="O2083" s="238"/>
      <c r="P2083" s="238"/>
      <c r="Q2083" s="238"/>
      <c r="R2083" s="238"/>
      <c r="S2083" s="238"/>
      <c r="T2083" s="23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0" t="s">
        <v>268</v>
      </c>
      <c r="AU2083" s="240" t="s">
        <v>93</v>
      </c>
      <c r="AV2083" s="13" t="s">
        <v>93</v>
      </c>
      <c r="AW2083" s="13" t="s">
        <v>34</v>
      </c>
      <c r="AX2083" s="13" t="s">
        <v>74</v>
      </c>
      <c r="AY2083" s="240" t="s">
        <v>224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2007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82</v>
      </c>
      <c r="G2085" s="230"/>
      <c r="H2085" s="234">
        <v>1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74</v>
      </c>
      <c r="AY2085" s="240" t="s">
        <v>224</v>
      </c>
    </row>
    <row r="2086" s="14" customFormat="1">
      <c r="A2086" s="14"/>
      <c r="B2086" s="246"/>
      <c r="C2086" s="247"/>
      <c r="D2086" s="231" t="s">
        <v>268</v>
      </c>
      <c r="E2086" s="248" t="s">
        <v>19</v>
      </c>
      <c r="F2086" s="249" t="s">
        <v>2058</v>
      </c>
      <c r="G2086" s="247"/>
      <c r="H2086" s="248" t="s">
        <v>19</v>
      </c>
      <c r="I2086" s="250"/>
      <c r="J2086" s="247"/>
      <c r="K2086" s="247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268</v>
      </c>
      <c r="AU2086" s="255" t="s">
        <v>93</v>
      </c>
      <c r="AV2086" s="14" t="s">
        <v>82</v>
      </c>
      <c r="AW2086" s="14" t="s">
        <v>34</v>
      </c>
      <c r="AX2086" s="14" t="s">
        <v>74</v>
      </c>
      <c r="AY2086" s="255" t="s">
        <v>224</v>
      </c>
    </row>
    <row r="2087" s="13" customFormat="1">
      <c r="A2087" s="13"/>
      <c r="B2087" s="229"/>
      <c r="C2087" s="230"/>
      <c r="D2087" s="231" t="s">
        <v>268</v>
      </c>
      <c r="E2087" s="232" t="s">
        <v>19</v>
      </c>
      <c r="F2087" s="233" t="s">
        <v>93</v>
      </c>
      <c r="G2087" s="230"/>
      <c r="H2087" s="234">
        <v>2</v>
      </c>
      <c r="I2087" s="235"/>
      <c r="J2087" s="230"/>
      <c r="K2087" s="230"/>
      <c r="L2087" s="236"/>
      <c r="M2087" s="237"/>
      <c r="N2087" s="238"/>
      <c r="O2087" s="238"/>
      <c r="P2087" s="238"/>
      <c r="Q2087" s="238"/>
      <c r="R2087" s="238"/>
      <c r="S2087" s="238"/>
      <c r="T2087" s="23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0" t="s">
        <v>268</v>
      </c>
      <c r="AU2087" s="240" t="s">
        <v>93</v>
      </c>
      <c r="AV2087" s="13" t="s">
        <v>93</v>
      </c>
      <c r="AW2087" s="13" t="s">
        <v>34</v>
      </c>
      <c r="AX2087" s="13" t="s">
        <v>74</v>
      </c>
      <c r="AY2087" s="240" t="s">
        <v>224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2059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108</v>
      </c>
      <c r="G2089" s="230"/>
      <c r="H2089" s="234">
        <v>3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2060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82</v>
      </c>
      <c r="G2091" s="230"/>
      <c r="H2091" s="234">
        <v>1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2061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82</v>
      </c>
      <c r="G2093" s="230"/>
      <c r="H2093" s="234">
        <v>1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4" customFormat="1">
      <c r="A2094" s="14"/>
      <c r="B2094" s="246"/>
      <c r="C2094" s="247"/>
      <c r="D2094" s="231" t="s">
        <v>268</v>
      </c>
      <c r="E2094" s="248" t="s">
        <v>19</v>
      </c>
      <c r="F2094" s="249" t="s">
        <v>2062</v>
      </c>
      <c r="G2094" s="247"/>
      <c r="H2094" s="248" t="s">
        <v>19</v>
      </c>
      <c r="I2094" s="250"/>
      <c r="J2094" s="247"/>
      <c r="K2094" s="247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268</v>
      </c>
      <c r="AU2094" s="255" t="s">
        <v>93</v>
      </c>
      <c r="AV2094" s="14" t="s">
        <v>82</v>
      </c>
      <c r="AW2094" s="14" t="s">
        <v>34</v>
      </c>
      <c r="AX2094" s="14" t="s">
        <v>74</v>
      </c>
      <c r="AY2094" s="255" t="s">
        <v>224</v>
      </c>
    </row>
    <row r="2095" s="13" customFormat="1">
      <c r="A2095" s="13"/>
      <c r="B2095" s="229"/>
      <c r="C2095" s="230"/>
      <c r="D2095" s="231" t="s">
        <v>268</v>
      </c>
      <c r="E2095" s="232" t="s">
        <v>19</v>
      </c>
      <c r="F2095" s="233" t="s">
        <v>108</v>
      </c>
      <c r="G2095" s="230"/>
      <c r="H2095" s="234">
        <v>3</v>
      </c>
      <c r="I2095" s="235"/>
      <c r="J2095" s="230"/>
      <c r="K2095" s="230"/>
      <c r="L2095" s="236"/>
      <c r="M2095" s="237"/>
      <c r="N2095" s="238"/>
      <c r="O2095" s="238"/>
      <c r="P2095" s="238"/>
      <c r="Q2095" s="238"/>
      <c r="R2095" s="238"/>
      <c r="S2095" s="238"/>
      <c r="T2095" s="23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0" t="s">
        <v>268</v>
      </c>
      <c r="AU2095" s="240" t="s">
        <v>93</v>
      </c>
      <c r="AV2095" s="13" t="s">
        <v>93</v>
      </c>
      <c r="AW2095" s="13" t="s">
        <v>34</v>
      </c>
      <c r="AX2095" s="13" t="s">
        <v>74</v>
      </c>
      <c r="AY2095" s="240" t="s">
        <v>224</v>
      </c>
    </row>
    <row r="2096" s="14" customFormat="1">
      <c r="A2096" s="14"/>
      <c r="B2096" s="246"/>
      <c r="C2096" s="247"/>
      <c r="D2096" s="231" t="s">
        <v>268</v>
      </c>
      <c r="E2096" s="248" t="s">
        <v>19</v>
      </c>
      <c r="F2096" s="249" t="s">
        <v>2063</v>
      </c>
      <c r="G2096" s="247"/>
      <c r="H2096" s="248" t="s">
        <v>19</v>
      </c>
      <c r="I2096" s="250"/>
      <c r="J2096" s="247"/>
      <c r="K2096" s="247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268</v>
      </c>
      <c r="AU2096" s="255" t="s">
        <v>93</v>
      </c>
      <c r="AV2096" s="14" t="s">
        <v>82</v>
      </c>
      <c r="AW2096" s="14" t="s">
        <v>34</v>
      </c>
      <c r="AX2096" s="14" t="s">
        <v>74</v>
      </c>
      <c r="AY2096" s="255" t="s">
        <v>224</v>
      </c>
    </row>
    <row r="2097" s="13" customFormat="1">
      <c r="A2097" s="13"/>
      <c r="B2097" s="229"/>
      <c r="C2097" s="230"/>
      <c r="D2097" s="231" t="s">
        <v>268</v>
      </c>
      <c r="E2097" s="232" t="s">
        <v>19</v>
      </c>
      <c r="F2097" s="233" t="s">
        <v>231</v>
      </c>
      <c r="G2097" s="230"/>
      <c r="H2097" s="234">
        <v>4</v>
      </c>
      <c r="I2097" s="235"/>
      <c r="J2097" s="230"/>
      <c r="K2097" s="230"/>
      <c r="L2097" s="236"/>
      <c r="M2097" s="237"/>
      <c r="N2097" s="238"/>
      <c r="O2097" s="238"/>
      <c r="P2097" s="238"/>
      <c r="Q2097" s="238"/>
      <c r="R2097" s="238"/>
      <c r="S2097" s="238"/>
      <c r="T2097" s="23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0" t="s">
        <v>268</v>
      </c>
      <c r="AU2097" s="240" t="s">
        <v>93</v>
      </c>
      <c r="AV2097" s="13" t="s">
        <v>93</v>
      </c>
      <c r="AW2097" s="13" t="s">
        <v>34</v>
      </c>
      <c r="AX2097" s="13" t="s">
        <v>74</v>
      </c>
      <c r="AY2097" s="240" t="s">
        <v>224</v>
      </c>
    </row>
    <row r="2098" s="14" customFormat="1">
      <c r="A2098" s="14"/>
      <c r="B2098" s="246"/>
      <c r="C2098" s="247"/>
      <c r="D2098" s="231" t="s">
        <v>268</v>
      </c>
      <c r="E2098" s="248" t="s">
        <v>19</v>
      </c>
      <c r="F2098" s="249" t="s">
        <v>2064</v>
      </c>
      <c r="G2098" s="247"/>
      <c r="H2098" s="248" t="s">
        <v>19</v>
      </c>
      <c r="I2098" s="250"/>
      <c r="J2098" s="247"/>
      <c r="K2098" s="247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268</v>
      </c>
      <c r="AU2098" s="255" t="s">
        <v>93</v>
      </c>
      <c r="AV2098" s="14" t="s">
        <v>82</v>
      </c>
      <c r="AW2098" s="14" t="s">
        <v>34</v>
      </c>
      <c r="AX2098" s="14" t="s">
        <v>74</v>
      </c>
      <c r="AY2098" s="255" t="s">
        <v>224</v>
      </c>
    </row>
    <row r="2099" s="13" customFormat="1">
      <c r="A2099" s="13"/>
      <c r="B2099" s="229"/>
      <c r="C2099" s="230"/>
      <c r="D2099" s="231" t="s">
        <v>268</v>
      </c>
      <c r="E2099" s="232" t="s">
        <v>19</v>
      </c>
      <c r="F2099" s="233" t="s">
        <v>82</v>
      </c>
      <c r="G2099" s="230"/>
      <c r="H2099" s="234">
        <v>1</v>
      </c>
      <c r="I2099" s="235"/>
      <c r="J2099" s="230"/>
      <c r="K2099" s="230"/>
      <c r="L2099" s="236"/>
      <c r="M2099" s="237"/>
      <c r="N2099" s="238"/>
      <c r="O2099" s="238"/>
      <c r="P2099" s="238"/>
      <c r="Q2099" s="238"/>
      <c r="R2099" s="238"/>
      <c r="S2099" s="238"/>
      <c r="T2099" s="239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0" t="s">
        <v>268</v>
      </c>
      <c r="AU2099" s="240" t="s">
        <v>93</v>
      </c>
      <c r="AV2099" s="13" t="s">
        <v>93</v>
      </c>
      <c r="AW2099" s="13" t="s">
        <v>34</v>
      </c>
      <c r="AX2099" s="13" t="s">
        <v>74</v>
      </c>
      <c r="AY2099" s="240" t="s">
        <v>224</v>
      </c>
    </row>
    <row r="2100" s="14" customFormat="1">
      <c r="A2100" s="14"/>
      <c r="B2100" s="246"/>
      <c r="C2100" s="247"/>
      <c r="D2100" s="231" t="s">
        <v>268</v>
      </c>
      <c r="E2100" s="248" t="s">
        <v>19</v>
      </c>
      <c r="F2100" s="249" t="s">
        <v>2065</v>
      </c>
      <c r="G2100" s="247"/>
      <c r="H2100" s="248" t="s">
        <v>19</v>
      </c>
      <c r="I2100" s="250"/>
      <c r="J2100" s="247"/>
      <c r="K2100" s="247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268</v>
      </c>
      <c r="AU2100" s="255" t="s">
        <v>93</v>
      </c>
      <c r="AV2100" s="14" t="s">
        <v>82</v>
      </c>
      <c r="AW2100" s="14" t="s">
        <v>34</v>
      </c>
      <c r="AX2100" s="14" t="s">
        <v>74</v>
      </c>
      <c r="AY2100" s="255" t="s">
        <v>224</v>
      </c>
    </row>
    <row r="2101" s="13" customFormat="1">
      <c r="A2101" s="13"/>
      <c r="B2101" s="229"/>
      <c r="C2101" s="230"/>
      <c r="D2101" s="231" t="s">
        <v>268</v>
      </c>
      <c r="E2101" s="232" t="s">
        <v>19</v>
      </c>
      <c r="F2101" s="233" t="s">
        <v>82</v>
      </c>
      <c r="G2101" s="230"/>
      <c r="H2101" s="234">
        <v>1</v>
      </c>
      <c r="I2101" s="235"/>
      <c r="J2101" s="230"/>
      <c r="K2101" s="230"/>
      <c r="L2101" s="236"/>
      <c r="M2101" s="237"/>
      <c r="N2101" s="238"/>
      <c r="O2101" s="238"/>
      <c r="P2101" s="238"/>
      <c r="Q2101" s="238"/>
      <c r="R2101" s="238"/>
      <c r="S2101" s="238"/>
      <c r="T2101" s="23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0" t="s">
        <v>268</v>
      </c>
      <c r="AU2101" s="240" t="s">
        <v>93</v>
      </c>
      <c r="AV2101" s="13" t="s">
        <v>93</v>
      </c>
      <c r="AW2101" s="13" t="s">
        <v>34</v>
      </c>
      <c r="AX2101" s="13" t="s">
        <v>74</v>
      </c>
      <c r="AY2101" s="240" t="s">
        <v>224</v>
      </c>
    </row>
    <row r="2102" s="16" customFormat="1">
      <c r="A2102" s="16"/>
      <c r="B2102" s="272"/>
      <c r="C2102" s="273"/>
      <c r="D2102" s="231" t="s">
        <v>268</v>
      </c>
      <c r="E2102" s="274" t="s">
        <v>19</v>
      </c>
      <c r="F2102" s="275" t="s">
        <v>351</v>
      </c>
      <c r="G2102" s="273"/>
      <c r="H2102" s="276">
        <v>52</v>
      </c>
      <c r="I2102" s="277"/>
      <c r="J2102" s="273"/>
      <c r="K2102" s="273"/>
      <c r="L2102" s="278"/>
      <c r="M2102" s="279"/>
      <c r="N2102" s="280"/>
      <c r="O2102" s="280"/>
      <c r="P2102" s="280"/>
      <c r="Q2102" s="280"/>
      <c r="R2102" s="280"/>
      <c r="S2102" s="280"/>
      <c r="T2102" s="281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T2102" s="282" t="s">
        <v>268</v>
      </c>
      <c r="AU2102" s="282" t="s">
        <v>93</v>
      </c>
      <c r="AV2102" s="16" t="s">
        <v>231</v>
      </c>
      <c r="AW2102" s="16" t="s">
        <v>34</v>
      </c>
      <c r="AX2102" s="16" t="s">
        <v>82</v>
      </c>
      <c r="AY2102" s="282" t="s">
        <v>224</v>
      </c>
    </row>
    <row r="2103" s="2" customFormat="1" ht="37.8" customHeight="1">
      <c r="A2103" s="41"/>
      <c r="B2103" s="42"/>
      <c r="C2103" s="286" t="s">
        <v>2066</v>
      </c>
      <c r="D2103" s="286" t="s">
        <v>572</v>
      </c>
      <c r="E2103" s="287" t="s">
        <v>2067</v>
      </c>
      <c r="F2103" s="288" t="s">
        <v>2068</v>
      </c>
      <c r="G2103" s="289" t="s">
        <v>595</v>
      </c>
      <c r="H2103" s="290">
        <v>74</v>
      </c>
      <c r="I2103" s="291"/>
      <c r="J2103" s="292">
        <f>ROUND(I2103*H2103,2)</f>
        <v>0</v>
      </c>
      <c r="K2103" s="288" t="s">
        <v>19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0.01553</v>
      </c>
      <c r="R2103" s="225">
        <f>Q2103*H2103</f>
        <v>1.1492200000000001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2069</v>
      </c>
    </row>
    <row r="2104" s="14" customFormat="1">
      <c r="A2104" s="14"/>
      <c r="B2104" s="246"/>
      <c r="C2104" s="247"/>
      <c r="D2104" s="231" t="s">
        <v>268</v>
      </c>
      <c r="E2104" s="248" t="s">
        <v>19</v>
      </c>
      <c r="F2104" s="249" t="s">
        <v>2008</v>
      </c>
      <c r="G2104" s="247"/>
      <c r="H2104" s="248" t="s">
        <v>19</v>
      </c>
      <c r="I2104" s="250"/>
      <c r="J2104" s="247"/>
      <c r="K2104" s="247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268</v>
      </c>
      <c r="AU2104" s="255" t="s">
        <v>93</v>
      </c>
      <c r="AV2104" s="14" t="s">
        <v>82</v>
      </c>
      <c r="AW2104" s="14" t="s">
        <v>34</v>
      </c>
      <c r="AX2104" s="14" t="s">
        <v>74</v>
      </c>
      <c r="AY2104" s="255" t="s">
        <v>224</v>
      </c>
    </row>
    <row r="2105" s="13" customFormat="1">
      <c r="A2105" s="13"/>
      <c r="B2105" s="229"/>
      <c r="C2105" s="230"/>
      <c r="D2105" s="231" t="s">
        <v>268</v>
      </c>
      <c r="E2105" s="232" t="s">
        <v>19</v>
      </c>
      <c r="F2105" s="233" t="s">
        <v>231</v>
      </c>
      <c r="G2105" s="230"/>
      <c r="H2105" s="234">
        <v>4</v>
      </c>
      <c r="I2105" s="235"/>
      <c r="J2105" s="230"/>
      <c r="K2105" s="230"/>
      <c r="L2105" s="236"/>
      <c r="M2105" s="237"/>
      <c r="N2105" s="238"/>
      <c r="O2105" s="238"/>
      <c r="P2105" s="238"/>
      <c r="Q2105" s="238"/>
      <c r="R2105" s="238"/>
      <c r="S2105" s="238"/>
      <c r="T2105" s="23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0" t="s">
        <v>268</v>
      </c>
      <c r="AU2105" s="240" t="s">
        <v>93</v>
      </c>
      <c r="AV2105" s="13" t="s">
        <v>93</v>
      </c>
      <c r="AW2105" s="13" t="s">
        <v>34</v>
      </c>
      <c r="AX2105" s="13" t="s">
        <v>74</v>
      </c>
      <c r="AY2105" s="240" t="s">
        <v>224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2009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93</v>
      </c>
      <c r="G2107" s="230"/>
      <c r="H2107" s="234">
        <v>2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74</v>
      </c>
      <c r="AY2107" s="240" t="s">
        <v>224</v>
      </c>
    </row>
    <row r="2108" s="14" customFormat="1">
      <c r="A2108" s="14"/>
      <c r="B2108" s="246"/>
      <c r="C2108" s="247"/>
      <c r="D2108" s="231" t="s">
        <v>268</v>
      </c>
      <c r="E2108" s="248" t="s">
        <v>19</v>
      </c>
      <c r="F2108" s="249" t="s">
        <v>2010</v>
      </c>
      <c r="G2108" s="247"/>
      <c r="H2108" s="248" t="s">
        <v>19</v>
      </c>
      <c r="I2108" s="250"/>
      <c r="J2108" s="247"/>
      <c r="K2108" s="247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268</v>
      </c>
      <c r="AU2108" s="255" t="s">
        <v>93</v>
      </c>
      <c r="AV2108" s="14" t="s">
        <v>82</v>
      </c>
      <c r="AW2108" s="14" t="s">
        <v>34</v>
      </c>
      <c r="AX2108" s="14" t="s">
        <v>74</v>
      </c>
      <c r="AY2108" s="255" t="s">
        <v>224</v>
      </c>
    </row>
    <row r="2109" s="13" customFormat="1">
      <c r="A2109" s="13"/>
      <c r="B2109" s="229"/>
      <c r="C2109" s="230"/>
      <c r="D2109" s="231" t="s">
        <v>268</v>
      </c>
      <c r="E2109" s="232" t="s">
        <v>19</v>
      </c>
      <c r="F2109" s="233" t="s">
        <v>82</v>
      </c>
      <c r="G2109" s="230"/>
      <c r="H2109" s="234">
        <v>1</v>
      </c>
      <c r="I2109" s="235"/>
      <c r="J2109" s="230"/>
      <c r="K2109" s="230"/>
      <c r="L2109" s="236"/>
      <c r="M2109" s="237"/>
      <c r="N2109" s="238"/>
      <c r="O2109" s="238"/>
      <c r="P2109" s="238"/>
      <c r="Q2109" s="238"/>
      <c r="R2109" s="238"/>
      <c r="S2109" s="238"/>
      <c r="T2109" s="23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0" t="s">
        <v>268</v>
      </c>
      <c r="AU2109" s="240" t="s">
        <v>93</v>
      </c>
      <c r="AV2109" s="13" t="s">
        <v>93</v>
      </c>
      <c r="AW2109" s="13" t="s">
        <v>34</v>
      </c>
      <c r="AX2109" s="13" t="s">
        <v>74</v>
      </c>
      <c r="AY2109" s="240" t="s">
        <v>224</v>
      </c>
    </row>
    <row r="2110" s="14" customFormat="1">
      <c r="A2110" s="14"/>
      <c r="B2110" s="246"/>
      <c r="C2110" s="247"/>
      <c r="D2110" s="231" t="s">
        <v>268</v>
      </c>
      <c r="E2110" s="248" t="s">
        <v>19</v>
      </c>
      <c r="F2110" s="249" t="s">
        <v>2011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268</v>
      </c>
      <c r="AU2110" s="255" t="s">
        <v>93</v>
      </c>
      <c r="AV2110" s="14" t="s">
        <v>82</v>
      </c>
      <c r="AW2110" s="14" t="s">
        <v>34</v>
      </c>
      <c r="AX2110" s="14" t="s">
        <v>74</v>
      </c>
      <c r="AY2110" s="255" t="s">
        <v>224</v>
      </c>
    </row>
    <row r="2111" s="13" customFormat="1">
      <c r="A2111" s="13"/>
      <c r="B2111" s="229"/>
      <c r="C2111" s="230"/>
      <c r="D2111" s="231" t="s">
        <v>268</v>
      </c>
      <c r="E2111" s="232" t="s">
        <v>19</v>
      </c>
      <c r="F2111" s="233" t="s">
        <v>162</v>
      </c>
      <c r="G2111" s="230"/>
      <c r="H2111" s="234">
        <v>24</v>
      </c>
      <c r="I2111" s="235"/>
      <c r="J2111" s="230"/>
      <c r="K2111" s="230"/>
      <c r="L2111" s="236"/>
      <c r="M2111" s="237"/>
      <c r="N2111" s="238"/>
      <c r="O2111" s="238"/>
      <c r="P2111" s="238"/>
      <c r="Q2111" s="238"/>
      <c r="R2111" s="238"/>
      <c r="S2111" s="238"/>
      <c r="T2111" s="23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0" t="s">
        <v>268</v>
      </c>
      <c r="AU2111" s="240" t="s">
        <v>93</v>
      </c>
      <c r="AV2111" s="13" t="s">
        <v>93</v>
      </c>
      <c r="AW2111" s="13" t="s">
        <v>34</v>
      </c>
      <c r="AX2111" s="13" t="s">
        <v>74</v>
      </c>
      <c r="AY2111" s="240" t="s">
        <v>224</v>
      </c>
    </row>
    <row r="2112" s="14" customFormat="1">
      <c r="A2112" s="14"/>
      <c r="B2112" s="246"/>
      <c r="C2112" s="247"/>
      <c r="D2112" s="231" t="s">
        <v>268</v>
      </c>
      <c r="E2112" s="248" t="s">
        <v>19</v>
      </c>
      <c r="F2112" s="249" t="s">
        <v>2012</v>
      </c>
      <c r="G2112" s="247"/>
      <c r="H2112" s="248" t="s">
        <v>19</v>
      </c>
      <c r="I2112" s="250"/>
      <c r="J2112" s="247"/>
      <c r="K2112" s="247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268</v>
      </c>
      <c r="AU2112" s="255" t="s">
        <v>93</v>
      </c>
      <c r="AV2112" s="14" t="s">
        <v>82</v>
      </c>
      <c r="AW2112" s="14" t="s">
        <v>34</v>
      </c>
      <c r="AX2112" s="14" t="s">
        <v>74</v>
      </c>
      <c r="AY2112" s="255" t="s">
        <v>224</v>
      </c>
    </row>
    <row r="2113" s="13" customFormat="1">
      <c r="A2113" s="13"/>
      <c r="B2113" s="229"/>
      <c r="C2113" s="230"/>
      <c r="D2113" s="231" t="s">
        <v>268</v>
      </c>
      <c r="E2113" s="232" t="s">
        <v>19</v>
      </c>
      <c r="F2113" s="233" t="s">
        <v>231</v>
      </c>
      <c r="G2113" s="230"/>
      <c r="H2113" s="234">
        <v>4</v>
      </c>
      <c r="I2113" s="235"/>
      <c r="J2113" s="230"/>
      <c r="K2113" s="230"/>
      <c r="L2113" s="236"/>
      <c r="M2113" s="237"/>
      <c r="N2113" s="238"/>
      <c r="O2113" s="238"/>
      <c r="P2113" s="238"/>
      <c r="Q2113" s="238"/>
      <c r="R2113" s="238"/>
      <c r="S2113" s="238"/>
      <c r="T2113" s="23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0" t="s">
        <v>268</v>
      </c>
      <c r="AU2113" s="240" t="s">
        <v>93</v>
      </c>
      <c r="AV2113" s="13" t="s">
        <v>93</v>
      </c>
      <c r="AW2113" s="13" t="s">
        <v>34</v>
      </c>
      <c r="AX2113" s="13" t="s">
        <v>74</v>
      </c>
      <c r="AY2113" s="240" t="s">
        <v>224</v>
      </c>
    </row>
    <row r="2114" s="14" customFormat="1">
      <c r="A2114" s="14"/>
      <c r="B2114" s="246"/>
      <c r="C2114" s="247"/>
      <c r="D2114" s="231" t="s">
        <v>268</v>
      </c>
      <c r="E2114" s="248" t="s">
        <v>19</v>
      </c>
      <c r="F2114" s="249" t="s">
        <v>2013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268</v>
      </c>
      <c r="AU2114" s="255" t="s">
        <v>93</v>
      </c>
      <c r="AV2114" s="14" t="s">
        <v>82</v>
      </c>
      <c r="AW2114" s="14" t="s">
        <v>34</v>
      </c>
      <c r="AX2114" s="14" t="s">
        <v>74</v>
      </c>
      <c r="AY2114" s="255" t="s">
        <v>224</v>
      </c>
    </row>
    <row r="2115" s="13" customFormat="1">
      <c r="A2115" s="13"/>
      <c r="B2115" s="229"/>
      <c r="C2115" s="230"/>
      <c r="D2115" s="231" t="s">
        <v>268</v>
      </c>
      <c r="E2115" s="232" t="s">
        <v>19</v>
      </c>
      <c r="F2115" s="233" t="s">
        <v>246</v>
      </c>
      <c r="G2115" s="230"/>
      <c r="H2115" s="234">
        <v>6</v>
      </c>
      <c r="I2115" s="235"/>
      <c r="J2115" s="230"/>
      <c r="K2115" s="230"/>
      <c r="L2115" s="236"/>
      <c r="M2115" s="237"/>
      <c r="N2115" s="238"/>
      <c r="O2115" s="238"/>
      <c r="P2115" s="238"/>
      <c r="Q2115" s="238"/>
      <c r="R2115" s="238"/>
      <c r="S2115" s="238"/>
      <c r="T2115" s="239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0" t="s">
        <v>268</v>
      </c>
      <c r="AU2115" s="240" t="s">
        <v>93</v>
      </c>
      <c r="AV2115" s="13" t="s">
        <v>93</v>
      </c>
      <c r="AW2115" s="13" t="s">
        <v>34</v>
      </c>
      <c r="AX2115" s="13" t="s">
        <v>74</v>
      </c>
      <c r="AY2115" s="240" t="s">
        <v>224</v>
      </c>
    </row>
    <row r="2116" s="14" customFormat="1">
      <c r="A2116" s="14"/>
      <c r="B2116" s="246"/>
      <c r="C2116" s="247"/>
      <c r="D2116" s="231" t="s">
        <v>268</v>
      </c>
      <c r="E2116" s="248" t="s">
        <v>19</v>
      </c>
      <c r="F2116" s="249" t="s">
        <v>2014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268</v>
      </c>
      <c r="AU2116" s="255" t="s">
        <v>93</v>
      </c>
      <c r="AV2116" s="14" t="s">
        <v>82</v>
      </c>
      <c r="AW2116" s="14" t="s">
        <v>34</v>
      </c>
      <c r="AX2116" s="14" t="s">
        <v>74</v>
      </c>
      <c r="AY2116" s="255" t="s">
        <v>224</v>
      </c>
    </row>
    <row r="2117" s="13" customFormat="1">
      <c r="A2117" s="13"/>
      <c r="B2117" s="229"/>
      <c r="C2117" s="230"/>
      <c r="D2117" s="231" t="s">
        <v>268</v>
      </c>
      <c r="E2117" s="232" t="s">
        <v>19</v>
      </c>
      <c r="F2117" s="233" t="s">
        <v>82</v>
      </c>
      <c r="G2117" s="230"/>
      <c r="H2117" s="234">
        <v>1</v>
      </c>
      <c r="I2117" s="235"/>
      <c r="J2117" s="230"/>
      <c r="K2117" s="230"/>
      <c r="L2117" s="236"/>
      <c r="M2117" s="237"/>
      <c r="N2117" s="238"/>
      <c r="O2117" s="238"/>
      <c r="P2117" s="238"/>
      <c r="Q2117" s="238"/>
      <c r="R2117" s="238"/>
      <c r="S2117" s="238"/>
      <c r="T2117" s="239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0" t="s">
        <v>268</v>
      </c>
      <c r="AU2117" s="240" t="s">
        <v>93</v>
      </c>
      <c r="AV2117" s="13" t="s">
        <v>93</v>
      </c>
      <c r="AW2117" s="13" t="s">
        <v>34</v>
      </c>
      <c r="AX2117" s="13" t="s">
        <v>74</v>
      </c>
      <c r="AY2117" s="240" t="s">
        <v>224</v>
      </c>
    </row>
    <row r="2118" s="14" customFormat="1">
      <c r="A2118" s="14"/>
      <c r="B2118" s="246"/>
      <c r="C2118" s="247"/>
      <c r="D2118" s="231" t="s">
        <v>268</v>
      </c>
      <c r="E2118" s="248" t="s">
        <v>19</v>
      </c>
      <c r="F2118" s="249" t="s">
        <v>2015</v>
      </c>
      <c r="G2118" s="247"/>
      <c r="H2118" s="248" t="s">
        <v>19</v>
      </c>
      <c r="I2118" s="250"/>
      <c r="J2118" s="247"/>
      <c r="K2118" s="247"/>
      <c r="L2118" s="251"/>
      <c r="M2118" s="252"/>
      <c r="N2118" s="253"/>
      <c r="O2118" s="253"/>
      <c r="P2118" s="253"/>
      <c r="Q2118" s="253"/>
      <c r="R2118" s="253"/>
      <c r="S2118" s="253"/>
      <c r="T2118" s="25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5" t="s">
        <v>268</v>
      </c>
      <c r="AU2118" s="255" t="s">
        <v>93</v>
      </c>
      <c r="AV2118" s="14" t="s">
        <v>82</v>
      </c>
      <c r="AW2118" s="14" t="s">
        <v>34</v>
      </c>
      <c r="AX2118" s="14" t="s">
        <v>74</v>
      </c>
      <c r="AY2118" s="255" t="s">
        <v>224</v>
      </c>
    </row>
    <row r="2119" s="13" customFormat="1">
      <c r="A2119" s="13"/>
      <c r="B2119" s="229"/>
      <c r="C2119" s="230"/>
      <c r="D2119" s="231" t="s">
        <v>268</v>
      </c>
      <c r="E2119" s="232" t="s">
        <v>19</v>
      </c>
      <c r="F2119" s="233" t="s">
        <v>93</v>
      </c>
      <c r="G2119" s="230"/>
      <c r="H2119" s="234">
        <v>2</v>
      </c>
      <c r="I2119" s="235"/>
      <c r="J2119" s="230"/>
      <c r="K2119" s="230"/>
      <c r="L2119" s="236"/>
      <c r="M2119" s="237"/>
      <c r="N2119" s="238"/>
      <c r="O2119" s="238"/>
      <c r="P2119" s="238"/>
      <c r="Q2119" s="238"/>
      <c r="R2119" s="238"/>
      <c r="S2119" s="238"/>
      <c r="T2119" s="23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0" t="s">
        <v>268</v>
      </c>
      <c r="AU2119" s="240" t="s">
        <v>93</v>
      </c>
      <c r="AV2119" s="13" t="s">
        <v>93</v>
      </c>
      <c r="AW2119" s="13" t="s">
        <v>34</v>
      </c>
      <c r="AX2119" s="13" t="s">
        <v>74</v>
      </c>
      <c r="AY2119" s="240" t="s">
        <v>224</v>
      </c>
    </row>
    <row r="2120" s="14" customFormat="1">
      <c r="A2120" s="14"/>
      <c r="B2120" s="246"/>
      <c r="C2120" s="247"/>
      <c r="D2120" s="231" t="s">
        <v>268</v>
      </c>
      <c r="E2120" s="248" t="s">
        <v>19</v>
      </c>
      <c r="F2120" s="249" t="s">
        <v>2016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268</v>
      </c>
      <c r="AU2120" s="255" t="s">
        <v>93</v>
      </c>
      <c r="AV2120" s="14" t="s">
        <v>82</v>
      </c>
      <c r="AW2120" s="14" t="s">
        <v>34</v>
      </c>
      <c r="AX2120" s="14" t="s">
        <v>74</v>
      </c>
      <c r="AY2120" s="255" t="s">
        <v>224</v>
      </c>
    </row>
    <row r="2121" s="13" customFormat="1">
      <c r="A2121" s="13"/>
      <c r="B2121" s="229"/>
      <c r="C2121" s="230"/>
      <c r="D2121" s="231" t="s">
        <v>268</v>
      </c>
      <c r="E2121" s="232" t="s">
        <v>19</v>
      </c>
      <c r="F2121" s="233" t="s">
        <v>559</v>
      </c>
      <c r="G2121" s="230"/>
      <c r="H2121" s="234">
        <v>18</v>
      </c>
      <c r="I2121" s="235"/>
      <c r="J2121" s="230"/>
      <c r="K2121" s="230"/>
      <c r="L2121" s="236"/>
      <c r="M2121" s="237"/>
      <c r="N2121" s="238"/>
      <c r="O2121" s="238"/>
      <c r="P2121" s="238"/>
      <c r="Q2121" s="238"/>
      <c r="R2121" s="238"/>
      <c r="S2121" s="238"/>
      <c r="T2121" s="239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0" t="s">
        <v>268</v>
      </c>
      <c r="AU2121" s="240" t="s">
        <v>93</v>
      </c>
      <c r="AV2121" s="13" t="s">
        <v>93</v>
      </c>
      <c r="AW2121" s="13" t="s">
        <v>34</v>
      </c>
      <c r="AX2121" s="13" t="s">
        <v>74</v>
      </c>
      <c r="AY2121" s="240" t="s">
        <v>224</v>
      </c>
    </row>
    <row r="2122" s="14" customFormat="1">
      <c r="A2122" s="14"/>
      <c r="B2122" s="246"/>
      <c r="C2122" s="247"/>
      <c r="D2122" s="231" t="s">
        <v>268</v>
      </c>
      <c r="E2122" s="248" t="s">
        <v>19</v>
      </c>
      <c r="F2122" s="249" t="s">
        <v>2017</v>
      </c>
      <c r="G2122" s="247"/>
      <c r="H2122" s="248" t="s">
        <v>19</v>
      </c>
      <c r="I2122" s="250"/>
      <c r="J2122" s="247"/>
      <c r="K2122" s="247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268</v>
      </c>
      <c r="AU2122" s="255" t="s">
        <v>93</v>
      </c>
      <c r="AV2122" s="14" t="s">
        <v>82</v>
      </c>
      <c r="AW2122" s="14" t="s">
        <v>34</v>
      </c>
      <c r="AX2122" s="14" t="s">
        <v>74</v>
      </c>
      <c r="AY2122" s="255" t="s">
        <v>224</v>
      </c>
    </row>
    <row r="2123" s="13" customFormat="1">
      <c r="A2123" s="13"/>
      <c r="B2123" s="229"/>
      <c r="C2123" s="230"/>
      <c r="D2123" s="231" t="s">
        <v>268</v>
      </c>
      <c r="E2123" s="232" t="s">
        <v>19</v>
      </c>
      <c r="F2123" s="233" t="s">
        <v>93</v>
      </c>
      <c r="G2123" s="230"/>
      <c r="H2123" s="234">
        <v>2</v>
      </c>
      <c r="I2123" s="235"/>
      <c r="J2123" s="230"/>
      <c r="K2123" s="230"/>
      <c r="L2123" s="236"/>
      <c r="M2123" s="237"/>
      <c r="N2123" s="238"/>
      <c r="O2123" s="238"/>
      <c r="P2123" s="238"/>
      <c r="Q2123" s="238"/>
      <c r="R2123" s="238"/>
      <c r="S2123" s="238"/>
      <c r="T2123" s="23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0" t="s">
        <v>268</v>
      </c>
      <c r="AU2123" s="240" t="s">
        <v>93</v>
      </c>
      <c r="AV2123" s="13" t="s">
        <v>93</v>
      </c>
      <c r="AW2123" s="13" t="s">
        <v>34</v>
      </c>
      <c r="AX2123" s="13" t="s">
        <v>74</v>
      </c>
      <c r="AY2123" s="240" t="s">
        <v>224</v>
      </c>
    </row>
    <row r="2124" s="14" customFormat="1">
      <c r="A2124" s="14"/>
      <c r="B2124" s="246"/>
      <c r="C2124" s="247"/>
      <c r="D2124" s="231" t="s">
        <v>268</v>
      </c>
      <c r="E2124" s="248" t="s">
        <v>19</v>
      </c>
      <c r="F2124" s="249" t="s">
        <v>2070</v>
      </c>
      <c r="G2124" s="247"/>
      <c r="H2124" s="248" t="s">
        <v>19</v>
      </c>
      <c r="I2124" s="250"/>
      <c r="J2124" s="247"/>
      <c r="K2124" s="247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268</v>
      </c>
      <c r="AU2124" s="255" t="s">
        <v>93</v>
      </c>
      <c r="AV2124" s="14" t="s">
        <v>82</v>
      </c>
      <c r="AW2124" s="14" t="s">
        <v>34</v>
      </c>
      <c r="AX2124" s="14" t="s">
        <v>74</v>
      </c>
      <c r="AY2124" s="255" t="s">
        <v>224</v>
      </c>
    </row>
    <row r="2125" s="13" customFormat="1">
      <c r="A2125" s="13"/>
      <c r="B2125" s="229"/>
      <c r="C2125" s="230"/>
      <c r="D2125" s="231" t="s">
        <v>268</v>
      </c>
      <c r="E2125" s="232" t="s">
        <v>19</v>
      </c>
      <c r="F2125" s="233" t="s">
        <v>108</v>
      </c>
      <c r="G2125" s="230"/>
      <c r="H2125" s="234">
        <v>3</v>
      </c>
      <c r="I2125" s="235"/>
      <c r="J2125" s="230"/>
      <c r="K2125" s="230"/>
      <c r="L2125" s="236"/>
      <c r="M2125" s="237"/>
      <c r="N2125" s="238"/>
      <c r="O2125" s="238"/>
      <c r="P2125" s="238"/>
      <c r="Q2125" s="238"/>
      <c r="R2125" s="238"/>
      <c r="S2125" s="238"/>
      <c r="T2125" s="23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0" t="s">
        <v>268</v>
      </c>
      <c r="AU2125" s="240" t="s">
        <v>93</v>
      </c>
      <c r="AV2125" s="13" t="s">
        <v>93</v>
      </c>
      <c r="AW2125" s="13" t="s">
        <v>34</v>
      </c>
      <c r="AX2125" s="13" t="s">
        <v>74</v>
      </c>
      <c r="AY2125" s="240" t="s">
        <v>224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2019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250</v>
      </c>
      <c r="G2127" s="230"/>
      <c r="H2127" s="234">
        <v>7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74</v>
      </c>
      <c r="AY2127" s="240" t="s">
        <v>224</v>
      </c>
    </row>
    <row r="2128" s="15" customFormat="1">
      <c r="A2128" s="15"/>
      <c r="B2128" s="256"/>
      <c r="C2128" s="257"/>
      <c r="D2128" s="231" t="s">
        <v>268</v>
      </c>
      <c r="E2128" s="258" t="s">
        <v>19</v>
      </c>
      <c r="F2128" s="259" t="s">
        <v>300</v>
      </c>
      <c r="G2128" s="257"/>
      <c r="H2128" s="260">
        <v>74</v>
      </c>
      <c r="I2128" s="261"/>
      <c r="J2128" s="257"/>
      <c r="K2128" s="257"/>
      <c r="L2128" s="262"/>
      <c r="M2128" s="263"/>
      <c r="N2128" s="264"/>
      <c r="O2128" s="264"/>
      <c r="P2128" s="264"/>
      <c r="Q2128" s="264"/>
      <c r="R2128" s="264"/>
      <c r="S2128" s="264"/>
      <c r="T2128" s="26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66" t="s">
        <v>268</v>
      </c>
      <c r="AU2128" s="266" t="s">
        <v>93</v>
      </c>
      <c r="AV2128" s="15" t="s">
        <v>108</v>
      </c>
      <c r="AW2128" s="15" t="s">
        <v>34</v>
      </c>
      <c r="AX2128" s="15" t="s">
        <v>82</v>
      </c>
      <c r="AY2128" s="266" t="s">
        <v>224</v>
      </c>
    </row>
    <row r="2129" s="2" customFormat="1" ht="37.8" customHeight="1">
      <c r="A2129" s="41"/>
      <c r="B2129" s="42"/>
      <c r="C2129" s="286" t="s">
        <v>2071</v>
      </c>
      <c r="D2129" s="286" t="s">
        <v>572</v>
      </c>
      <c r="E2129" s="287" t="s">
        <v>2072</v>
      </c>
      <c r="F2129" s="288" t="s">
        <v>2073</v>
      </c>
      <c r="G2129" s="289" t="s">
        <v>595</v>
      </c>
      <c r="H2129" s="290">
        <v>4</v>
      </c>
      <c r="I2129" s="291"/>
      <c r="J2129" s="292">
        <f>ROUND(I2129*H2129,2)</f>
        <v>0</v>
      </c>
      <c r="K2129" s="288" t="s">
        <v>19</v>
      </c>
      <c r="L2129" s="293"/>
      <c r="M2129" s="294" t="s">
        <v>19</v>
      </c>
      <c r="N2129" s="295" t="s">
        <v>46</v>
      </c>
      <c r="O2129" s="87"/>
      <c r="P2129" s="225">
        <f>O2129*H2129</f>
        <v>0</v>
      </c>
      <c r="Q2129" s="225">
        <v>0.01553</v>
      </c>
      <c r="R2129" s="225">
        <f>Q2129*H2129</f>
        <v>0.062120000000000002</v>
      </c>
      <c r="S2129" s="225">
        <v>0</v>
      </c>
      <c r="T2129" s="226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27" t="s">
        <v>254</v>
      </c>
      <c r="AT2129" s="227" t="s">
        <v>572</v>
      </c>
      <c r="AU2129" s="227" t="s">
        <v>93</v>
      </c>
      <c r="AY2129" s="20" t="s">
        <v>224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20" t="s">
        <v>93</v>
      </c>
      <c r="BK2129" s="228">
        <f>ROUND(I2129*H2129,2)</f>
        <v>0</v>
      </c>
      <c r="BL2129" s="20" t="s">
        <v>231</v>
      </c>
      <c r="BM2129" s="227" t="s">
        <v>2074</v>
      </c>
    </row>
    <row r="2130" s="14" customFormat="1">
      <c r="A2130" s="14"/>
      <c r="B2130" s="246"/>
      <c r="C2130" s="247"/>
      <c r="D2130" s="231" t="s">
        <v>268</v>
      </c>
      <c r="E2130" s="248" t="s">
        <v>19</v>
      </c>
      <c r="F2130" s="249" t="s">
        <v>2075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268</v>
      </c>
      <c r="AU2130" s="255" t="s">
        <v>93</v>
      </c>
      <c r="AV2130" s="14" t="s">
        <v>82</v>
      </c>
      <c r="AW2130" s="14" t="s">
        <v>34</v>
      </c>
      <c r="AX2130" s="14" t="s">
        <v>74</v>
      </c>
      <c r="AY2130" s="255" t="s">
        <v>224</v>
      </c>
    </row>
    <row r="2131" s="13" customFormat="1">
      <c r="A2131" s="13"/>
      <c r="B2131" s="229"/>
      <c r="C2131" s="230"/>
      <c r="D2131" s="231" t="s">
        <v>268</v>
      </c>
      <c r="E2131" s="232" t="s">
        <v>19</v>
      </c>
      <c r="F2131" s="233" t="s">
        <v>93</v>
      </c>
      <c r="G2131" s="230"/>
      <c r="H2131" s="234">
        <v>2</v>
      </c>
      <c r="I2131" s="235"/>
      <c r="J2131" s="230"/>
      <c r="K2131" s="230"/>
      <c r="L2131" s="236"/>
      <c r="M2131" s="237"/>
      <c r="N2131" s="238"/>
      <c r="O2131" s="238"/>
      <c r="P2131" s="238"/>
      <c r="Q2131" s="238"/>
      <c r="R2131" s="238"/>
      <c r="S2131" s="238"/>
      <c r="T2131" s="23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0" t="s">
        <v>268</v>
      </c>
      <c r="AU2131" s="240" t="s">
        <v>93</v>
      </c>
      <c r="AV2131" s="13" t="s">
        <v>93</v>
      </c>
      <c r="AW2131" s="13" t="s">
        <v>34</v>
      </c>
      <c r="AX2131" s="13" t="s">
        <v>74</v>
      </c>
      <c r="AY2131" s="240" t="s">
        <v>224</v>
      </c>
    </row>
    <row r="2132" s="14" customFormat="1">
      <c r="A2132" s="14"/>
      <c r="B2132" s="246"/>
      <c r="C2132" s="247"/>
      <c r="D2132" s="231" t="s">
        <v>268</v>
      </c>
      <c r="E2132" s="248" t="s">
        <v>19</v>
      </c>
      <c r="F2132" s="249" t="s">
        <v>2076</v>
      </c>
      <c r="G2132" s="247"/>
      <c r="H2132" s="248" t="s">
        <v>19</v>
      </c>
      <c r="I2132" s="250"/>
      <c r="J2132" s="247"/>
      <c r="K2132" s="247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268</v>
      </c>
      <c r="AU2132" s="255" t="s">
        <v>93</v>
      </c>
      <c r="AV2132" s="14" t="s">
        <v>82</v>
      </c>
      <c r="AW2132" s="14" t="s">
        <v>34</v>
      </c>
      <c r="AX2132" s="14" t="s">
        <v>74</v>
      </c>
      <c r="AY2132" s="255" t="s">
        <v>224</v>
      </c>
    </row>
    <row r="2133" s="13" customFormat="1">
      <c r="A2133" s="13"/>
      <c r="B2133" s="229"/>
      <c r="C2133" s="230"/>
      <c r="D2133" s="231" t="s">
        <v>268</v>
      </c>
      <c r="E2133" s="232" t="s">
        <v>19</v>
      </c>
      <c r="F2133" s="233" t="s">
        <v>93</v>
      </c>
      <c r="G2133" s="230"/>
      <c r="H2133" s="234">
        <v>2</v>
      </c>
      <c r="I2133" s="235"/>
      <c r="J2133" s="230"/>
      <c r="K2133" s="230"/>
      <c r="L2133" s="236"/>
      <c r="M2133" s="237"/>
      <c r="N2133" s="238"/>
      <c r="O2133" s="238"/>
      <c r="P2133" s="238"/>
      <c r="Q2133" s="238"/>
      <c r="R2133" s="238"/>
      <c r="S2133" s="238"/>
      <c r="T2133" s="23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0" t="s">
        <v>268</v>
      </c>
      <c r="AU2133" s="240" t="s">
        <v>93</v>
      </c>
      <c r="AV2133" s="13" t="s">
        <v>93</v>
      </c>
      <c r="AW2133" s="13" t="s">
        <v>34</v>
      </c>
      <c r="AX2133" s="13" t="s">
        <v>74</v>
      </c>
      <c r="AY2133" s="240" t="s">
        <v>224</v>
      </c>
    </row>
    <row r="2134" s="16" customFormat="1">
      <c r="A2134" s="16"/>
      <c r="B2134" s="272"/>
      <c r="C2134" s="273"/>
      <c r="D2134" s="231" t="s">
        <v>268</v>
      </c>
      <c r="E2134" s="274" t="s">
        <v>19</v>
      </c>
      <c r="F2134" s="275" t="s">
        <v>351</v>
      </c>
      <c r="G2134" s="273"/>
      <c r="H2134" s="276">
        <v>4</v>
      </c>
      <c r="I2134" s="277"/>
      <c r="J2134" s="273"/>
      <c r="K2134" s="273"/>
      <c r="L2134" s="278"/>
      <c r="M2134" s="279"/>
      <c r="N2134" s="280"/>
      <c r="O2134" s="280"/>
      <c r="P2134" s="280"/>
      <c r="Q2134" s="280"/>
      <c r="R2134" s="280"/>
      <c r="S2134" s="280"/>
      <c r="T2134" s="281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82" t="s">
        <v>268</v>
      </c>
      <c r="AU2134" s="282" t="s">
        <v>93</v>
      </c>
      <c r="AV2134" s="16" t="s">
        <v>231</v>
      </c>
      <c r="AW2134" s="16" t="s">
        <v>34</v>
      </c>
      <c r="AX2134" s="16" t="s">
        <v>82</v>
      </c>
      <c r="AY2134" s="282" t="s">
        <v>224</v>
      </c>
    </row>
    <row r="2135" s="2" customFormat="1" ht="37.8" customHeight="1">
      <c r="A2135" s="41"/>
      <c r="B2135" s="42"/>
      <c r="C2135" s="286" t="s">
        <v>2077</v>
      </c>
      <c r="D2135" s="286" t="s">
        <v>572</v>
      </c>
      <c r="E2135" s="287" t="s">
        <v>2078</v>
      </c>
      <c r="F2135" s="288" t="s">
        <v>2079</v>
      </c>
      <c r="G2135" s="289" t="s">
        <v>595</v>
      </c>
      <c r="H2135" s="290">
        <v>9</v>
      </c>
      <c r="I2135" s="291"/>
      <c r="J2135" s="292">
        <f>ROUND(I2135*H2135,2)</f>
        <v>0</v>
      </c>
      <c r="K2135" s="288" t="s">
        <v>19</v>
      </c>
      <c r="L2135" s="293"/>
      <c r="M2135" s="294" t="s">
        <v>19</v>
      </c>
      <c r="N2135" s="295" t="s">
        <v>46</v>
      </c>
      <c r="O2135" s="87"/>
      <c r="P2135" s="225">
        <f>O2135*H2135</f>
        <v>0</v>
      </c>
      <c r="Q2135" s="225">
        <v>0.022120000000000001</v>
      </c>
      <c r="R2135" s="225">
        <f>Q2135*H2135</f>
        <v>0.19908000000000001</v>
      </c>
      <c r="S2135" s="225">
        <v>0</v>
      </c>
      <c r="T2135" s="226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27" t="s">
        <v>254</v>
      </c>
      <c r="AT2135" s="227" t="s">
        <v>572</v>
      </c>
      <c r="AU2135" s="227" t="s">
        <v>93</v>
      </c>
      <c r="AY2135" s="20" t="s">
        <v>224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20" t="s">
        <v>93</v>
      </c>
      <c r="BK2135" s="228">
        <f>ROUND(I2135*H2135,2)</f>
        <v>0</v>
      </c>
      <c r="BL2135" s="20" t="s">
        <v>231</v>
      </c>
      <c r="BM2135" s="227" t="s">
        <v>2080</v>
      </c>
    </row>
    <row r="2136" s="14" customFormat="1">
      <c r="A2136" s="14"/>
      <c r="B2136" s="246"/>
      <c r="C2136" s="247"/>
      <c r="D2136" s="231" t="s">
        <v>268</v>
      </c>
      <c r="E2136" s="248" t="s">
        <v>19</v>
      </c>
      <c r="F2136" s="249" t="s">
        <v>2081</v>
      </c>
      <c r="G2136" s="247"/>
      <c r="H2136" s="248" t="s">
        <v>19</v>
      </c>
      <c r="I2136" s="250"/>
      <c r="J2136" s="247"/>
      <c r="K2136" s="247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268</v>
      </c>
      <c r="AU2136" s="255" t="s">
        <v>93</v>
      </c>
      <c r="AV2136" s="14" t="s">
        <v>82</v>
      </c>
      <c r="AW2136" s="14" t="s">
        <v>34</v>
      </c>
      <c r="AX2136" s="14" t="s">
        <v>74</v>
      </c>
      <c r="AY2136" s="255" t="s">
        <v>224</v>
      </c>
    </row>
    <row r="2137" s="13" customFormat="1">
      <c r="A2137" s="13"/>
      <c r="B2137" s="229"/>
      <c r="C2137" s="230"/>
      <c r="D2137" s="231" t="s">
        <v>268</v>
      </c>
      <c r="E2137" s="232" t="s">
        <v>19</v>
      </c>
      <c r="F2137" s="233" t="s">
        <v>93</v>
      </c>
      <c r="G2137" s="230"/>
      <c r="H2137" s="234">
        <v>2</v>
      </c>
      <c r="I2137" s="235"/>
      <c r="J2137" s="230"/>
      <c r="K2137" s="230"/>
      <c r="L2137" s="236"/>
      <c r="M2137" s="237"/>
      <c r="N2137" s="238"/>
      <c r="O2137" s="238"/>
      <c r="P2137" s="238"/>
      <c r="Q2137" s="238"/>
      <c r="R2137" s="238"/>
      <c r="S2137" s="238"/>
      <c r="T2137" s="23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0" t="s">
        <v>268</v>
      </c>
      <c r="AU2137" s="240" t="s">
        <v>93</v>
      </c>
      <c r="AV2137" s="13" t="s">
        <v>93</v>
      </c>
      <c r="AW2137" s="13" t="s">
        <v>34</v>
      </c>
      <c r="AX2137" s="13" t="s">
        <v>74</v>
      </c>
      <c r="AY2137" s="240" t="s">
        <v>224</v>
      </c>
    </row>
    <row r="2138" s="14" customFormat="1">
      <c r="A2138" s="14"/>
      <c r="B2138" s="246"/>
      <c r="C2138" s="247"/>
      <c r="D2138" s="231" t="s">
        <v>268</v>
      </c>
      <c r="E2138" s="248" t="s">
        <v>19</v>
      </c>
      <c r="F2138" s="249" t="s">
        <v>2082</v>
      </c>
      <c r="G2138" s="247"/>
      <c r="H2138" s="248" t="s">
        <v>19</v>
      </c>
      <c r="I2138" s="250"/>
      <c r="J2138" s="247"/>
      <c r="K2138" s="247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268</v>
      </c>
      <c r="AU2138" s="255" t="s">
        <v>93</v>
      </c>
      <c r="AV2138" s="14" t="s">
        <v>82</v>
      </c>
      <c r="AW2138" s="14" t="s">
        <v>34</v>
      </c>
      <c r="AX2138" s="14" t="s">
        <v>74</v>
      </c>
      <c r="AY2138" s="255" t="s">
        <v>224</v>
      </c>
    </row>
    <row r="2139" s="13" customFormat="1">
      <c r="A2139" s="13"/>
      <c r="B2139" s="229"/>
      <c r="C2139" s="230"/>
      <c r="D2139" s="231" t="s">
        <v>268</v>
      </c>
      <c r="E2139" s="232" t="s">
        <v>19</v>
      </c>
      <c r="F2139" s="233" t="s">
        <v>93</v>
      </c>
      <c r="G2139" s="230"/>
      <c r="H2139" s="234">
        <v>2</v>
      </c>
      <c r="I2139" s="235"/>
      <c r="J2139" s="230"/>
      <c r="K2139" s="230"/>
      <c r="L2139" s="236"/>
      <c r="M2139" s="237"/>
      <c r="N2139" s="238"/>
      <c r="O2139" s="238"/>
      <c r="P2139" s="238"/>
      <c r="Q2139" s="238"/>
      <c r="R2139" s="238"/>
      <c r="S2139" s="238"/>
      <c r="T2139" s="23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0" t="s">
        <v>268</v>
      </c>
      <c r="AU2139" s="240" t="s">
        <v>93</v>
      </c>
      <c r="AV2139" s="13" t="s">
        <v>93</v>
      </c>
      <c r="AW2139" s="13" t="s">
        <v>34</v>
      </c>
      <c r="AX2139" s="13" t="s">
        <v>74</v>
      </c>
      <c r="AY2139" s="240" t="s">
        <v>224</v>
      </c>
    </row>
    <row r="2140" s="14" customFormat="1">
      <c r="A2140" s="14"/>
      <c r="B2140" s="246"/>
      <c r="C2140" s="247"/>
      <c r="D2140" s="231" t="s">
        <v>268</v>
      </c>
      <c r="E2140" s="248" t="s">
        <v>19</v>
      </c>
      <c r="F2140" s="249" t="s">
        <v>2083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268</v>
      </c>
      <c r="AU2140" s="255" t="s">
        <v>93</v>
      </c>
      <c r="AV2140" s="14" t="s">
        <v>82</v>
      </c>
      <c r="AW2140" s="14" t="s">
        <v>34</v>
      </c>
      <c r="AX2140" s="14" t="s">
        <v>74</v>
      </c>
      <c r="AY2140" s="255" t="s">
        <v>224</v>
      </c>
    </row>
    <row r="2141" s="13" customFormat="1">
      <c r="A2141" s="13"/>
      <c r="B2141" s="229"/>
      <c r="C2141" s="230"/>
      <c r="D2141" s="231" t="s">
        <v>268</v>
      </c>
      <c r="E2141" s="232" t="s">
        <v>19</v>
      </c>
      <c r="F2141" s="233" t="s">
        <v>108</v>
      </c>
      <c r="G2141" s="230"/>
      <c r="H2141" s="234">
        <v>3</v>
      </c>
      <c r="I2141" s="235"/>
      <c r="J2141" s="230"/>
      <c r="K2141" s="230"/>
      <c r="L2141" s="236"/>
      <c r="M2141" s="237"/>
      <c r="N2141" s="238"/>
      <c r="O2141" s="238"/>
      <c r="P2141" s="238"/>
      <c r="Q2141" s="238"/>
      <c r="R2141" s="238"/>
      <c r="S2141" s="238"/>
      <c r="T2141" s="239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0" t="s">
        <v>268</v>
      </c>
      <c r="AU2141" s="240" t="s">
        <v>93</v>
      </c>
      <c r="AV2141" s="13" t="s">
        <v>93</v>
      </c>
      <c r="AW2141" s="13" t="s">
        <v>34</v>
      </c>
      <c r="AX2141" s="13" t="s">
        <v>74</v>
      </c>
      <c r="AY2141" s="240" t="s">
        <v>224</v>
      </c>
    </row>
    <row r="2142" s="14" customFormat="1">
      <c r="A2142" s="14"/>
      <c r="B2142" s="246"/>
      <c r="C2142" s="247"/>
      <c r="D2142" s="231" t="s">
        <v>268</v>
      </c>
      <c r="E2142" s="248" t="s">
        <v>19</v>
      </c>
      <c r="F2142" s="249" t="s">
        <v>2084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268</v>
      </c>
      <c r="AU2142" s="255" t="s">
        <v>93</v>
      </c>
      <c r="AV2142" s="14" t="s">
        <v>82</v>
      </c>
      <c r="AW2142" s="14" t="s">
        <v>34</v>
      </c>
      <c r="AX2142" s="14" t="s">
        <v>74</v>
      </c>
      <c r="AY2142" s="255" t="s">
        <v>224</v>
      </c>
    </row>
    <row r="2143" s="13" customFormat="1">
      <c r="A2143" s="13"/>
      <c r="B2143" s="229"/>
      <c r="C2143" s="230"/>
      <c r="D2143" s="231" t="s">
        <v>268</v>
      </c>
      <c r="E2143" s="232" t="s">
        <v>19</v>
      </c>
      <c r="F2143" s="233" t="s">
        <v>93</v>
      </c>
      <c r="G2143" s="230"/>
      <c r="H2143" s="234">
        <v>2</v>
      </c>
      <c r="I2143" s="235"/>
      <c r="J2143" s="230"/>
      <c r="K2143" s="230"/>
      <c r="L2143" s="236"/>
      <c r="M2143" s="237"/>
      <c r="N2143" s="238"/>
      <c r="O2143" s="238"/>
      <c r="P2143" s="238"/>
      <c r="Q2143" s="238"/>
      <c r="R2143" s="238"/>
      <c r="S2143" s="238"/>
      <c r="T2143" s="23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0" t="s">
        <v>268</v>
      </c>
      <c r="AU2143" s="240" t="s">
        <v>93</v>
      </c>
      <c r="AV2143" s="13" t="s">
        <v>93</v>
      </c>
      <c r="AW2143" s="13" t="s">
        <v>34</v>
      </c>
      <c r="AX2143" s="13" t="s">
        <v>74</v>
      </c>
      <c r="AY2143" s="240" t="s">
        <v>224</v>
      </c>
    </row>
    <row r="2144" s="16" customFormat="1">
      <c r="A2144" s="16"/>
      <c r="B2144" s="272"/>
      <c r="C2144" s="273"/>
      <c r="D2144" s="231" t="s">
        <v>268</v>
      </c>
      <c r="E2144" s="274" t="s">
        <v>19</v>
      </c>
      <c r="F2144" s="275" t="s">
        <v>351</v>
      </c>
      <c r="G2144" s="273"/>
      <c r="H2144" s="276">
        <v>9</v>
      </c>
      <c r="I2144" s="277"/>
      <c r="J2144" s="273"/>
      <c r="K2144" s="273"/>
      <c r="L2144" s="278"/>
      <c r="M2144" s="279"/>
      <c r="N2144" s="280"/>
      <c r="O2144" s="280"/>
      <c r="P2144" s="280"/>
      <c r="Q2144" s="280"/>
      <c r="R2144" s="280"/>
      <c r="S2144" s="280"/>
      <c r="T2144" s="281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T2144" s="282" t="s">
        <v>268</v>
      </c>
      <c r="AU2144" s="282" t="s">
        <v>93</v>
      </c>
      <c r="AV2144" s="16" t="s">
        <v>231</v>
      </c>
      <c r="AW2144" s="16" t="s">
        <v>34</v>
      </c>
      <c r="AX2144" s="16" t="s">
        <v>82</v>
      </c>
      <c r="AY2144" s="282" t="s">
        <v>224</v>
      </c>
    </row>
    <row r="2145" s="2" customFormat="1" ht="37.8" customHeight="1">
      <c r="A2145" s="41"/>
      <c r="B2145" s="42"/>
      <c r="C2145" s="286" t="s">
        <v>2085</v>
      </c>
      <c r="D2145" s="286" t="s">
        <v>572</v>
      </c>
      <c r="E2145" s="287" t="s">
        <v>2086</v>
      </c>
      <c r="F2145" s="288" t="s">
        <v>2087</v>
      </c>
      <c r="G2145" s="289" t="s">
        <v>595</v>
      </c>
      <c r="H2145" s="290">
        <v>13</v>
      </c>
      <c r="I2145" s="291"/>
      <c r="J2145" s="292">
        <f>ROUND(I2145*H2145,2)</f>
        <v>0</v>
      </c>
      <c r="K2145" s="288" t="s">
        <v>19</v>
      </c>
      <c r="L2145" s="293"/>
      <c r="M2145" s="294" t="s">
        <v>19</v>
      </c>
      <c r="N2145" s="295" t="s">
        <v>46</v>
      </c>
      <c r="O2145" s="87"/>
      <c r="P2145" s="225">
        <f>O2145*H2145</f>
        <v>0</v>
      </c>
      <c r="Q2145" s="225">
        <v>0.022120000000000001</v>
      </c>
      <c r="R2145" s="225">
        <f>Q2145*H2145</f>
        <v>0.28756000000000004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254</v>
      </c>
      <c r="AT2145" s="227" t="s">
        <v>572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2088</v>
      </c>
    </row>
    <row r="2146" s="14" customFormat="1">
      <c r="A2146" s="14"/>
      <c r="B2146" s="246"/>
      <c r="C2146" s="247"/>
      <c r="D2146" s="231" t="s">
        <v>268</v>
      </c>
      <c r="E2146" s="248" t="s">
        <v>19</v>
      </c>
      <c r="F2146" s="249" t="s">
        <v>2089</v>
      </c>
      <c r="G2146" s="247"/>
      <c r="H2146" s="248" t="s">
        <v>19</v>
      </c>
      <c r="I2146" s="250"/>
      <c r="J2146" s="247"/>
      <c r="K2146" s="247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268</v>
      </c>
      <c r="AU2146" s="255" t="s">
        <v>93</v>
      </c>
      <c r="AV2146" s="14" t="s">
        <v>82</v>
      </c>
      <c r="AW2146" s="14" t="s">
        <v>34</v>
      </c>
      <c r="AX2146" s="14" t="s">
        <v>74</v>
      </c>
      <c r="AY2146" s="255" t="s">
        <v>224</v>
      </c>
    </row>
    <row r="2147" s="13" customFormat="1">
      <c r="A2147" s="13"/>
      <c r="B2147" s="229"/>
      <c r="C2147" s="230"/>
      <c r="D2147" s="231" t="s">
        <v>268</v>
      </c>
      <c r="E2147" s="232" t="s">
        <v>19</v>
      </c>
      <c r="F2147" s="233" t="s">
        <v>82</v>
      </c>
      <c r="G2147" s="230"/>
      <c r="H2147" s="234">
        <v>1</v>
      </c>
      <c r="I2147" s="235"/>
      <c r="J2147" s="230"/>
      <c r="K2147" s="230"/>
      <c r="L2147" s="236"/>
      <c r="M2147" s="237"/>
      <c r="N2147" s="238"/>
      <c r="O2147" s="238"/>
      <c r="P2147" s="238"/>
      <c r="Q2147" s="238"/>
      <c r="R2147" s="238"/>
      <c r="S2147" s="238"/>
      <c r="T2147" s="23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0" t="s">
        <v>268</v>
      </c>
      <c r="AU2147" s="240" t="s">
        <v>93</v>
      </c>
      <c r="AV2147" s="13" t="s">
        <v>93</v>
      </c>
      <c r="AW2147" s="13" t="s">
        <v>34</v>
      </c>
      <c r="AX2147" s="13" t="s">
        <v>74</v>
      </c>
      <c r="AY2147" s="240" t="s">
        <v>224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2090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231</v>
      </c>
      <c r="G2149" s="230"/>
      <c r="H2149" s="234">
        <v>4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74</v>
      </c>
      <c r="AY2149" s="240" t="s">
        <v>224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2091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93</v>
      </c>
      <c r="G2151" s="230"/>
      <c r="H2151" s="234">
        <v>2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74</v>
      </c>
      <c r="AY2151" s="240" t="s">
        <v>224</v>
      </c>
    </row>
    <row r="2152" s="14" customFormat="1">
      <c r="A2152" s="14"/>
      <c r="B2152" s="246"/>
      <c r="C2152" s="247"/>
      <c r="D2152" s="231" t="s">
        <v>268</v>
      </c>
      <c r="E2152" s="248" t="s">
        <v>19</v>
      </c>
      <c r="F2152" s="249" t="s">
        <v>2092</v>
      </c>
      <c r="G2152" s="247"/>
      <c r="H2152" s="248" t="s">
        <v>19</v>
      </c>
      <c r="I2152" s="250"/>
      <c r="J2152" s="247"/>
      <c r="K2152" s="247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268</v>
      </c>
      <c r="AU2152" s="255" t="s">
        <v>93</v>
      </c>
      <c r="AV2152" s="14" t="s">
        <v>82</v>
      </c>
      <c r="AW2152" s="14" t="s">
        <v>34</v>
      </c>
      <c r="AX2152" s="14" t="s">
        <v>74</v>
      </c>
      <c r="AY2152" s="255" t="s">
        <v>224</v>
      </c>
    </row>
    <row r="2153" s="13" customFormat="1">
      <c r="A2153" s="13"/>
      <c r="B2153" s="229"/>
      <c r="C2153" s="230"/>
      <c r="D2153" s="231" t="s">
        <v>268</v>
      </c>
      <c r="E2153" s="232" t="s">
        <v>19</v>
      </c>
      <c r="F2153" s="233" t="s">
        <v>93</v>
      </c>
      <c r="G2153" s="230"/>
      <c r="H2153" s="234">
        <v>2</v>
      </c>
      <c r="I2153" s="235"/>
      <c r="J2153" s="230"/>
      <c r="K2153" s="230"/>
      <c r="L2153" s="236"/>
      <c r="M2153" s="237"/>
      <c r="N2153" s="238"/>
      <c r="O2153" s="238"/>
      <c r="P2153" s="238"/>
      <c r="Q2153" s="238"/>
      <c r="R2153" s="238"/>
      <c r="S2153" s="238"/>
      <c r="T2153" s="23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0" t="s">
        <v>268</v>
      </c>
      <c r="AU2153" s="240" t="s">
        <v>93</v>
      </c>
      <c r="AV2153" s="13" t="s">
        <v>93</v>
      </c>
      <c r="AW2153" s="13" t="s">
        <v>34</v>
      </c>
      <c r="AX2153" s="13" t="s">
        <v>74</v>
      </c>
      <c r="AY2153" s="240" t="s">
        <v>224</v>
      </c>
    </row>
    <row r="2154" s="14" customFormat="1">
      <c r="A2154" s="14"/>
      <c r="B2154" s="246"/>
      <c r="C2154" s="247"/>
      <c r="D2154" s="231" t="s">
        <v>268</v>
      </c>
      <c r="E2154" s="248" t="s">
        <v>19</v>
      </c>
      <c r="F2154" s="249" t="s">
        <v>2093</v>
      </c>
      <c r="G2154" s="247"/>
      <c r="H2154" s="248" t="s">
        <v>19</v>
      </c>
      <c r="I2154" s="250"/>
      <c r="J2154" s="247"/>
      <c r="K2154" s="247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268</v>
      </c>
      <c r="AU2154" s="255" t="s">
        <v>93</v>
      </c>
      <c r="AV2154" s="14" t="s">
        <v>82</v>
      </c>
      <c r="AW2154" s="14" t="s">
        <v>34</v>
      </c>
      <c r="AX2154" s="14" t="s">
        <v>74</v>
      </c>
      <c r="AY2154" s="255" t="s">
        <v>224</v>
      </c>
    </row>
    <row r="2155" s="13" customFormat="1">
      <c r="A2155" s="13"/>
      <c r="B2155" s="229"/>
      <c r="C2155" s="230"/>
      <c r="D2155" s="231" t="s">
        <v>268</v>
      </c>
      <c r="E2155" s="232" t="s">
        <v>19</v>
      </c>
      <c r="F2155" s="233" t="s">
        <v>93</v>
      </c>
      <c r="G2155" s="230"/>
      <c r="H2155" s="234">
        <v>2</v>
      </c>
      <c r="I2155" s="235"/>
      <c r="J2155" s="230"/>
      <c r="K2155" s="230"/>
      <c r="L2155" s="236"/>
      <c r="M2155" s="237"/>
      <c r="N2155" s="238"/>
      <c r="O2155" s="238"/>
      <c r="P2155" s="238"/>
      <c r="Q2155" s="238"/>
      <c r="R2155" s="238"/>
      <c r="S2155" s="238"/>
      <c r="T2155" s="239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0" t="s">
        <v>268</v>
      </c>
      <c r="AU2155" s="240" t="s">
        <v>93</v>
      </c>
      <c r="AV2155" s="13" t="s">
        <v>93</v>
      </c>
      <c r="AW2155" s="13" t="s">
        <v>34</v>
      </c>
      <c r="AX2155" s="13" t="s">
        <v>74</v>
      </c>
      <c r="AY2155" s="240" t="s">
        <v>224</v>
      </c>
    </row>
    <row r="2156" s="14" customFormat="1">
      <c r="A2156" s="14"/>
      <c r="B2156" s="246"/>
      <c r="C2156" s="247"/>
      <c r="D2156" s="231" t="s">
        <v>268</v>
      </c>
      <c r="E2156" s="248" t="s">
        <v>19</v>
      </c>
      <c r="F2156" s="249" t="s">
        <v>2094</v>
      </c>
      <c r="G2156" s="247"/>
      <c r="H2156" s="248" t="s">
        <v>19</v>
      </c>
      <c r="I2156" s="250"/>
      <c r="J2156" s="247"/>
      <c r="K2156" s="247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268</v>
      </c>
      <c r="AU2156" s="255" t="s">
        <v>93</v>
      </c>
      <c r="AV2156" s="14" t="s">
        <v>82</v>
      </c>
      <c r="AW2156" s="14" t="s">
        <v>34</v>
      </c>
      <c r="AX2156" s="14" t="s">
        <v>74</v>
      </c>
      <c r="AY2156" s="255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93</v>
      </c>
      <c r="G2157" s="230"/>
      <c r="H2157" s="234">
        <v>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13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44.25" customHeight="1">
      <c r="A2159" s="41"/>
      <c r="B2159" s="42"/>
      <c r="C2159" s="216" t="s">
        <v>2095</v>
      </c>
      <c r="D2159" s="216" t="s">
        <v>227</v>
      </c>
      <c r="E2159" s="217" t="s">
        <v>2096</v>
      </c>
      <c r="F2159" s="218" t="s">
        <v>2097</v>
      </c>
      <c r="G2159" s="219" t="s">
        <v>595</v>
      </c>
      <c r="H2159" s="220">
        <v>5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0.54769000000000001</v>
      </c>
      <c r="R2159" s="225">
        <f>Q2159*H2159</f>
        <v>2.7384500000000003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2098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2099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4" customFormat="1">
      <c r="A2161" s="14"/>
      <c r="B2161" s="246"/>
      <c r="C2161" s="247"/>
      <c r="D2161" s="231" t="s">
        <v>268</v>
      </c>
      <c r="E2161" s="248" t="s">
        <v>19</v>
      </c>
      <c r="F2161" s="249" t="s">
        <v>2100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268</v>
      </c>
      <c r="AU2161" s="255" t="s">
        <v>93</v>
      </c>
      <c r="AV2161" s="14" t="s">
        <v>82</v>
      </c>
      <c r="AW2161" s="14" t="s">
        <v>34</v>
      </c>
      <c r="AX2161" s="14" t="s">
        <v>74</v>
      </c>
      <c r="AY2161" s="255" t="s">
        <v>224</v>
      </c>
    </row>
    <row r="2162" s="13" customFormat="1">
      <c r="A2162" s="13"/>
      <c r="B2162" s="229"/>
      <c r="C2162" s="230"/>
      <c r="D2162" s="231" t="s">
        <v>268</v>
      </c>
      <c r="E2162" s="232" t="s">
        <v>19</v>
      </c>
      <c r="F2162" s="233" t="s">
        <v>223</v>
      </c>
      <c r="G2162" s="230"/>
      <c r="H2162" s="234">
        <v>5</v>
      </c>
      <c r="I2162" s="235"/>
      <c r="J2162" s="230"/>
      <c r="K2162" s="230"/>
      <c r="L2162" s="236"/>
      <c r="M2162" s="237"/>
      <c r="N2162" s="238"/>
      <c r="O2162" s="238"/>
      <c r="P2162" s="238"/>
      <c r="Q2162" s="238"/>
      <c r="R2162" s="238"/>
      <c r="S2162" s="238"/>
      <c r="T2162" s="23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0" t="s">
        <v>268</v>
      </c>
      <c r="AU2162" s="240" t="s">
        <v>93</v>
      </c>
      <c r="AV2162" s="13" t="s">
        <v>93</v>
      </c>
      <c r="AW2162" s="13" t="s">
        <v>34</v>
      </c>
      <c r="AX2162" s="13" t="s">
        <v>82</v>
      </c>
      <c r="AY2162" s="240" t="s">
        <v>224</v>
      </c>
    </row>
    <row r="2163" s="2" customFormat="1" ht="33" customHeight="1">
      <c r="A2163" s="41"/>
      <c r="B2163" s="42"/>
      <c r="C2163" s="286" t="s">
        <v>2101</v>
      </c>
      <c r="D2163" s="286" t="s">
        <v>572</v>
      </c>
      <c r="E2163" s="287" t="s">
        <v>2102</v>
      </c>
      <c r="F2163" s="288" t="s">
        <v>2103</v>
      </c>
      <c r="G2163" s="289" t="s">
        <v>595</v>
      </c>
      <c r="H2163" s="290">
        <v>5</v>
      </c>
      <c r="I2163" s="291"/>
      <c r="J2163" s="292">
        <f>ROUND(I2163*H2163,2)</f>
        <v>0</v>
      </c>
      <c r="K2163" s="288" t="s">
        <v>19</v>
      </c>
      <c r="L2163" s="293"/>
      <c r="M2163" s="294" t="s">
        <v>19</v>
      </c>
      <c r="N2163" s="295" t="s">
        <v>46</v>
      </c>
      <c r="O2163" s="87"/>
      <c r="P2163" s="225">
        <f>O2163*H2163</f>
        <v>0</v>
      </c>
      <c r="Q2163" s="225">
        <v>0.022120000000000001</v>
      </c>
      <c r="R2163" s="225">
        <f>Q2163*H2163</f>
        <v>0.1106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254</v>
      </c>
      <c r="AT2163" s="227" t="s">
        <v>572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2104</v>
      </c>
    </row>
    <row r="2164" s="14" customFormat="1">
      <c r="A2164" s="14"/>
      <c r="B2164" s="246"/>
      <c r="C2164" s="247"/>
      <c r="D2164" s="231" t="s">
        <v>268</v>
      </c>
      <c r="E2164" s="248" t="s">
        <v>19</v>
      </c>
      <c r="F2164" s="249" t="s">
        <v>2100</v>
      </c>
      <c r="G2164" s="247"/>
      <c r="H2164" s="248" t="s">
        <v>19</v>
      </c>
      <c r="I2164" s="250"/>
      <c r="J2164" s="247"/>
      <c r="K2164" s="247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268</v>
      </c>
      <c r="AU2164" s="255" t="s">
        <v>93</v>
      </c>
      <c r="AV2164" s="14" t="s">
        <v>82</v>
      </c>
      <c r="AW2164" s="14" t="s">
        <v>34</v>
      </c>
      <c r="AX2164" s="14" t="s">
        <v>74</v>
      </c>
      <c r="AY2164" s="255" t="s">
        <v>224</v>
      </c>
    </row>
    <row r="2165" s="13" customFormat="1">
      <c r="A2165" s="13"/>
      <c r="B2165" s="229"/>
      <c r="C2165" s="230"/>
      <c r="D2165" s="231" t="s">
        <v>268</v>
      </c>
      <c r="E2165" s="232" t="s">
        <v>19</v>
      </c>
      <c r="F2165" s="233" t="s">
        <v>223</v>
      </c>
      <c r="G2165" s="230"/>
      <c r="H2165" s="234">
        <v>5</v>
      </c>
      <c r="I2165" s="235"/>
      <c r="J2165" s="230"/>
      <c r="K2165" s="230"/>
      <c r="L2165" s="236"/>
      <c r="M2165" s="237"/>
      <c r="N2165" s="238"/>
      <c r="O2165" s="238"/>
      <c r="P2165" s="238"/>
      <c r="Q2165" s="238"/>
      <c r="R2165" s="238"/>
      <c r="S2165" s="238"/>
      <c r="T2165" s="23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0" t="s">
        <v>268</v>
      </c>
      <c r="AU2165" s="240" t="s">
        <v>93</v>
      </c>
      <c r="AV2165" s="13" t="s">
        <v>93</v>
      </c>
      <c r="AW2165" s="13" t="s">
        <v>34</v>
      </c>
      <c r="AX2165" s="13" t="s">
        <v>82</v>
      </c>
      <c r="AY2165" s="240" t="s">
        <v>224</v>
      </c>
    </row>
    <row r="2166" s="12" customFormat="1" ht="22.8" customHeight="1">
      <c r="A2166" s="12"/>
      <c r="B2166" s="200"/>
      <c r="C2166" s="201"/>
      <c r="D2166" s="202" t="s">
        <v>73</v>
      </c>
      <c r="E2166" s="214" t="s">
        <v>260</v>
      </c>
      <c r="F2166" s="214" t="s">
        <v>2105</v>
      </c>
      <c r="G2166" s="201"/>
      <c r="H2166" s="201"/>
      <c r="I2166" s="204"/>
      <c r="J2166" s="215">
        <f>BK2166</f>
        <v>0</v>
      </c>
      <c r="K2166" s="201"/>
      <c r="L2166" s="206"/>
      <c r="M2166" s="207"/>
      <c r="N2166" s="208"/>
      <c r="O2166" s="208"/>
      <c r="P2166" s="209">
        <f>SUM(P2167:P2261)</f>
        <v>0</v>
      </c>
      <c r="Q2166" s="208"/>
      <c r="R2166" s="209">
        <f>SUM(R2167:R2261)</f>
        <v>1.6658151000000001</v>
      </c>
      <c r="S2166" s="208"/>
      <c r="T2166" s="210">
        <f>SUM(T2167:T2261)</f>
        <v>0.061199999999999997</v>
      </c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R2166" s="211" t="s">
        <v>82</v>
      </c>
      <c r="AT2166" s="212" t="s">
        <v>73</v>
      </c>
      <c r="AU2166" s="212" t="s">
        <v>82</v>
      </c>
      <c r="AY2166" s="211" t="s">
        <v>224</v>
      </c>
      <c r="BK2166" s="213">
        <f>SUM(BK2167:BK2261)</f>
        <v>0</v>
      </c>
    </row>
    <row r="2167" s="2" customFormat="1" ht="44.25" customHeight="1">
      <c r="A2167" s="41"/>
      <c r="B2167" s="42"/>
      <c r="C2167" s="216" t="s">
        <v>2106</v>
      </c>
      <c r="D2167" s="216" t="s">
        <v>227</v>
      </c>
      <c r="E2167" s="217" t="s">
        <v>2107</v>
      </c>
      <c r="F2167" s="218" t="s">
        <v>2108</v>
      </c>
      <c r="G2167" s="219" t="s">
        <v>266</v>
      </c>
      <c r="H2167" s="220">
        <v>3005.6300000000001</v>
      </c>
      <c r="I2167" s="221"/>
      <c r="J2167" s="222">
        <f>ROUND(I2167*H2167,2)</f>
        <v>0</v>
      </c>
      <c r="K2167" s="218" t="s">
        <v>312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2109</v>
      </c>
    </row>
    <row r="2168" s="2" customFormat="1">
      <c r="A2168" s="41"/>
      <c r="B2168" s="42"/>
      <c r="C2168" s="43"/>
      <c r="D2168" s="267" t="s">
        <v>314</v>
      </c>
      <c r="E2168" s="43"/>
      <c r="F2168" s="268" t="s">
        <v>2110</v>
      </c>
      <c r="G2168" s="43"/>
      <c r="H2168" s="43"/>
      <c r="I2168" s="269"/>
      <c r="J2168" s="43"/>
      <c r="K2168" s="43"/>
      <c r="L2168" s="47"/>
      <c r="M2168" s="270"/>
      <c r="N2168" s="271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314</v>
      </c>
      <c r="AU2168" s="20" t="s">
        <v>93</v>
      </c>
    </row>
    <row r="2169" s="13" customFormat="1">
      <c r="A2169" s="13"/>
      <c r="B2169" s="229"/>
      <c r="C2169" s="230"/>
      <c r="D2169" s="231" t="s">
        <v>268</v>
      </c>
      <c r="E2169" s="232" t="s">
        <v>19</v>
      </c>
      <c r="F2169" s="233" t="s">
        <v>2111</v>
      </c>
      <c r="G2169" s="230"/>
      <c r="H2169" s="234">
        <v>2606.6379999999999</v>
      </c>
      <c r="I2169" s="235"/>
      <c r="J2169" s="230"/>
      <c r="K2169" s="230"/>
      <c r="L2169" s="236"/>
      <c r="M2169" s="237"/>
      <c r="N2169" s="238"/>
      <c r="O2169" s="238"/>
      <c r="P2169" s="238"/>
      <c r="Q2169" s="238"/>
      <c r="R2169" s="238"/>
      <c r="S2169" s="238"/>
      <c r="T2169" s="23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0" t="s">
        <v>268</v>
      </c>
      <c r="AU2169" s="240" t="s">
        <v>93</v>
      </c>
      <c r="AV2169" s="13" t="s">
        <v>93</v>
      </c>
      <c r="AW2169" s="13" t="s">
        <v>34</v>
      </c>
      <c r="AX2169" s="13" t="s">
        <v>74</v>
      </c>
      <c r="AY2169" s="240" t="s">
        <v>224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2112</v>
      </c>
      <c r="G2170" s="230"/>
      <c r="H2170" s="234">
        <v>398.99200000000002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74</v>
      </c>
      <c r="AY2170" s="240" t="s">
        <v>224</v>
      </c>
    </row>
    <row r="2171" s="16" customFormat="1">
      <c r="A2171" s="16"/>
      <c r="B2171" s="272"/>
      <c r="C2171" s="273"/>
      <c r="D2171" s="231" t="s">
        <v>268</v>
      </c>
      <c r="E2171" s="274" t="s">
        <v>19</v>
      </c>
      <c r="F2171" s="275" t="s">
        <v>351</v>
      </c>
      <c r="G2171" s="273"/>
      <c r="H2171" s="276">
        <v>3005.6300000000001</v>
      </c>
      <c r="I2171" s="277"/>
      <c r="J2171" s="273"/>
      <c r="K2171" s="273"/>
      <c r="L2171" s="278"/>
      <c r="M2171" s="279"/>
      <c r="N2171" s="280"/>
      <c r="O2171" s="280"/>
      <c r="P2171" s="280"/>
      <c r="Q2171" s="280"/>
      <c r="R2171" s="280"/>
      <c r="S2171" s="280"/>
      <c r="T2171" s="281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2" t="s">
        <v>268</v>
      </c>
      <c r="AU2171" s="282" t="s">
        <v>93</v>
      </c>
      <c r="AV2171" s="16" t="s">
        <v>231</v>
      </c>
      <c r="AW2171" s="16" t="s">
        <v>34</v>
      </c>
      <c r="AX2171" s="16" t="s">
        <v>82</v>
      </c>
      <c r="AY2171" s="282" t="s">
        <v>224</v>
      </c>
    </row>
    <row r="2172" s="2" customFormat="1" ht="55.5" customHeight="1">
      <c r="A2172" s="41"/>
      <c r="B2172" s="42"/>
      <c r="C2172" s="216" t="s">
        <v>2113</v>
      </c>
      <c r="D2172" s="216" t="s">
        <v>227</v>
      </c>
      <c r="E2172" s="217" t="s">
        <v>2114</v>
      </c>
      <c r="F2172" s="218" t="s">
        <v>2115</v>
      </c>
      <c r="G2172" s="219" t="s">
        <v>266</v>
      </c>
      <c r="H2172" s="220">
        <v>180337.79999999999</v>
      </c>
      <c r="I2172" s="221"/>
      <c r="J2172" s="222">
        <f>ROUND(I2172*H2172,2)</f>
        <v>0</v>
      </c>
      <c r="K2172" s="218" t="s">
        <v>312</v>
      </c>
      <c r="L2172" s="47"/>
      <c r="M2172" s="223" t="s">
        <v>19</v>
      </c>
      <c r="N2172" s="224" t="s">
        <v>46</v>
      </c>
      <c r="O2172" s="87"/>
      <c r="P2172" s="225">
        <f>O2172*H2172</f>
        <v>0</v>
      </c>
      <c r="Q2172" s="225">
        <v>0</v>
      </c>
      <c r="R2172" s="225">
        <f>Q2172*H2172</f>
        <v>0</v>
      </c>
      <c r="S2172" s="225">
        <v>0</v>
      </c>
      <c r="T2172" s="226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27" t="s">
        <v>231</v>
      </c>
      <c r="AT2172" s="227" t="s">
        <v>227</v>
      </c>
      <c r="AU2172" s="227" t="s">
        <v>93</v>
      </c>
      <c r="AY2172" s="20" t="s">
        <v>224</v>
      </c>
      <c r="BE2172" s="228">
        <f>IF(N2172="základní",J2172,0)</f>
        <v>0</v>
      </c>
      <c r="BF2172" s="228">
        <f>IF(N2172="snížená",J2172,0)</f>
        <v>0</v>
      </c>
      <c r="BG2172" s="228">
        <f>IF(N2172="zákl. přenesená",J2172,0)</f>
        <v>0</v>
      </c>
      <c r="BH2172" s="228">
        <f>IF(N2172="sníž. přenesená",J2172,0)</f>
        <v>0</v>
      </c>
      <c r="BI2172" s="228">
        <f>IF(N2172="nulová",J2172,0)</f>
        <v>0</v>
      </c>
      <c r="BJ2172" s="20" t="s">
        <v>93</v>
      </c>
      <c r="BK2172" s="228">
        <f>ROUND(I2172*H2172,2)</f>
        <v>0</v>
      </c>
      <c r="BL2172" s="20" t="s">
        <v>231</v>
      </c>
      <c r="BM2172" s="227" t="s">
        <v>2116</v>
      </c>
    </row>
    <row r="2173" s="2" customFormat="1">
      <c r="A2173" s="41"/>
      <c r="B2173" s="42"/>
      <c r="C2173" s="43"/>
      <c r="D2173" s="267" t="s">
        <v>314</v>
      </c>
      <c r="E2173" s="43"/>
      <c r="F2173" s="268" t="s">
        <v>2117</v>
      </c>
      <c r="G2173" s="43"/>
      <c r="H2173" s="43"/>
      <c r="I2173" s="269"/>
      <c r="J2173" s="43"/>
      <c r="K2173" s="43"/>
      <c r="L2173" s="47"/>
      <c r="M2173" s="270"/>
      <c r="N2173" s="271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314</v>
      </c>
      <c r="AU2173" s="20" t="s">
        <v>93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2118</v>
      </c>
      <c r="G2174" s="230"/>
      <c r="H2174" s="234">
        <v>180337.79999999999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82</v>
      </c>
      <c r="AY2174" s="240" t="s">
        <v>224</v>
      </c>
    </row>
    <row r="2175" s="2" customFormat="1" ht="44.25" customHeight="1">
      <c r="A2175" s="41"/>
      <c r="B2175" s="42"/>
      <c r="C2175" s="216" t="s">
        <v>2119</v>
      </c>
      <c r="D2175" s="216" t="s">
        <v>227</v>
      </c>
      <c r="E2175" s="217" t="s">
        <v>2120</v>
      </c>
      <c r="F2175" s="218" t="s">
        <v>2121</v>
      </c>
      <c r="G2175" s="219" t="s">
        <v>266</v>
      </c>
      <c r="H2175" s="220">
        <v>3005.6300000000001</v>
      </c>
      <c r="I2175" s="221"/>
      <c r="J2175" s="222">
        <f>ROUND(I2175*H2175,2)</f>
        <v>0</v>
      </c>
      <c r="K2175" s="218" t="s">
        <v>312</v>
      </c>
      <c r="L2175" s="47"/>
      <c r="M2175" s="223" t="s">
        <v>19</v>
      </c>
      <c r="N2175" s="224" t="s">
        <v>46</v>
      </c>
      <c r="O2175" s="87"/>
      <c r="P2175" s="225">
        <f>O2175*H2175</f>
        <v>0</v>
      </c>
      <c r="Q2175" s="225">
        <v>0</v>
      </c>
      <c r="R2175" s="225">
        <f>Q2175*H2175</f>
        <v>0</v>
      </c>
      <c r="S2175" s="225">
        <v>0</v>
      </c>
      <c r="T2175" s="226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7" t="s">
        <v>231</v>
      </c>
      <c r="AT2175" s="227" t="s">
        <v>227</v>
      </c>
      <c r="AU2175" s="227" t="s">
        <v>93</v>
      </c>
      <c r="AY2175" s="20" t="s">
        <v>224</v>
      </c>
      <c r="BE2175" s="228">
        <f>IF(N2175="základní",J2175,0)</f>
        <v>0</v>
      </c>
      <c r="BF2175" s="228">
        <f>IF(N2175="snížená",J2175,0)</f>
        <v>0</v>
      </c>
      <c r="BG2175" s="228">
        <f>IF(N2175="zákl. přenesená",J2175,0)</f>
        <v>0</v>
      </c>
      <c r="BH2175" s="228">
        <f>IF(N2175="sníž. přenesená",J2175,0)</f>
        <v>0</v>
      </c>
      <c r="BI2175" s="228">
        <f>IF(N2175="nulová",J2175,0)</f>
        <v>0</v>
      </c>
      <c r="BJ2175" s="20" t="s">
        <v>93</v>
      </c>
      <c r="BK2175" s="228">
        <f>ROUND(I2175*H2175,2)</f>
        <v>0</v>
      </c>
      <c r="BL2175" s="20" t="s">
        <v>231</v>
      </c>
      <c r="BM2175" s="227" t="s">
        <v>2122</v>
      </c>
    </row>
    <row r="2176" s="2" customFormat="1">
      <c r="A2176" s="41"/>
      <c r="B2176" s="42"/>
      <c r="C2176" s="43"/>
      <c r="D2176" s="267" t="s">
        <v>314</v>
      </c>
      <c r="E2176" s="43"/>
      <c r="F2176" s="268" t="s">
        <v>2123</v>
      </c>
      <c r="G2176" s="43"/>
      <c r="H2176" s="43"/>
      <c r="I2176" s="269"/>
      <c r="J2176" s="43"/>
      <c r="K2176" s="43"/>
      <c r="L2176" s="47"/>
      <c r="M2176" s="270"/>
      <c r="N2176" s="271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314</v>
      </c>
      <c r="AU2176" s="20" t="s">
        <v>93</v>
      </c>
    </row>
    <row r="2177" s="2" customFormat="1" ht="24.15" customHeight="1">
      <c r="A2177" s="41"/>
      <c r="B2177" s="42"/>
      <c r="C2177" s="216" t="s">
        <v>2124</v>
      </c>
      <c r="D2177" s="216" t="s">
        <v>227</v>
      </c>
      <c r="E2177" s="217" t="s">
        <v>2125</v>
      </c>
      <c r="F2177" s="218" t="s">
        <v>2126</v>
      </c>
      <c r="G2177" s="219" t="s">
        <v>266</v>
      </c>
      <c r="H2177" s="220">
        <v>3005.6300000000001</v>
      </c>
      <c r="I2177" s="221"/>
      <c r="J2177" s="222">
        <f>ROUND(I2177*H2177,2)</f>
        <v>0</v>
      </c>
      <c r="K2177" s="218" t="s">
        <v>312</v>
      </c>
      <c r="L2177" s="47"/>
      <c r="M2177" s="223" t="s">
        <v>19</v>
      </c>
      <c r="N2177" s="224" t="s">
        <v>46</v>
      </c>
      <c r="O2177" s="87"/>
      <c r="P2177" s="225">
        <f>O2177*H2177</f>
        <v>0</v>
      </c>
      <c r="Q2177" s="225">
        <v>0</v>
      </c>
      <c r="R2177" s="225">
        <f>Q2177*H2177</f>
        <v>0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231</v>
      </c>
      <c r="AT2177" s="227" t="s">
        <v>227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2127</v>
      </c>
    </row>
    <row r="2178" s="2" customFormat="1">
      <c r="A2178" s="41"/>
      <c r="B2178" s="42"/>
      <c r="C2178" s="43"/>
      <c r="D2178" s="267" t="s">
        <v>314</v>
      </c>
      <c r="E2178" s="43"/>
      <c r="F2178" s="268" t="s">
        <v>2128</v>
      </c>
      <c r="G2178" s="43"/>
      <c r="H2178" s="43"/>
      <c r="I2178" s="269"/>
      <c r="J2178" s="43"/>
      <c r="K2178" s="43"/>
      <c r="L2178" s="47"/>
      <c r="M2178" s="270"/>
      <c r="N2178" s="271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314</v>
      </c>
      <c r="AU2178" s="20" t="s">
        <v>93</v>
      </c>
    </row>
    <row r="2179" s="2" customFormat="1" ht="33" customHeight="1">
      <c r="A2179" s="41"/>
      <c r="B2179" s="42"/>
      <c r="C2179" s="216" t="s">
        <v>2129</v>
      </c>
      <c r="D2179" s="216" t="s">
        <v>227</v>
      </c>
      <c r="E2179" s="217" t="s">
        <v>2130</v>
      </c>
      <c r="F2179" s="218" t="s">
        <v>2131</v>
      </c>
      <c r="G2179" s="219" t="s">
        <v>266</v>
      </c>
      <c r="H2179" s="220">
        <v>180337.79999999999</v>
      </c>
      <c r="I2179" s="221"/>
      <c r="J2179" s="222">
        <f>ROUND(I2179*H2179,2)</f>
        <v>0</v>
      </c>
      <c r="K2179" s="218" t="s">
        <v>312</v>
      </c>
      <c r="L2179" s="47"/>
      <c r="M2179" s="223" t="s">
        <v>19</v>
      </c>
      <c r="N2179" s="224" t="s">
        <v>46</v>
      </c>
      <c r="O2179" s="87"/>
      <c r="P2179" s="225">
        <f>O2179*H2179</f>
        <v>0</v>
      </c>
      <c r="Q2179" s="225">
        <v>0</v>
      </c>
      <c r="R2179" s="225">
        <f>Q2179*H2179</f>
        <v>0</v>
      </c>
      <c r="S2179" s="225">
        <v>0</v>
      </c>
      <c r="T2179" s="226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7" t="s">
        <v>231</v>
      </c>
      <c r="AT2179" s="227" t="s">
        <v>227</v>
      </c>
      <c r="AU2179" s="227" t="s">
        <v>93</v>
      </c>
      <c r="AY2179" s="20" t="s">
        <v>224</v>
      </c>
      <c r="BE2179" s="228">
        <f>IF(N2179="základní",J2179,0)</f>
        <v>0</v>
      </c>
      <c r="BF2179" s="228">
        <f>IF(N2179="snížená",J2179,0)</f>
        <v>0</v>
      </c>
      <c r="BG2179" s="228">
        <f>IF(N2179="zákl. přenesená",J2179,0)</f>
        <v>0</v>
      </c>
      <c r="BH2179" s="228">
        <f>IF(N2179="sníž. přenesená",J2179,0)</f>
        <v>0</v>
      </c>
      <c r="BI2179" s="228">
        <f>IF(N2179="nulová",J2179,0)</f>
        <v>0</v>
      </c>
      <c r="BJ2179" s="20" t="s">
        <v>93</v>
      </c>
      <c r="BK2179" s="228">
        <f>ROUND(I2179*H2179,2)</f>
        <v>0</v>
      </c>
      <c r="BL2179" s="20" t="s">
        <v>231</v>
      </c>
      <c r="BM2179" s="227" t="s">
        <v>2132</v>
      </c>
    </row>
    <row r="2180" s="2" customFormat="1">
      <c r="A2180" s="41"/>
      <c r="B2180" s="42"/>
      <c r="C2180" s="43"/>
      <c r="D2180" s="267" t="s">
        <v>314</v>
      </c>
      <c r="E2180" s="43"/>
      <c r="F2180" s="268" t="s">
        <v>2133</v>
      </c>
      <c r="G2180" s="43"/>
      <c r="H2180" s="43"/>
      <c r="I2180" s="269"/>
      <c r="J2180" s="43"/>
      <c r="K2180" s="43"/>
      <c r="L2180" s="47"/>
      <c r="M2180" s="270"/>
      <c r="N2180" s="271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314</v>
      </c>
      <c r="AU2180" s="20" t="s">
        <v>93</v>
      </c>
    </row>
    <row r="2181" s="13" customFormat="1">
      <c r="A2181" s="13"/>
      <c r="B2181" s="229"/>
      <c r="C2181" s="230"/>
      <c r="D2181" s="231" t="s">
        <v>268</v>
      </c>
      <c r="E2181" s="232" t="s">
        <v>19</v>
      </c>
      <c r="F2181" s="233" t="s">
        <v>2118</v>
      </c>
      <c r="G2181" s="230"/>
      <c r="H2181" s="234">
        <v>180337.79999999999</v>
      </c>
      <c r="I2181" s="235"/>
      <c r="J2181" s="230"/>
      <c r="K2181" s="230"/>
      <c r="L2181" s="236"/>
      <c r="M2181" s="237"/>
      <c r="N2181" s="238"/>
      <c r="O2181" s="238"/>
      <c r="P2181" s="238"/>
      <c r="Q2181" s="238"/>
      <c r="R2181" s="238"/>
      <c r="S2181" s="238"/>
      <c r="T2181" s="23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0" t="s">
        <v>268</v>
      </c>
      <c r="AU2181" s="240" t="s">
        <v>93</v>
      </c>
      <c r="AV2181" s="13" t="s">
        <v>93</v>
      </c>
      <c r="AW2181" s="13" t="s">
        <v>34</v>
      </c>
      <c r="AX2181" s="13" t="s">
        <v>82</v>
      </c>
      <c r="AY2181" s="240" t="s">
        <v>224</v>
      </c>
    </row>
    <row r="2182" s="2" customFormat="1" ht="24.15" customHeight="1">
      <c r="A2182" s="41"/>
      <c r="B2182" s="42"/>
      <c r="C2182" s="216" t="s">
        <v>2134</v>
      </c>
      <c r="D2182" s="216" t="s">
        <v>227</v>
      </c>
      <c r="E2182" s="217" t="s">
        <v>2135</v>
      </c>
      <c r="F2182" s="218" t="s">
        <v>2136</v>
      </c>
      <c r="G2182" s="219" t="s">
        <v>266</v>
      </c>
      <c r="H2182" s="220">
        <v>3005.6300000000001</v>
      </c>
      <c r="I2182" s="221"/>
      <c r="J2182" s="222">
        <f>ROUND(I2182*H2182,2)</f>
        <v>0</v>
      </c>
      <c r="K2182" s="218" t="s">
        <v>312</v>
      </c>
      <c r="L2182" s="47"/>
      <c r="M2182" s="223" t="s">
        <v>19</v>
      </c>
      <c r="N2182" s="224" t="s">
        <v>46</v>
      </c>
      <c r="O2182" s="87"/>
      <c r="P2182" s="225">
        <f>O2182*H2182</f>
        <v>0</v>
      </c>
      <c r="Q2182" s="225">
        <v>0</v>
      </c>
      <c r="R2182" s="225">
        <f>Q2182*H2182</f>
        <v>0</v>
      </c>
      <c r="S2182" s="225">
        <v>0</v>
      </c>
      <c r="T2182" s="226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7" t="s">
        <v>231</v>
      </c>
      <c r="AT2182" s="227" t="s">
        <v>227</v>
      </c>
      <c r="AU2182" s="227" t="s">
        <v>93</v>
      </c>
      <c r="AY2182" s="20" t="s">
        <v>224</v>
      </c>
      <c r="BE2182" s="228">
        <f>IF(N2182="základní",J2182,0)</f>
        <v>0</v>
      </c>
      <c r="BF2182" s="228">
        <f>IF(N2182="snížená",J2182,0)</f>
        <v>0</v>
      </c>
      <c r="BG2182" s="228">
        <f>IF(N2182="zákl. přenesená",J2182,0)</f>
        <v>0</v>
      </c>
      <c r="BH2182" s="228">
        <f>IF(N2182="sníž. přenesená",J2182,0)</f>
        <v>0</v>
      </c>
      <c r="BI2182" s="228">
        <f>IF(N2182="nulová",J2182,0)</f>
        <v>0</v>
      </c>
      <c r="BJ2182" s="20" t="s">
        <v>93</v>
      </c>
      <c r="BK2182" s="228">
        <f>ROUND(I2182*H2182,2)</f>
        <v>0</v>
      </c>
      <c r="BL2182" s="20" t="s">
        <v>231</v>
      </c>
      <c r="BM2182" s="227" t="s">
        <v>2137</v>
      </c>
    </row>
    <row r="2183" s="2" customFormat="1">
      <c r="A2183" s="41"/>
      <c r="B2183" s="42"/>
      <c r="C2183" s="43"/>
      <c r="D2183" s="267" t="s">
        <v>314</v>
      </c>
      <c r="E2183" s="43"/>
      <c r="F2183" s="268" t="s">
        <v>2138</v>
      </c>
      <c r="G2183" s="43"/>
      <c r="H2183" s="43"/>
      <c r="I2183" s="269"/>
      <c r="J2183" s="43"/>
      <c r="K2183" s="43"/>
      <c r="L2183" s="47"/>
      <c r="M2183" s="270"/>
      <c r="N2183" s="271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314</v>
      </c>
      <c r="AU2183" s="20" t="s">
        <v>93</v>
      </c>
    </row>
    <row r="2184" s="2" customFormat="1" ht="37.8" customHeight="1">
      <c r="A2184" s="41"/>
      <c r="B2184" s="42"/>
      <c r="C2184" s="216" t="s">
        <v>2139</v>
      </c>
      <c r="D2184" s="216" t="s">
        <v>227</v>
      </c>
      <c r="E2184" s="217" t="s">
        <v>2140</v>
      </c>
      <c r="F2184" s="218" t="s">
        <v>2141</v>
      </c>
      <c r="G2184" s="219" t="s">
        <v>266</v>
      </c>
      <c r="H2184" s="220">
        <v>5708.0050000000001</v>
      </c>
      <c r="I2184" s="221"/>
      <c r="J2184" s="222">
        <f>ROUND(I2184*H2184,2)</f>
        <v>0</v>
      </c>
      <c r="K2184" s="218" t="s">
        <v>312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0.00012999999999999999</v>
      </c>
      <c r="R2184" s="225">
        <f>Q2184*H2184</f>
        <v>0.74204064999999997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2142</v>
      </c>
    </row>
    <row r="2185" s="2" customFormat="1">
      <c r="A2185" s="41"/>
      <c r="B2185" s="42"/>
      <c r="C2185" s="43"/>
      <c r="D2185" s="267" t="s">
        <v>314</v>
      </c>
      <c r="E2185" s="43"/>
      <c r="F2185" s="268" t="s">
        <v>2143</v>
      </c>
      <c r="G2185" s="43"/>
      <c r="H2185" s="43"/>
      <c r="I2185" s="269"/>
      <c r="J2185" s="43"/>
      <c r="K2185" s="43"/>
      <c r="L2185" s="47"/>
      <c r="M2185" s="270"/>
      <c r="N2185" s="271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314</v>
      </c>
      <c r="AU2185" s="20" t="s">
        <v>93</v>
      </c>
    </row>
    <row r="2186" s="14" customFormat="1">
      <c r="A2186" s="14"/>
      <c r="B2186" s="246"/>
      <c r="C2186" s="247"/>
      <c r="D2186" s="231" t="s">
        <v>268</v>
      </c>
      <c r="E2186" s="248" t="s">
        <v>19</v>
      </c>
      <c r="F2186" s="249" t="s">
        <v>496</v>
      </c>
      <c r="G2186" s="247"/>
      <c r="H2186" s="248" t="s">
        <v>19</v>
      </c>
      <c r="I2186" s="250"/>
      <c r="J2186" s="247"/>
      <c r="K2186" s="247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268</v>
      </c>
      <c r="AU2186" s="255" t="s">
        <v>93</v>
      </c>
      <c r="AV2186" s="14" t="s">
        <v>82</v>
      </c>
      <c r="AW2186" s="14" t="s">
        <v>34</v>
      </c>
      <c r="AX2186" s="14" t="s">
        <v>74</v>
      </c>
      <c r="AY2186" s="255" t="s">
        <v>224</v>
      </c>
    </row>
    <row r="2187" s="13" customFormat="1">
      <c r="A2187" s="13"/>
      <c r="B2187" s="229"/>
      <c r="C2187" s="230"/>
      <c r="D2187" s="231" t="s">
        <v>268</v>
      </c>
      <c r="E2187" s="232" t="s">
        <v>19</v>
      </c>
      <c r="F2187" s="233" t="s">
        <v>1422</v>
      </c>
      <c r="G2187" s="230"/>
      <c r="H2187" s="234">
        <v>1139.423</v>
      </c>
      <c r="I2187" s="235"/>
      <c r="J2187" s="230"/>
      <c r="K2187" s="230"/>
      <c r="L2187" s="236"/>
      <c r="M2187" s="237"/>
      <c r="N2187" s="238"/>
      <c r="O2187" s="238"/>
      <c r="P2187" s="238"/>
      <c r="Q2187" s="238"/>
      <c r="R2187" s="238"/>
      <c r="S2187" s="238"/>
      <c r="T2187" s="239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0" t="s">
        <v>268</v>
      </c>
      <c r="AU2187" s="240" t="s">
        <v>93</v>
      </c>
      <c r="AV2187" s="13" t="s">
        <v>93</v>
      </c>
      <c r="AW2187" s="13" t="s">
        <v>34</v>
      </c>
      <c r="AX2187" s="13" t="s">
        <v>74</v>
      </c>
      <c r="AY2187" s="240" t="s">
        <v>224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648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2144</v>
      </c>
      <c r="G2189" s="230"/>
      <c r="H2189" s="234">
        <v>1034.6389999999999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662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2145</v>
      </c>
      <c r="G2191" s="230"/>
      <c r="H2191" s="234">
        <v>1124.3630000000001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664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2146</v>
      </c>
      <c r="G2193" s="230"/>
      <c r="H2193" s="234">
        <v>1077.5450000000001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665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2147</v>
      </c>
      <c r="G2195" s="230"/>
      <c r="H2195" s="234">
        <v>903.64499999999998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667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2148</v>
      </c>
      <c r="G2197" s="230"/>
      <c r="H2197" s="234">
        <v>428.38999999999999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6" customFormat="1">
      <c r="A2198" s="16"/>
      <c r="B2198" s="272"/>
      <c r="C2198" s="273"/>
      <c r="D2198" s="231" t="s">
        <v>268</v>
      </c>
      <c r="E2198" s="274" t="s">
        <v>19</v>
      </c>
      <c r="F2198" s="275" t="s">
        <v>351</v>
      </c>
      <c r="G2198" s="273"/>
      <c r="H2198" s="276">
        <v>5708.0050000000001</v>
      </c>
      <c r="I2198" s="277"/>
      <c r="J2198" s="273"/>
      <c r="K2198" s="273"/>
      <c r="L2198" s="278"/>
      <c r="M2198" s="279"/>
      <c r="N2198" s="280"/>
      <c r="O2198" s="280"/>
      <c r="P2198" s="280"/>
      <c r="Q2198" s="280"/>
      <c r="R2198" s="280"/>
      <c r="S2198" s="280"/>
      <c r="T2198" s="281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T2198" s="282" t="s">
        <v>268</v>
      </c>
      <c r="AU2198" s="282" t="s">
        <v>93</v>
      </c>
      <c r="AV2198" s="16" t="s">
        <v>231</v>
      </c>
      <c r="AW2198" s="16" t="s">
        <v>34</v>
      </c>
      <c r="AX2198" s="16" t="s">
        <v>82</v>
      </c>
      <c r="AY2198" s="282" t="s">
        <v>224</v>
      </c>
    </row>
    <row r="2199" s="2" customFormat="1" ht="37.8" customHeight="1">
      <c r="A2199" s="41"/>
      <c r="B2199" s="42"/>
      <c r="C2199" s="216" t="s">
        <v>2149</v>
      </c>
      <c r="D2199" s="216" t="s">
        <v>227</v>
      </c>
      <c r="E2199" s="217" t="s">
        <v>2150</v>
      </c>
      <c r="F2199" s="218" t="s">
        <v>2151</v>
      </c>
      <c r="G2199" s="219" t="s">
        <v>266</v>
      </c>
      <c r="H2199" s="220">
        <v>5708.0050000000001</v>
      </c>
      <c r="I2199" s="221"/>
      <c r="J2199" s="222">
        <f>ROUND(I2199*H2199,2)</f>
        <v>0</v>
      </c>
      <c r="K2199" s="218" t="s">
        <v>312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4.0000000000000003E-05</v>
      </c>
      <c r="R2199" s="225">
        <f>Q2199*H2199</f>
        <v>0.22832020000000003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2152</v>
      </c>
    </row>
    <row r="2200" s="2" customFormat="1">
      <c r="A2200" s="41"/>
      <c r="B2200" s="42"/>
      <c r="C2200" s="43"/>
      <c r="D2200" s="267" t="s">
        <v>314</v>
      </c>
      <c r="E2200" s="43"/>
      <c r="F2200" s="268" t="s">
        <v>2153</v>
      </c>
      <c r="G2200" s="43"/>
      <c r="H2200" s="43"/>
      <c r="I2200" s="269"/>
      <c r="J2200" s="43"/>
      <c r="K2200" s="43"/>
      <c r="L2200" s="47"/>
      <c r="M2200" s="270"/>
      <c r="N2200" s="271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314</v>
      </c>
      <c r="AU2200" s="20" t="s">
        <v>93</v>
      </c>
    </row>
    <row r="2201" s="14" customFormat="1">
      <c r="A2201" s="14"/>
      <c r="B2201" s="246"/>
      <c r="C2201" s="247"/>
      <c r="D2201" s="231" t="s">
        <v>268</v>
      </c>
      <c r="E2201" s="248" t="s">
        <v>19</v>
      </c>
      <c r="F2201" s="249" t="s">
        <v>496</v>
      </c>
      <c r="G2201" s="247"/>
      <c r="H2201" s="248" t="s">
        <v>19</v>
      </c>
      <c r="I2201" s="250"/>
      <c r="J2201" s="247"/>
      <c r="K2201" s="247"/>
      <c r="L2201" s="251"/>
      <c r="M2201" s="252"/>
      <c r="N2201" s="253"/>
      <c r="O2201" s="253"/>
      <c r="P2201" s="253"/>
      <c r="Q2201" s="253"/>
      <c r="R2201" s="253"/>
      <c r="S2201" s="253"/>
      <c r="T2201" s="25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5" t="s">
        <v>268</v>
      </c>
      <c r="AU2201" s="255" t="s">
        <v>93</v>
      </c>
      <c r="AV2201" s="14" t="s">
        <v>82</v>
      </c>
      <c r="AW2201" s="14" t="s">
        <v>34</v>
      </c>
      <c r="AX2201" s="14" t="s">
        <v>74</v>
      </c>
      <c r="AY2201" s="255" t="s">
        <v>224</v>
      </c>
    </row>
    <row r="2202" s="13" customFormat="1">
      <c r="A2202" s="13"/>
      <c r="B2202" s="229"/>
      <c r="C2202" s="230"/>
      <c r="D2202" s="231" t="s">
        <v>268</v>
      </c>
      <c r="E2202" s="232" t="s">
        <v>19</v>
      </c>
      <c r="F2202" s="233" t="s">
        <v>1422</v>
      </c>
      <c r="G2202" s="230"/>
      <c r="H2202" s="234">
        <v>1139.423</v>
      </c>
      <c r="I2202" s="235"/>
      <c r="J2202" s="230"/>
      <c r="K2202" s="230"/>
      <c r="L2202" s="236"/>
      <c r="M2202" s="237"/>
      <c r="N2202" s="238"/>
      <c r="O2202" s="238"/>
      <c r="P2202" s="238"/>
      <c r="Q2202" s="238"/>
      <c r="R2202" s="238"/>
      <c r="S2202" s="238"/>
      <c r="T2202" s="23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0" t="s">
        <v>268</v>
      </c>
      <c r="AU2202" s="240" t="s">
        <v>93</v>
      </c>
      <c r="AV2202" s="13" t="s">
        <v>93</v>
      </c>
      <c r="AW2202" s="13" t="s">
        <v>34</v>
      </c>
      <c r="AX2202" s="13" t="s">
        <v>74</v>
      </c>
      <c r="AY2202" s="240" t="s">
        <v>224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648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3" customFormat="1">
      <c r="A2204" s="13"/>
      <c r="B2204" s="229"/>
      <c r="C2204" s="230"/>
      <c r="D2204" s="231" t="s">
        <v>268</v>
      </c>
      <c r="E2204" s="232" t="s">
        <v>19</v>
      </c>
      <c r="F2204" s="233" t="s">
        <v>2144</v>
      </c>
      <c r="G2204" s="230"/>
      <c r="H2204" s="234">
        <v>1034.6389999999999</v>
      </c>
      <c r="I2204" s="235"/>
      <c r="J2204" s="230"/>
      <c r="K2204" s="230"/>
      <c r="L2204" s="236"/>
      <c r="M2204" s="237"/>
      <c r="N2204" s="238"/>
      <c r="O2204" s="238"/>
      <c r="P2204" s="238"/>
      <c r="Q2204" s="238"/>
      <c r="R2204" s="238"/>
      <c r="S2204" s="238"/>
      <c r="T2204" s="23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0" t="s">
        <v>268</v>
      </c>
      <c r="AU2204" s="240" t="s">
        <v>93</v>
      </c>
      <c r="AV2204" s="13" t="s">
        <v>93</v>
      </c>
      <c r="AW2204" s="13" t="s">
        <v>34</v>
      </c>
      <c r="AX2204" s="13" t="s">
        <v>74</v>
      </c>
      <c r="AY2204" s="240" t="s">
        <v>224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662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3" customFormat="1">
      <c r="A2206" s="13"/>
      <c r="B2206" s="229"/>
      <c r="C2206" s="230"/>
      <c r="D2206" s="231" t="s">
        <v>268</v>
      </c>
      <c r="E2206" s="232" t="s">
        <v>19</v>
      </c>
      <c r="F2206" s="233" t="s">
        <v>2145</v>
      </c>
      <c r="G2206" s="230"/>
      <c r="H2206" s="234">
        <v>1124.3630000000001</v>
      </c>
      <c r="I2206" s="235"/>
      <c r="J2206" s="230"/>
      <c r="K2206" s="230"/>
      <c r="L2206" s="236"/>
      <c r="M2206" s="237"/>
      <c r="N2206" s="238"/>
      <c r="O2206" s="238"/>
      <c r="P2206" s="238"/>
      <c r="Q2206" s="238"/>
      <c r="R2206" s="238"/>
      <c r="S2206" s="238"/>
      <c r="T2206" s="23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0" t="s">
        <v>268</v>
      </c>
      <c r="AU2206" s="240" t="s">
        <v>93</v>
      </c>
      <c r="AV2206" s="13" t="s">
        <v>93</v>
      </c>
      <c r="AW2206" s="13" t="s">
        <v>34</v>
      </c>
      <c r="AX2206" s="13" t="s">
        <v>74</v>
      </c>
      <c r="AY2206" s="240" t="s">
        <v>224</v>
      </c>
    </row>
    <row r="2207" s="14" customFormat="1">
      <c r="A2207" s="14"/>
      <c r="B2207" s="246"/>
      <c r="C2207" s="247"/>
      <c r="D2207" s="231" t="s">
        <v>268</v>
      </c>
      <c r="E2207" s="248" t="s">
        <v>19</v>
      </c>
      <c r="F2207" s="249" t="s">
        <v>664</v>
      </c>
      <c r="G2207" s="247"/>
      <c r="H2207" s="248" t="s">
        <v>19</v>
      </c>
      <c r="I2207" s="250"/>
      <c r="J2207" s="247"/>
      <c r="K2207" s="247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268</v>
      </c>
      <c r="AU2207" s="255" t="s">
        <v>93</v>
      </c>
      <c r="AV2207" s="14" t="s">
        <v>82</v>
      </c>
      <c r="AW2207" s="14" t="s">
        <v>34</v>
      </c>
      <c r="AX2207" s="14" t="s">
        <v>74</v>
      </c>
      <c r="AY2207" s="255" t="s">
        <v>224</v>
      </c>
    </row>
    <row r="2208" s="13" customFormat="1">
      <c r="A2208" s="13"/>
      <c r="B2208" s="229"/>
      <c r="C2208" s="230"/>
      <c r="D2208" s="231" t="s">
        <v>268</v>
      </c>
      <c r="E2208" s="232" t="s">
        <v>19</v>
      </c>
      <c r="F2208" s="233" t="s">
        <v>2146</v>
      </c>
      <c r="G2208" s="230"/>
      <c r="H2208" s="234">
        <v>1077.5450000000001</v>
      </c>
      <c r="I2208" s="235"/>
      <c r="J2208" s="230"/>
      <c r="K2208" s="230"/>
      <c r="L2208" s="236"/>
      <c r="M2208" s="237"/>
      <c r="N2208" s="238"/>
      <c r="O2208" s="238"/>
      <c r="P2208" s="238"/>
      <c r="Q2208" s="238"/>
      <c r="R2208" s="238"/>
      <c r="S2208" s="238"/>
      <c r="T2208" s="23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0" t="s">
        <v>268</v>
      </c>
      <c r="AU2208" s="240" t="s">
        <v>93</v>
      </c>
      <c r="AV2208" s="13" t="s">
        <v>93</v>
      </c>
      <c r="AW2208" s="13" t="s">
        <v>34</v>
      </c>
      <c r="AX2208" s="13" t="s">
        <v>74</v>
      </c>
      <c r="AY2208" s="240" t="s">
        <v>224</v>
      </c>
    </row>
    <row r="2209" s="14" customFormat="1">
      <c r="A2209" s="14"/>
      <c r="B2209" s="246"/>
      <c r="C2209" s="247"/>
      <c r="D2209" s="231" t="s">
        <v>268</v>
      </c>
      <c r="E2209" s="248" t="s">
        <v>19</v>
      </c>
      <c r="F2209" s="249" t="s">
        <v>665</v>
      </c>
      <c r="G2209" s="247"/>
      <c r="H2209" s="248" t="s">
        <v>19</v>
      </c>
      <c r="I2209" s="250"/>
      <c r="J2209" s="247"/>
      <c r="K2209" s="247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268</v>
      </c>
      <c r="AU2209" s="255" t="s">
        <v>93</v>
      </c>
      <c r="AV2209" s="14" t="s">
        <v>82</v>
      </c>
      <c r="AW2209" s="14" t="s">
        <v>34</v>
      </c>
      <c r="AX2209" s="14" t="s">
        <v>74</v>
      </c>
      <c r="AY2209" s="255" t="s">
        <v>224</v>
      </c>
    </row>
    <row r="2210" s="13" customFormat="1">
      <c r="A2210" s="13"/>
      <c r="B2210" s="229"/>
      <c r="C2210" s="230"/>
      <c r="D2210" s="231" t="s">
        <v>268</v>
      </c>
      <c r="E2210" s="232" t="s">
        <v>19</v>
      </c>
      <c r="F2210" s="233" t="s">
        <v>2147</v>
      </c>
      <c r="G2210" s="230"/>
      <c r="H2210" s="234">
        <v>903.64499999999998</v>
      </c>
      <c r="I2210" s="235"/>
      <c r="J2210" s="230"/>
      <c r="K2210" s="230"/>
      <c r="L2210" s="236"/>
      <c r="M2210" s="237"/>
      <c r="N2210" s="238"/>
      <c r="O2210" s="238"/>
      <c r="P2210" s="238"/>
      <c r="Q2210" s="238"/>
      <c r="R2210" s="238"/>
      <c r="S2210" s="238"/>
      <c r="T2210" s="23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0" t="s">
        <v>268</v>
      </c>
      <c r="AU2210" s="240" t="s">
        <v>93</v>
      </c>
      <c r="AV2210" s="13" t="s">
        <v>93</v>
      </c>
      <c r="AW2210" s="13" t="s">
        <v>34</v>
      </c>
      <c r="AX2210" s="13" t="s">
        <v>74</v>
      </c>
      <c r="AY2210" s="240" t="s">
        <v>224</v>
      </c>
    </row>
    <row r="2211" s="14" customFormat="1">
      <c r="A2211" s="14"/>
      <c r="B2211" s="246"/>
      <c r="C2211" s="247"/>
      <c r="D2211" s="231" t="s">
        <v>268</v>
      </c>
      <c r="E2211" s="248" t="s">
        <v>19</v>
      </c>
      <c r="F2211" s="249" t="s">
        <v>667</v>
      </c>
      <c r="G2211" s="247"/>
      <c r="H2211" s="248" t="s">
        <v>19</v>
      </c>
      <c r="I2211" s="250"/>
      <c r="J2211" s="247"/>
      <c r="K2211" s="247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268</v>
      </c>
      <c r="AU2211" s="255" t="s">
        <v>93</v>
      </c>
      <c r="AV2211" s="14" t="s">
        <v>82</v>
      </c>
      <c r="AW2211" s="14" t="s">
        <v>34</v>
      </c>
      <c r="AX2211" s="14" t="s">
        <v>74</v>
      </c>
      <c r="AY2211" s="255" t="s">
        <v>224</v>
      </c>
    </row>
    <row r="2212" s="13" customFormat="1">
      <c r="A2212" s="13"/>
      <c r="B2212" s="229"/>
      <c r="C2212" s="230"/>
      <c r="D2212" s="231" t="s">
        <v>268</v>
      </c>
      <c r="E2212" s="232" t="s">
        <v>19</v>
      </c>
      <c r="F2212" s="233" t="s">
        <v>2148</v>
      </c>
      <c r="G2212" s="230"/>
      <c r="H2212" s="234">
        <v>428.38999999999999</v>
      </c>
      <c r="I2212" s="235"/>
      <c r="J2212" s="230"/>
      <c r="K2212" s="230"/>
      <c r="L2212" s="236"/>
      <c r="M2212" s="237"/>
      <c r="N2212" s="238"/>
      <c r="O2212" s="238"/>
      <c r="P2212" s="238"/>
      <c r="Q2212" s="238"/>
      <c r="R2212" s="238"/>
      <c r="S2212" s="238"/>
      <c r="T2212" s="23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0" t="s">
        <v>268</v>
      </c>
      <c r="AU2212" s="240" t="s">
        <v>93</v>
      </c>
      <c r="AV2212" s="13" t="s">
        <v>93</v>
      </c>
      <c r="AW2212" s="13" t="s">
        <v>34</v>
      </c>
      <c r="AX2212" s="13" t="s">
        <v>74</v>
      </c>
      <c r="AY2212" s="240" t="s">
        <v>224</v>
      </c>
    </row>
    <row r="2213" s="16" customFormat="1">
      <c r="A2213" s="16"/>
      <c r="B2213" s="272"/>
      <c r="C2213" s="273"/>
      <c r="D2213" s="231" t="s">
        <v>268</v>
      </c>
      <c r="E2213" s="274" t="s">
        <v>19</v>
      </c>
      <c r="F2213" s="275" t="s">
        <v>351</v>
      </c>
      <c r="G2213" s="273"/>
      <c r="H2213" s="276">
        <v>5708.0050000000001</v>
      </c>
      <c r="I2213" s="277"/>
      <c r="J2213" s="273"/>
      <c r="K2213" s="273"/>
      <c r="L2213" s="278"/>
      <c r="M2213" s="279"/>
      <c r="N2213" s="280"/>
      <c r="O2213" s="280"/>
      <c r="P2213" s="280"/>
      <c r="Q2213" s="280"/>
      <c r="R2213" s="280"/>
      <c r="S2213" s="280"/>
      <c r="T2213" s="281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T2213" s="282" t="s">
        <v>268</v>
      </c>
      <c r="AU2213" s="282" t="s">
        <v>93</v>
      </c>
      <c r="AV2213" s="16" t="s">
        <v>231</v>
      </c>
      <c r="AW2213" s="16" t="s">
        <v>34</v>
      </c>
      <c r="AX2213" s="16" t="s">
        <v>82</v>
      </c>
      <c r="AY2213" s="282" t="s">
        <v>224</v>
      </c>
    </row>
    <row r="2214" s="2" customFormat="1" ht="37.8" customHeight="1">
      <c r="A2214" s="41"/>
      <c r="B2214" s="42"/>
      <c r="C2214" s="216" t="s">
        <v>2154</v>
      </c>
      <c r="D2214" s="216" t="s">
        <v>227</v>
      </c>
      <c r="E2214" s="217" t="s">
        <v>2155</v>
      </c>
      <c r="F2214" s="218" t="s">
        <v>2156</v>
      </c>
      <c r="G2214" s="219" t="s">
        <v>266</v>
      </c>
      <c r="H2214" s="220">
        <v>101.825</v>
      </c>
      <c r="I2214" s="221"/>
      <c r="J2214" s="222">
        <f>ROUND(I2214*H2214,2)</f>
        <v>0</v>
      </c>
      <c r="K2214" s="218" t="s">
        <v>312</v>
      </c>
      <c r="L2214" s="47"/>
      <c r="M2214" s="223" t="s">
        <v>19</v>
      </c>
      <c r="N2214" s="224" t="s">
        <v>46</v>
      </c>
      <c r="O2214" s="87"/>
      <c r="P2214" s="225">
        <f>O2214*H2214</f>
        <v>0</v>
      </c>
      <c r="Q2214" s="225">
        <v>0.0012099999999999999</v>
      </c>
      <c r="R2214" s="225">
        <f>Q2214*H2214</f>
        <v>0.12320824999999999</v>
      </c>
      <c r="S2214" s="225">
        <v>0</v>
      </c>
      <c r="T2214" s="226">
        <f>S2214*H2214</f>
        <v>0</v>
      </c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R2214" s="227" t="s">
        <v>231</v>
      </c>
      <c r="AT2214" s="227" t="s">
        <v>227</v>
      </c>
      <c r="AU2214" s="227" t="s">
        <v>93</v>
      </c>
      <c r="AY2214" s="20" t="s">
        <v>224</v>
      </c>
      <c r="BE2214" s="228">
        <f>IF(N2214="základní",J2214,0)</f>
        <v>0</v>
      </c>
      <c r="BF2214" s="228">
        <f>IF(N2214="snížená",J2214,0)</f>
        <v>0</v>
      </c>
      <c r="BG2214" s="228">
        <f>IF(N2214="zákl. přenesená",J2214,0)</f>
        <v>0</v>
      </c>
      <c r="BH2214" s="228">
        <f>IF(N2214="sníž. přenesená",J2214,0)</f>
        <v>0</v>
      </c>
      <c r="BI2214" s="228">
        <f>IF(N2214="nulová",J2214,0)</f>
        <v>0</v>
      </c>
      <c r="BJ2214" s="20" t="s">
        <v>93</v>
      </c>
      <c r="BK2214" s="228">
        <f>ROUND(I2214*H2214,2)</f>
        <v>0</v>
      </c>
      <c r="BL2214" s="20" t="s">
        <v>231</v>
      </c>
      <c r="BM2214" s="227" t="s">
        <v>2157</v>
      </c>
    </row>
    <row r="2215" s="2" customFormat="1">
      <c r="A2215" s="41"/>
      <c r="B2215" s="42"/>
      <c r="C2215" s="43"/>
      <c r="D2215" s="267" t="s">
        <v>314</v>
      </c>
      <c r="E2215" s="43"/>
      <c r="F2215" s="268" t="s">
        <v>2158</v>
      </c>
      <c r="G2215" s="43"/>
      <c r="H2215" s="43"/>
      <c r="I2215" s="269"/>
      <c r="J2215" s="43"/>
      <c r="K2215" s="43"/>
      <c r="L2215" s="47"/>
      <c r="M2215" s="270"/>
      <c r="N2215" s="271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314</v>
      </c>
      <c r="AU2215" s="20" t="s">
        <v>93</v>
      </c>
    </row>
    <row r="2216" s="14" customFormat="1">
      <c r="A2216" s="14"/>
      <c r="B2216" s="246"/>
      <c r="C2216" s="247"/>
      <c r="D2216" s="231" t="s">
        <v>268</v>
      </c>
      <c r="E2216" s="248" t="s">
        <v>19</v>
      </c>
      <c r="F2216" s="249" t="s">
        <v>2159</v>
      </c>
      <c r="G2216" s="247"/>
      <c r="H2216" s="248" t="s">
        <v>19</v>
      </c>
      <c r="I2216" s="250"/>
      <c r="J2216" s="247"/>
      <c r="K2216" s="247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268</v>
      </c>
      <c r="AU2216" s="255" t="s">
        <v>93</v>
      </c>
      <c r="AV2216" s="14" t="s">
        <v>82</v>
      </c>
      <c r="AW2216" s="14" t="s">
        <v>34</v>
      </c>
      <c r="AX2216" s="14" t="s">
        <v>74</v>
      </c>
      <c r="AY2216" s="255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2160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2161</v>
      </c>
      <c r="G2218" s="230"/>
      <c r="H2218" s="234">
        <v>42.439999999999998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2162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2163</v>
      </c>
      <c r="G2220" s="230"/>
      <c r="H2220" s="234">
        <v>10.345000000000001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2164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2165</v>
      </c>
      <c r="G2222" s="230"/>
      <c r="H2222" s="234">
        <v>49.039999999999999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101.825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62.7" customHeight="1">
      <c r="A2224" s="41"/>
      <c r="B2224" s="42"/>
      <c r="C2224" s="216" t="s">
        <v>2166</v>
      </c>
      <c r="D2224" s="216" t="s">
        <v>227</v>
      </c>
      <c r="E2224" s="217" t="s">
        <v>2167</v>
      </c>
      <c r="F2224" s="218" t="s">
        <v>2168</v>
      </c>
      <c r="G2224" s="219" t="s">
        <v>471</v>
      </c>
      <c r="H2224" s="220">
        <v>447</v>
      </c>
      <c r="I2224" s="221"/>
      <c r="J2224" s="222">
        <f>ROUND(I2224*H2224,2)</f>
        <v>0</v>
      </c>
      <c r="K2224" s="218" t="s">
        <v>312</v>
      </c>
      <c r="L2224" s="47"/>
      <c r="M2224" s="223" t="s">
        <v>19</v>
      </c>
      <c r="N2224" s="224" t="s">
        <v>46</v>
      </c>
      <c r="O2224" s="87"/>
      <c r="P2224" s="225">
        <f>O2224*H2224</f>
        <v>0</v>
      </c>
      <c r="Q2224" s="225">
        <v>0.0012600000000000001</v>
      </c>
      <c r="R2224" s="225">
        <f>Q2224*H2224</f>
        <v>0.56322000000000005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231</v>
      </c>
      <c r="AT2224" s="227" t="s">
        <v>227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2169</v>
      </c>
    </row>
    <row r="2225" s="2" customFormat="1">
      <c r="A2225" s="41"/>
      <c r="B2225" s="42"/>
      <c r="C2225" s="43"/>
      <c r="D2225" s="267" t="s">
        <v>314</v>
      </c>
      <c r="E2225" s="43"/>
      <c r="F2225" s="268" t="s">
        <v>2170</v>
      </c>
      <c r="G2225" s="43"/>
      <c r="H2225" s="43"/>
      <c r="I2225" s="269"/>
      <c r="J2225" s="43"/>
      <c r="K2225" s="43"/>
      <c r="L2225" s="47"/>
      <c r="M2225" s="270"/>
      <c r="N2225" s="271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20" t="s">
        <v>314</v>
      </c>
      <c r="AU2225" s="20" t="s">
        <v>93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2172</v>
      </c>
      <c r="G2227" s="230"/>
      <c r="H2227" s="234">
        <v>218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2173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1005</v>
      </c>
      <c r="G2229" s="230"/>
      <c r="H2229" s="234">
        <v>63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1200</v>
      </c>
      <c r="G2231" s="230"/>
      <c r="H2231" s="234">
        <v>80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4" customFormat="1">
      <c r="A2232" s="14"/>
      <c r="B2232" s="246"/>
      <c r="C2232" s="247"/>
      <c r="D2232" s="231" t="s">
        <v>268</v>
      </c>
      <c r="E2232" s="248" t="s">
        <v>19</v>
      </c>
      <c r="F2232" s="249" t="s">
        <v>2175</v>
      </c>
      <c r="G2232" s="247"/>
      <c r="H2232" s="248" t="s">
        <v>19</v>
      </c>
      <c r="I2232" s="250"/>
      <c r="J2232" s="247"/>
      <c r="K2232" s="247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268</v>
      </c>
      <c r="AU2232" s="255" t="s">
        <v>93</v>
      </c>
      <c r="AV2232" s="14" t="s">
        <v>82</v>
      </c>
      <c r="AW2232" s="14" t="s">
        <v>34</v>
      </c>
      <c r="AX2232" s="14" t="s">
        <v>74</v>
      </c>
      <c r="AY2232" s="255" t="s">
        <v>224</v>
      </c>
    </row>
    <row r="2233" s="13" customFormat="1">
      <c r="A2233" s="13"/>
      <c r="B2233" s="229"/>
      <c r="C2233" s="230"/>
      <c r="D2233" s="231" t="s">
        <v>268</v>
      </c>
      <c r="E2233" s="232" t="s">
        <v>19</v>
      </c>
      <c r="F2233" s="233" t="s">
        <v>2176</v>
      </c>
      <c r="G2233" s="230"/>
      <c r="H2233" s="234">
        <v>86</v>
      </c>
      <c r="I2233" s="235"/>
      <c r="J2233" s="230"/>
      <c r="K2233" s="230"/>
      <c r="L2233" s="236"/>
      <c r="M2233" s="237"/>
      <c r="N2233" s="238"/>
      <c r="O2233" s="238"/>
      <c r="P2233" s="238"/>
      <c r="Q2233" s="238"/>
      <c r="R2233" s="238"/>
      <c r="S2233" s="238"/>
      <c r="T2233" s="23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0" t="s">
        <v>268</v>
      </c>
      <c r="AU2233" s="240" t="s">
        <v>93</v>
      </c>
      <c r="AV2233" s="13" t="s">
        <v>93</v>
      </c>
      <c r="AW2233" s="13" t="s">
        <v>34</v>
      </c>
      <c r="AX2233" s="13" t="s">
        <v>74</v>
      </c>
      <c r="AY2233" s="240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447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2177</v>
      </c>
      <c r="D2235" s="286" t="s">
        <v>572</v>
      </c>
      <c r="E2235" s="287" t="s">
        <v>2178</v>
      </c>
      <c r="F2235" s="288" t="s">
        <v>2179</v>
      </c>
      <c r="G2235" s="289" t="s">
        <v>595</v>
      </c>
      <c r="H2235" s="290">
        <v>10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0.00020000000000000001</v>
      </c>
      <c r="R2235" s="225">
        <f>Q2235*H2235</f>
        <v>0.002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2180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2181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4" customFormat="1">
      <c r="A2237" s="14"/>
      <c r="B2237" s="246"/>
      <c r="C2237" s="247"/>
      <c r="D2237" s="231" t="s">
        <v>268</v>
      </c>
      <c r="E2237" s="248" t="s">
        <v>19</v>
      </c>
      <c r="F2237" s="249" t="s">
        <v>2182</v>
      </c>
      <c r="G2237" s="247"/>
      <c r="H2237" s="248" t="s">
        <v>19</v>
      </c>
      <c r="I2237" s="250"/>
      <c r="J2237" s="247"/>
      <c r="K2237" s="247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268</v>
      </c>
      <c r="AU2237" s="255" t="s">
        <v>93</v>
      </c>
      <c r="AV2237" s="14" t="s">
        <v>82</v>
      </c>
      <c r="AW2237" s="14" t="s">
        <v>34</v>
      </c>
      <c r="AX2237" s="14" t="s">
        <v>74</v>
      </c>
      <c r="AY2237" s="255" t="s">
        <v>224</v>
      </c>
    </row>
    <row r="2238" s="13" customFormat="1">
      <c r="A2238" s="13"/>
      <c r="B2238" s="229"/>
      <c r="C2238" s="230"/>
      <c r="D2238" s="231" t="s">
        <v>268</v>
      </c>
      <c r="E2238" s="232" t="s">
        <v>19</v>
      </c>
      <c r="F2238" s="233" t="s">
        <v>82</v>
      </c>
      <c r="G2238" s="230"/>
      <c r="H2238" s="234">
        <v>1</v>
      </c>
      <c r="I2238" s="235"/>
      <c r="J2238" s="230"/>
      <c r="K2238" s="230"/>
      <c r="L2238" s="236"/>
      <c r="M2238" s="237"/>
      <c r="N2238" s="238"/>
      <c r="O2238" s="238"/>
      <c r="P2238" s="238"/>
      <c r="Q2238" s="238"/>
      <c r="R2238" s="238"/>
      <c r="S2238" s="238"/>
      <c r="T2238" s="239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0" t="s">
        <v>268</v>
      </c>
      <c r="AU2238" s="240" t="s">
        <v>93</v>
      </c>
      <c r="AV2238" s="13" t="s">
        <v>93</v>
      </c>
      <c r="AW2238" s="13" t="s">
        <v>34</v>
      </c>
      <c r="AX2238" s="13" t="s">
        <v>74</v>
      </c>
      <c r="AY2238" s="240" t="s">
        <v>224</v>
      </c>
    </row>
    <row r="2239" s="14" customFormat="1">
      <c r="A2239" s="14"/>
      <c r="B2239" s="246"/>
      <c r="C2239" s="247"/>
      <c r="D2239" s="231" t="s">
        <v>268</v>
      </c>
      <c r="E2239" s="248" t="s">
        <v>19</v>
      </c>
      <c r="F2239" s="249" t="s">
        <v>2183</v>
      </c>
      <c r="G2239" s="247"/>
      <c r="H2239" s="248" t="s">
        <v>19</v>
      </c>
      <c r="I2239" s="250"/>
      <c r="J2239" s="247"/>
      <c r="K2239" s="247"/>
      <c r="L2239" s="251"/>
      <c r="M2239" s="252"/>
      <c r="N2239" s="253"/>
      <c r="O2239" s="253"/>
      <c r="P2239" s="253"/>
      <c r="Q2239" s="253"/>
      <c r="R2239" s="253"/>
      <c r="S2239" s="253"/>
      <c r="T2239" s="25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5" t="s">
        <v>268</v>
      </c>
      <c r="AU2239" s="255" t="s">
        <v>93</v>
      </c>
      <c r="AV2239" s="14" t="s">
        <v>82</v>
      </c>
      <c r="AW2239" s="14" t="s">
        <v>34</v>
      </c>
      <c r="AX2239" s="14" t="s">
        <v>74</v>
      </c>
      <c r="AY2239" s="255" t="s">
        <v>224</v>
      </c>
    </row>
    <row r="2240" s="13" customFormat="1">
      <c r="A2240" s="13"/>
      <c r="B2240" s="229"/>
      <c r="C2240" s="230"/>
      <c r="D2240" s="231" t="s">
        <v>268</v>
      </c>
      <c r="E2240" s="232" t="s">
        <v>19</v>
      </c>
      <c r="F2240" s="233" t="s">
        <v>246</v>
      </c>
      <c r="G2240" s="230"/>
      <c r="H2240" s="234">
        <v>6</v>
      </c>
      <c r="I2240" s="235"/>
      <c r="J2240" s="230"/>
      <c r="K2240" s="230"/>
      <c r="L2240" s="236"/>
      <c r="M2240" s="237"/>
      <c r="N2240" s="238"/>
      <c r="O2240" s="238"/>
      <c r="P2240" s="238"/>
      <c r="Q2240" s="238"/>
      <c r="R2240" s="238"/>
      <c r="S2240" s="238"/>
      <c r="T2240" s="239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0" t="s">
        <v>268</v>
      </c>
      <c r="AU2240" s="240" t="s">
        <v>93</v>
      </c>
      <c r="AV2240" s="13" t="s">
        <v>93</v>
      </c>
      <c r="AW2240" s="13" t="s">
        <v>34</v>
      </c>
      <c r="AX2240" s="13" t="s">
        <v>74</v>
      </c>
      <c r="AY2240" s="240" t="s">
        <v>224</v>
      </c>
    </row>
    <row r="2241" s="14" customFormat="1">
      <c r="A2241" s="14"/>
      <c r="B2241" s="246"/>
      <c r="C2241" s="247"/>
      <c r="D2241" s="231" t="s">
        <v>268</v>
      </c>
      <c r="E2241" s="248" t="s">
        <v>19</v>
      </c>
      <c r="F2241" s="249" t="s">
        <v>2184</v>
      </c>
      <c r="G2241" s="247"/>
      <c r="H2241" s="248" t="s">
        <v>19</v>
      </c>
      <c r="I2241" s="250"/>
      <c r="J2241" s="247"/>
      <c r="K2241" s="247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268</v>
      </c>
      <c r="AU2241" s="255" t="s">
        <v>93</v>
      </c>
      <c r="AV2241" s="14" t="s">
        <v>82</v>
      </c>
      <c r="AW2241" s="14" t="s">
        <v>34</v>
      </c>
      <c r="AX2241" s="14" t="s">
        <v>74</v>
      </c>
      <c r="AY2241" s="255" t="s">
        <v>224</v>
      </c>
    </row>
    <row r="2242" s="13" customFormat="1">
      <c r="A2242" s="13"/>
      <c r="B2242" s="229"/>
      <c r="C2242" s="230"/>
      <c r="D2242" s="231" t="s">
        <v>268</v>
      </c>
      <c r="E2242" s="232" t="s">
        <v>19</v>
      </c>
      <c r="F2242" s="233" t="s">
        <v>82</v>
      </c>
      <c r="G2242" s="230"/>
      <c r="H2242" s="234">
        <v>1</v>
      </c>
      <c r="I2242" s="235"/>
      <c r="J2242" s="230"/>
      <c r="K2242" s="230"/>
      <c r="L2242" s="236"/>
      <c r="M2242" s="237"/>
      <c r="N2242" s="238"/>
      <c r="O2242" s="238"/>
      <c r="P2242" s="238"/>
      <c r="Q2242" s="238"/>
      <c r="R2242" s="238"/>
      <c r="S2242" s="238"/>
      <c r="T2242" s="23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0" t="s">
        <v>268</v>
      </c>
      <c r="AU2242" s="240" t="s">
        <v>93</v>
      </c>
      <c r="AV2242" s="13" t="s">
        <v>93</v>
      </c>
      <c r="AW2242" s="13" t="s">
        <v>34</v>
      </c>
      <c r="AX2242" s="13" t="s">
        <v>74</v>
      </c>
      <c r="AY2242" s="240" t="s">
        <v>224</v>
      </c>
    </row>
    <row r="2243" s="15" customFormat="1">
      <c r="A2243" s="15"/>
      <c r="B2243" s="256"/>
      <c r="C2243" s="257"/>
      <c r="D2243" s="231" t="s">
        <v>268</v>
      </c>
      <c r="E2243" s="258" t="s">
        <v>19</v>
      </c>
      <c r="F2243" s="259" t="s">
        <v>300</v>
      </c>
      <c r="G2243" s="257"/>
      <c r="H2243" s="260">
        <v>8</v>
      </c>
      <c r="I2243" s="261"/>
      <c r="J2243" s="257"/>
      <c r="K2243" s="257"/>
      <c r="L2243" s="262"/>
      <c r="M2243" s="263"/>
      <c r="N2243" s="264"/>
      <c r="O2243" s="264"/>
      <c r="P2243" s="264"/>
      <c r="Q2243" s="264"/>
      <c r="R2243" s="264"/>
      <c r="S2243" s="264"/>
      <c r="T2243" s="26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6" t="s">
        <v>268</v>
      </c>
      <c r="AU2243" s="266" t="s">
        <v>93</v>
      </c>
      <c r="AV2243" s="15" t="s">
        <v>108</v>
      </c>
      <c r="AW2243" s="15" t="s">
        <v>34</v>
      </c>
      <c r="AX2243" s="15" t="s">
        <v>74</v>
      </c>
      <c r="AY2243" s="266" t="s">
        <v>224</v>
      </c>
    </row>
    <row r="2244" s="14" customFormat="1">
      <c r="A2244" s="14"/>
      <c r="B2244" s="246"/>
      <c r="C2244" s="247"/>
      <c r="D2244" s="231" t="s">
        <v>268</v>
      </c>
      <c r="E2244" s="248" t="s">
        <v>19</v>
      </c>
      <c r="F2244" s="249" t="s">
        <v>2185</v>
      </c>
      <c r="G2244" s="247"/>
      <c r="H2244" s="248" t="s">
        <v>19</v>
      </c>
      <c r="I2244" s="250"/>
      <c r="J2244" s="247"/>
      <c r="K2244" s="247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268</v>
      </c>
      <c r="AU2244" s="255" t="s">
        <v>93</v>
      </c>
      <c r="AV2244" s="14" t="s">
        <v>82</v>
      </c>
      <c r="AW2244" s="14" t="s">
        <v>34</v>
      </c>
      <c r="AX2244" s="14" t="s">
        <v>74</v>
      </c>
      <c r="AY2244" s="255" t="s">
        <v>224</v>
      </c>
    </row>
    <row r="2245" s="13" customFormat="1">
      <c r="A2245" s="13"/>
      <c r="B2245" s="229"/>
      <c r="C2245" s="230"/>
      <c r="D2245" s="231" t="s">
        <v>268</v>
      </c>
      <c r="E2245" s="232" t="s">
        <v>19</v>
      </c>
      <c r="F2245" s="233" t="s">
        <v>93</v>
      </c>
      <c r="G2245" s="230"/>
      <c r="H2245" s="234">
        <v>2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0" t="s">
        <v>268</v>
      </c>
      <c r="AU2245" s="240" t="s">
        <v>93</v>
      </c>
      <c r="AV2245" s="13" t="s">
        <v>93</v>
      </c>
      <c r="AW2245" s="13" t="s">
        <v>34</v>
      </c>
      <c r="AX2245" s="13" t="s">
        <v>74</v>
      </c>
      <c r="AY2245" s="240" t="s">
        <v>224</v>
      </c>
    </row>
    <row r="2246" s="15" customFormat="1">
      <c r="A2246" s="15"/>
      <c r="B2246" s="256"/>
      <c r="C2246" s="257"/>
      <c r="D2246" s="231" t="s">
        <v>268</v>
      </c>
      <c r="E2246" s="258" t="s">
        <v>19</v>
      </c>
      <c r="F2246" s="259" t="s">
        <v>300</v>
      </c>
      <c r="G2246" s="257"/>
      <c r="H2246" s="260">
        <v>2</v>
      </c>
      <c r="I2246" s="261"/>
      <c r="J2246" s="257"/>
      <c r="K2246" s="257"/>
      <c r="L2246" s="262"/>
      <c r="M2246" s="263"/>
      <c r="N2246" s="264"/>
      <c r="O2246" s="264"/>
      <c r="P2246" s="264"/>
      <c r="Q2246" s="264"/>
      <c r="R2246" s="264"/>
      <c r="S2246" s="264"/>
      <c r="T2246" s="26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6" t="s">
        <v>268</v>
      </c>
      <c r="AU2246" s="266" t="s">
        <v>93</v>
      </c>
      <c r="AV2246" s="15" t="s">
        <v>108</v>
      </c>
      <c r="AW2246" s="15" t="s">
        <v>34</v>
      </c>
      <c r="AX2246" s="15" t="s">
        <v>74</v>
      </c>
      <c r="AY2246" s="266" t="s">
        <v>224</v>
      </c>
    </row>
    <row r="2247" s="16" customFormat="1">
      <c r="A2247" s="16"/>
      <c r="B2247" s="272"/>
      <c r="C2247" s="273"/>
      <c r="D2247" s="231" t="s">
        <v>268</v>
      </c>
      <c r="E2247" s="274" t="s">
        <v>19</v>
      </c>
      <c r="F2247" s="275" t="s">
        <v>351</v>
      </c>
      <c r="G2247" s="273"/>
      <c r="H2247" s="276">
        <v>10</v>
      </c>
      <c r="I2247" s="277"/>
      <c r="J2247" s="273"/>
      <c r="K2247" s="273"/>
      <c r="L2247" s="278"/>
      <c r="M2247" s="279"/>
      <c r="N2247" s="280"/>
      <c r="O2247" s="280"/>
      <c r="P2247" s="280"/>
      <c r="Q2247" s="280"/>
      <c r="R2247" s="280"/>
      <c r="S2247" s="280"/>
      <c r="T2247" s="281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82" t="s">
        <v>268</v>
      </c>
      <c r="AU2247" s="282" t="s">
        <v>93</v>
      </c>
      <c r="AV2247" s="16" t="s">
        <v>231</v>
      </c>
      <c r="AW2247" s="16" t="s">
        <v>34</v>
      </c>
      <c r="AX2247" s="16" t="s">
        <v>82</v>
      </c>
      <c r="AY2247" s="282" t="s">
        <v>224</v>
      </c>
    </row>
    <row r="2248" s="2" customFormat="1" ht="24.15" customHeight="1">
      <c r="A2248" s="41"/>
      <c r="B2248" s="42"/>
      <c r="C2248" s="286" t="s">
        <v>2186</v>
      </c>
      <c r="D2248" s="286" t="s">
        <v>572</v>
      </c>
      <c r="E2248" s="287" t="s">
        <v>2187</v>
      </c>
      <c r="F2248" s="288" t="s">
        <v>2188</v>
      </c>
      <c r="G2248" s="289" t="s">
        <v>595</v>
      </c>
      <c r="H2248" s="290">
        <v>5</v>
      </c>
      <c r="I2248" s="291"/>
      <c r="J2248" s="292">
        <f>ROUND(I2248*H2248,2)</f>
        <v>0</v>
      </c>
      <c r="K2248" s="288" t="s">
        <v>312</v>
      </c>
      <c r="L2248" s="293"/>
      <c r="M2248" s="294" t="s">
        <v>19</v>
      </c>
      <c r="N2248" s="295" t="s">
        <v>46</v>
      </c>
      <c r="O2248" s="87"/>
      <c r="P2248" s="225">
        <f>O2248*H2248</f>
        <v>0</v>
      </c>
      <c r="Q2248" s="225">
        <v>0.00029999999999999997</v>
      </c>
      <c r="R2248" s="225">
        <f>Q2248*H2248</f>
        <v>0.0014999999999999998</v>
      </c>
      <c r="S2248" s="225">
        <v>0</v>
      </c>
      <c r="T2248" s="226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27" t="s">
        <v>254</v>
      </c>
      <c r="AT2248" s="227" t="s">
        <v>572</v>
      </c>
      <c r="AU2248" s="227" t="s">
        <v>93</v>
      </c>
      <c r="AY2248" s="20" t="s">
        <v>224</v>
      </c>
      <c r="BE2248" s="228">
        <f>IF(N2248="základní",J2248,0)</f>
        <v>0</v>
      </c>
      <c r="BF2248" s="228">
        <f>IF(N2248="snížená",J2248,0)</f>
        <v>0</v>
      </c>
      <c r="BG2248" s="228">
        <f>IF(N2248="zákl. přenesená",J2248,0)</f>
        <v>0</v>
      </c>
      <c r="BH2248" s="228">
        <f>IF(N2248="sníž. přenesená",J2248,0)</f>
        <v>0</v>
      </c>
      <c r="BI2248" s="228">
        <f>IF(N2248="nulová",J2248,0)</f>
        <v>0</v>
      </c>
      <c r="BJ2248" s="20" t="s">
        <v>93</v>
      </c>
      <c r="BK2248" s="228">
        <f>ROUND(I2248*H2248,2)</f>
        <v>0</v>
      </c>
      <c r="BL2248" s="20" t="s">
        <v>231</v>
      </c>
      <c r="BM2248" s="227" t="s">
        <v>2189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2190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82</v>
      </c>
      <c r="G2250" s="230"/>
      <c r="H2250" s="234">
        <v>1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2191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231</v>
      </c>
      <c r="G2252" s="230"/>
      <c r="H2252" s="234">
        <v>4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6" customFormat="1">
      <c r="A2253" s="16"/>
      <c r="B2253" s="272"/>
      <c r="C2253" s="273"/>
      <c r="D2253" s="231" t="s">
        <v>268</v>
      </c>
      <c r="E2253" s="274" t="s">
        <v>19</v>
      </c>
      <c r="F2253" s="275" t="s">
        <v>351</v>
      </c>
      <c r="G2253" s="273"/>
      <c r="H2253" s="276">
        <v>5</v>
      </c>
      <c r="I2253" s="277"/>
      <c r="J2253" s="273"/>
      <c r="K2253" s="273"/>
      <c r="L2253" s="278"/>
      <c r="M2253" s="279"/>
      <c r="N2253" s="280"/>
      <c r="O2253" s="280"/>
      <c r="P2253" s="280"/>
      <c r="Q2253" s="280"/>
      <c r="R2253" s="280"/>
      <c r="S2253" s="280"/>
      <c r="T2253" s="281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T2253" s="282" t="s">
        <v>268</v>
      </c>
      <c r="AU2253" s="282" t="s">
        <v>93</v>
      </c>
      <c r="AV2253" s="16" t="s">
        <v>231</v>
      </c>
      <c r="AW2253" s="16" t="s">
        <v>34</v>
      </c>
      <c r="AX2253" s="16" t="s">
        <v>82</v>
      </c>
      <c r="AY2253" s="282" t="s">
        <v>224</v>
      </c>
    </row>
    <row r="2254" s="2" customFormat="1" ht="44.25" customHeight="1">
      <c r="A2254" s="41"/>
      <c r="B2254" s="42"/>
      <c r="C2254" s="216" t="s">
        <v>2192</v>
      </c>
      <c r="D2254" s="216" t="s">
        <v>227</v>
      </c>
      <c r="E2254" s="217" t="s">
        <v>2193</v>
      </c>
      <c r="F2254" s="218" t="s">
        <v>2194</v>
      </c>
      <c r="G2254" s="219" t="s">
        <v>471</v>
      </c>
      <c r="H2254" s="220">
        <v>4.5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0.0011299999999999999</v>
      </c>
      <c r="R2254" s="225">
        <f>Q2254*H2254</f>
        <v>0.0050849999999999992</v>
      </c>
      <c r="S2254" s="225">
        <v>0.010999999999999999</v>
      </c>
      <c r="T2254" s="226">
        <f>S2254*H2254</f>
        <v>0.049499999999999995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2195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2196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496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2197</v>
      </c>
      <c r="G2257" s="230"/>
      <c r="H2257" s="234">
        <v>4.5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82</v>
      </c>
      <c r="AY2257" s="240" t="s">
        <v>224</v>
      </c>
    </row>
    <row r="2258" s="2" customFormat="1" ht="44.25" customHeight="1">
      <c r="A2258" s="41"/>
      <c r="B2258" s="42"/>
      <c r="C2258" s="216" t="s">
        <v>2198</v>
      </c>
      <c r="D2258" s="216" t="s">
        <v>227</v>
      </c>
      <c r="E2258" s="217" t="s">
        <v>2199</v>
      </c>
      <c r="F2258" s="218" t="s">
        <v>2200</v>
      </c>
      <c r="G2258" s="219" t="s">
        <v>471</v>
      </c>
      <c r="H2258" s="220">
        <v>0.29999999999999999</v>
      </c>
      <c r="I2258" s="221"/>
      <c r="J2258" s="222">
        <f>ROUND(I2258*H2258,2)</f>
        <v>0</v>
      </c>
      <c r="K2258" s="218" t="s">
        <v>312</v>
      </c>
      <c r="L2258" s="47"/>
      <c r="M2258" s="223" t="s">
        <v>19</v>
      </c>
      <c r="N2258" s="224" t="s">
        <v>46</v>
      </c>
      <c r="O2258" s="87"/>
      <c r="P2258" s="225">
        <f>O2258*H2258</f>
        <v>0</v>
      </c>
      <c r="Q2258" s="225">
        <v>0.00147</v>
      </c>
      <c r="R2258" s="225">
        <f>Q2258*H2258</f>
        <v>0.00044099999999999999</v>
      </c>
      <c r="S2258" s="225">
        <v>0.039</v>
      </c>
      <c r="T2258" s="226">
        <f>S2258*H2258</f>
        <v>0.0117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7" t="s">
        <v>231</v>
      </c>
      <c r="AT2258" s="227" t="s">
        <v>227</v>
      </c>
      <c r="AU2258" s="227" t="s">
        <v>93</v>
      </c>
      <c r="AY2258" s="20" t="s">
        <v>224</v>
      </c>
      <c r="BE2258" s="228">
        <f>IF(N2258="základní",J2258,0)</f>
        <v>0</v>
      </c>
      <c r="BF2258" s="228">
        <f>IF(N2258="snížená",J2258,0)</f>
        <v>0</v>
      </c>
      <c r="BG2258" s="228">
        <f>IF(N2258="zákl. přenesená",J2258,0)</f>
        <v>0</v>
      </c>
      <c r="BH2258" s="228">
        <f>IF(N2258="sníž. přenesená",J2258,0)</f>
        <v>0</v>
      </c>
      <c r="BI2258" s="228">
        <f>IF(N2258="nulová",J2258,0)</f>
        <v>0</v>
      </c>
      <c r="BJ2258" s="20" t="s">
        <v>93</v>
      </c>
      <c r="BK2258" s="228">
        <f>ROUND(I2258*H2258,2)</f>
        <v>0</v>
      </c>
      <c r="BL2258" s="20" t="s">
        <v>231</v>
      </c>
      <c r="BM2258" s="227" t="s">
        <v>2201</v>
      </c>
    </row>
    <row r="2259" s="2" customFormat="1">
      <c r="A2259" s="41"/>
      <c r="B2259" s="42"/>
      <c r="C2259" s="43"/>
      <c r="D2259" s="267" t="s">
        <v>314</v>
      </c>
      <c r="E2259" s="43"/>
      <c r="F2259" s="268" t="s">
        <v>2202</v>
      </c>
      <c r="G2259" s="43"/>
      <c r="H2259" s="43"/>
      <c r="I2259" s="269"/>
      <c r="J2259" s="43"/>
      <c r="K2259" s="43"/>
      <c r="L2259" s="47"/>
      <c r="M2259" s="270"/>
      <c r="N2259" s="271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314</v>
      </c>
      <c r="AU2259" s="20" t="s">
        <v>93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496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2203</v>
      </c>
      <c r="G2261" s="230"/>
      <c r="H2261" s="234">
        <v>0.29999999999999999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82</v>
      </c>
      <c r="AY2261" s="240" t="s">
        <v>224</v>
      </c>
    </row>
    <row r="2262" s="12" customFormat="1" ht="22.8" customHeight="1">
      <c r="A2262" s="12"/>
      <c r="B2262" s="200"/>
      <c r="C2262" s="201"/>
      <c r="D2262" s="202" t="s">
        <v>73</v>
      </c>
      <c r="E2262" s="214" t="s">
        <v>2204</v>
      </c>
      <c r="F2262" s="214" t="s">
        <v>2205</v>
      </c>
      <c r="G2262" s="201"/>
      <c r="H2262" s="201"/>
      <c r="I2262" s="204"/>
      <c r="J2262" s="215">
        <f>BK2262</f>
        <v>0</v>
      </c>
      <c r="K2262" s="201"/>
      <c r="L2262" s="206"/>
      <c r="M2262" s="207"/>
      <c r="N2262" s="208"/>
      <c r="O2262" s="208"/>
      <c r="P2262" s="209">
        <f>SUM(P2263:P2463)</f>
        <v>0</v>
      </c>
      <c r="Q2262" s="208"/>
      <c r="R2262" s="209">
        <f>SUM(R2263:R2463)</f>
        <v>2.0074000000000001</v>
      </c>
      <c r="S2262" s="208"/>
      <c r="T2262" s="210">
        <f>SUM(T2263:T2463)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11" t="s">
        <v>82</v>
      </c>
      <c r="AT2262" s="212" t="s">
        <v>73</v>
      </c>
      <c r="AU2262" s="212" t="s">
        <v>82</v>
      </c>
      <c r="AY2262" s="211" t="s">
        <v>224</v>
      </c>
      <c r="BK2262" s="213">
        <f>SUM(BK2263:BK2463)</f>
        <v>0</v>
      </c>
    </row>
    <row r="2263" s="2" customFormat="1" ht="24.15" customHeight="1">
      <c r="A2263" s="41"/>
      <c r="B2263" s="42"/>
      <c r="C2263" s="216" t="s">
        <v>2206</v>
      </c>
      <c r="D2263" s="216" t="s">
        <v>227</v>
      </c>
      <c r="E2263" s="217" t="s">
        <v>2207</v>
      </c>
      <c r="F2263" s="218" t="s">
        <v>2208</v>
      </c>
      <c r="G2263" s="219" t="s">
        <v>471</v>
      </c>
      <c r="H2263" s="220">
        <v>175</v>
      </c>
      <c r="I2263" s="221"/>
      <c r="J2263" s="222">
        <f>ROUND(I2263*H2263,2)</f>
        <v>0</v>
      </c>
      <c r="K2263" s="218" t="s">
        <v>312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0.00010000000000000001</v>
      </c>
      <c r="R2263" s="225">
        <f>Q2263*H2263</f>
        <v>0.017500000000000002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2209</v>
      </c>
    </row>
    <row r="2264" s="2" customFormat="1">
      <c r="A2264" s="41"/>
      <c r="B2264" s="42"/>
      <c r="C2264" s="43"/>
      <c r="D2264" s="267" t="s">
        <v>314</v>
      </c>
      <c r="E2264" s="43"/>
      <c r="F2264" s="268" t="s">
        <v>2210</v>
      </c>
      <c r="G2264" s="43"/>
      <c r="H2264" s="43"/>
      <c r="I2264" s="269"/>
      <c r="J2264" s="43"/>
      <c r="K2264" s="43"/>
      <c r="L2264" s="47"/>
      <c r="M2264" s="270"/>
      <c r="N2264" s="271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314</v>
      </c>
      <c r="AU2264" s="20" t="s">
        <v>93</v>
      </c>
    </row>
    <row r="2265" s="14" customFormat="1">
      <c r="A2265" s="14"/>
      <c r="B2265" s="246"/>
      <c r="C2265" s="247"/>
      <c r="D2265" s="231" t="s">
        <v>268</v>
      </c>
      <c r="E2265" s="248" t="s">
        <v>19</v>
      </c>
      <c r="F2265" s="249" t="s">
        <v>2211</v>
      </c>
      <c r="G2265" s="247"/>
      <c r="H2265" s="248" t="s">
        <v>19</v>
      </c>
      <c r="I2265" s="250"/>
      <c r="J2265" s="247"/>
      <c r="K2265" s="247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268</v>
      </c>
      <c r="AU2265" s="255" t="s">
        <v>93</v>
      </c>
      <c r="AV2265" s="14" t="s">
        <v>82</v>
      </c>
      <c r="AW2265" s="14" t="s">
        <v>34</v>
      </c>
      <c r="AX2265" s="14" t="s">
        <v>74</v>
      </c>
      <c r="AY2265" s="255" t="s">
        <v>224</v>
      </c>
    </row>
    <row r="2266" s="13" customFormat="1">
      <c r="A2266" s="13"/>
      <c r="B2266" s="229"/>
      <c r="C2266" s="230"/>
      <c r="D2266" s="231" t="s">
        <v>268</v>
      </c>
      <c r="E2266" s="232" t="s">
        <v>19</v>
      </c>
      <c r="F2266" s="233" t="s">
        <v>2212</v>
      </c>
      <c r="G2266" s="230"/>
      <c r="H2266" s="234">
        <v>175</v>
      </c>
      <c r="I2266" s="235"/>
      <c r="J2266" s="230"/>
      <c r="K2266" s="230"/>
      <c r="L2266" s="236"/>
      <c r="M2266" s="237"/>
      <c r="N2266" s="238"/>
      <c r="O2266" s="238"/>
      <c r="P2266" s="238"/>
      <c r="Q2266" s="238"/>
      <c r="R2266" s="238"/>
      <c r="S2266" s="238"/>
      <c r="T2266" s="23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0" t="s">
        <v>268</v>
      </c>
      <c r="AU2266" s="240" t="s">
        <v>93</v>
      </c>
      <c r="AV2266" s="13" t="s">
        <v>93</v>
      </c>
      <c r="AW2266" s="13" t="s">
        <v>34</v>
      </c>
      <c r="AX2266" s="13" t="s">
        <v>82</v>
      </c>
      <c r="AY2266" s="240" t="s">
        <v>224</v>
      </c>
    </row>
    <row r="2267" s="2" customFormat="1" ht="33" customHeight="1">
      <c r="A2267" s="41"/>
      <c r="B2267" s="42"/>
      <c r="C2267" s="216" t="s">
        <v>557</v>
      </c>
      <c r="D2267" s="216" t="s">
        <v>227</v>
      </c>
      <c r="E2267" s="217" t="s">
        <v>2213</v>
      </c>
      <c r="F2267" s="218" t="s">
        <v>2214</v>
      </c>
      <c r="G2267" s="219" t="s">
        <v>266</v>
      </c>
      <c r="H2267" s="220">
        <v>37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0.0011999999999999999</v>
      </c>
      <c r="R2267" s="225">
        <f>Q2267*H2267</f>
        <v>0.044399999999999995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2215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2216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2217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82</v>
      </c>
      <c r="G2270" s="230"/>
      <c r="H2270" s="234">
        <v>1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74</v>
      </c>
      <c r="AY2270" s="240" t="s">
        <v>224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2218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93</v>
      </c>
      <c r="G2272" s="230"/>
      <c r="H2272" s="234">
        <v>2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74</v>
      </c>
      <c r="AY2272" s="240" t="s">
        <v>224</v>
      </c>
    </row>
    <row r="2273" s="14" customFormat="1">
      <c r="A2273" s="14"/>
      <c r="B2273" s="246"/>
      <c r="C2273" s="247"/>
      <c r="D2273" s="231" t="s">
        <v>268</v>
      </c>
      <c r="E2273" s="248" t="s">
        <v>19</v>
      </c>
      <c r="F2273" s="249" t="s">
        <v>2219</v>
      </c>
      <c r="G2273" s="247"/>
      <c r="H2273" s="248" t="s">
        <v>19</v>
      </c>
      <c r="I2273" s="250"/>
      <c r="J2273" s="247"/>
      <c r="K2273" s="247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268</v>
      </c>
      <c r="AU2273" s="255" t="s">
        <v>93</v>
      </c>
      <c r="AV2273" s="14" t="s">
        <v>82</v>
      </c>
      <c r="AW2273" s="14" t="s">
        <v>34</v>
      </c>
      <c r="AX2273" s="14" t="s">
        <v>74</v>
      </c>
      <c r="AY2273" s="255" t="s">
        <v>224</v>
      </c>
    </row>
    <row r="2274" s="13" customFormat="1">
      <c r="A2274" s="13"/>
      <c r="B2274" s="229"/>
      <c r="C2274" s="230"/>
      <c r="D2274" s="231" t="s">
        <v>268</v>
      </c>
      <c r="E2274" s="232" t="s">
        <v>19</v>
      </c>
      <c r="F2274" s="233" t="s">
        <v>656</v>
      </c>
      <c r="G2274" s="230"/>
      <c r="H2274" s="234">
        <v>34</v>
      </c>
      <c r="I2274" s="235"/>
      <c r="J2274" s="230"/>
      <c r="K2274" s="230"/>
      <c r="L2274" s="236"/>
      <c r="M2274" s="237"/>
      <c r="N2274" s="238"/>
      <c r="O2274" s="238"/>
      <c r="P2274" s="238"/>
      <c r="Q2274" s="238"/>
      <c r="R2274" s="238"/>
      <c r="S2274" s="238"/>
      <c r="T2274" s="23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0" t="s">
        <v>268</v>
      </c>
      <c r="AU2274" s="240" t="s">
        <v>93</v>
      </c>
      <c r="AV2274" s="13" t="s">
        <v>93</v>
      </c>
      <c r="AW2274" s="13" t="s">
        <v>34</v>
      </c>
      <c r="AX2274" s="13" t="s">
        <v>74</v>
      </c>
      <c r="AY2274" s="240" t="s">
        <v>224</v>
      </c>
    </row>
    <row r="2275" s="16" customFormat="1">
      <c r="A2275" s="16"/>
      <c r="B2275" s="272"/>
      <c r="C2275" s="273"/>
      <c r="D2275" s="231" t="s">
        <v>268</v>
      </c>
      <c r="E2275" s="274" t="s">
        <v>19</v>
      </c>
      <c r="F2275" s="275" t="s">
        <v>351</v>
      </c>
      <c r="G2275" s="273"/>
      <c r="H2275" s="276">
        <v>37</v>
      </c>
      <c r="I2275" s="277"/>
      <c r="J2275" s="273"/>
      <c r="K2275" s="273"/>
      <c r="L2275" s="278"/>
      <c r="M2275" s="279"/>
      <c r="N2275" s="280"/>
      <c r="O2275" s="280"/>
      <c r="P2275" s="280"/>
      <c r="Q2275" s="280"/>
      <c r="R2275" s="280"/>
      <c r="S2275" s="280"/>
      <c r="T2275" s="281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82" t="s">
        <v>268</v>
      </c>
      <c r="AU2275" s="282" t="s">
        <v>93</v>
      </c>
      <c r="AV2275" s="16" t="s">
        <v>231</v>
      </c>
      <c r="AW2275" s="16" t="s">
        <v>34</v>
      </c>
      <c r="AX2275" s="16" t="s">
        <v>82</v>
      </c>
      <c r="AY2275" s="282" t="s">
        <v>224</v>
      </c>
    </row>
    <row r="2276" s="2" customFormat="1" ht="37.8" customHeight="1">
      <c r="A2276" s="41"/>
      <c r="B2276" s="42"/>
      <c r="C2276" s="216" t="s">
        <v>2220</v>
      </c>
      <c r="D2276" s="216" t="s">
        <v>227</v>
      </c>
      <c r="E2276" s="217" t="s">
        <v>2221</v>
      </c>
      <c r="F2276" s="218" t="s">
        <v>2222</v>
      </c>
      <c r="G2276" s="219" t="s">
        <v>471</v>
      </c>
      <c r="H2276" s="220">
        <v>79.549999999999997</v>
      </c>
      <c r="I2276" s="221"/>
      <c r="J2276" s="222">
        <f>ROUND(I2276*H2276,2)</f>
        <v>0</v>
      </c>
      <c r="K2276" s="218" t="s">
        <v>19</v>
      </c>
      <c r="L2276" s="47"/>
      <c r="M2276" s="223" t="s">
        <v>19</v>
      </c>
      <c r="N2276" s="224" t="s">
        <v>46</v>
      </c>
      <c r="O2276" s="87"/>
      <c r="P2276" s="225">
        <f>O2276*H2276</f>
        <v>0</v>
      </c>
      <c r="Q2276" s="225">
        <v>0</v>
      </c>
      <c r="R2276" s="225">
        <f>Q2276*H2276</f>
        <v>0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231</v>
      </c>
      <c r="AT2276" s="227" t="s">
        <v>227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2223</v>
      </c>
    </row>
    <row r="2277" s="2" customFormat="1" ht="37.8" customHeight="1">
      <c r="A2277" s="41"/>
      <c r="B2277" s="42"/>
      <c r="C2277" s="216" t="s">
        <v>2224</v>
      </c>
      <c r="D2277" s="216" t="s">
        <v>227</v>
      </c>
      <c r="E2277" s="217" t="s">
        <v>2225</v>
      </c>
      <c r="F2277" s="218" t="s">
        <v>2226</v>
      </c>
      <c r="G2277" s="219" t="s">
        <v>595</v>
      </c>
      <c r="H2277" s="220">
        <v>1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2227</v>
      </c>
    </row>
    <row r="2278" s="2" customFormat="1" ht="37.8" customHeight="1">
      <c r="A2278" s="41"/>
      <c r="B2278" s="42"/>
      <c r="C2278" s="216" t="s">
        <v>2228</v>
      </c>
      <c r="D2278" s="216" t="s">
        <v>227</v>
      </c>
      <c r="E2278" s="217" t="s">
        <v>2229</v>
      </c>
      <c r="F2278" s="218" t="s">
        <v>2230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19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0</v>
      </c>
      <c r="R2278" s="225">
        <f>Q2278*H2278</f>
        <v>0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2231</v>
      </c>
    </row>
    <row r="2279" s="2" customFormat="1" ht="37.8" customHeight="1">
      <c r="A2279" s="41"/>
      <c r="B2279" s="42"/>
      <c r="C2279" s="216" t="s">
        <v>2232</v>
      </c>
      <c r="D2279" s="216" t="s">
        <v>227</v>
      </c>
      <c r="E2279" s="217" t="s">
        <v>2233</v>
      </c>
      <c r="F2279" s="218" t="s">
        <v>2234</v>
      </c>
      <c r="G2279" s="219" t="s">
        <v>595</v>
      </c>
      <c r="H2279" s="220">
        <v>1</v>
      </c>
      <c r="I2279" s="221"/>
      <c r="J2279" s="222">
        <f>ROUND(I2279*H2279,2)</f>
        <v>0</v>
      </c>
      <c r="K2279" s="218" t="s">
        <v>19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</v>
      </c>
      <c r="R2279" s="225">
        <f>Q2279*H2279</f>
        <v>0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2235</v>
      </c>
    </row>
    <row r="2280" s="2" customFormat="1" ht="37.8" customHeight="1">
      <c r="A2280" s="41"/>
      <c r="B2280" s="42"/>
      <c r="C2280" s="216" t="s">
        <v>2236</v>
      </c>
      <c r="D2280" s="216" t="s">
        <v>227</v>
      </c>
      <c r="E2280" s="217" t="s">
        <v>2237</v>
      </c>
      <c r="F2280" s="218" t="s">
        <v>2238</v>
      </c>
      <c r="G2280" s="219" t="s">
        <v>595</v>
      </c>
      <c r="H2280" s="220">
        <v>94</v>
      </c>
      <c r="I2280" s="221"/>
      <c r="J2280" s="222">
        <f>ROUND(I2280*H2280,2)</f>
        <v>0</v>
      </c>
      <c r="K2280" s="218" t="s">
        <v>312</v>
      </c>
      <c r="L2280" s="47"/>
      <c r="M2280" s="223" t="s">
        <v>19</v>
      </c>
      <c r="N2280" s="224" t="s">
        <v>46</v>
      </c>
      <c r="O2280" s="87"/>
      <c r="P2280" s="225">
        <f>O2280*H2280</f>
        <v>0</v>
      </c>
      <c r="Q2280" s="225">
        <v>3.0000000000000001E-05</v>
      </c>
      <c r="R2280" s="225">
        <f>Q2280*H2280</f>
        <v>0.00282</v>
      </c>
      <c r="S2280" s="225">
        <v>0</v>
      </c>
      <c r="T2280" s="226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7" t="s">
        <v>231</v>
      </c>
      <c r="AT2280" s="227" t="s">
        <v>227</v>
      </c>
      <c r="AU2280" s="227" t="s">
        <v>93</v>
      </c>
      <c r="AY2280" s="20" t="s">
        <v>224</v>
      </c>
      <c r="BE2280" s="228">
        <f>IF(N2280="základní",J2280,0)</f>
        <v>0</v>
      </c>
      <c r="BF2280" s="228">
        <f>IF(N2280="snížená",J2280,0)</f>
        <v>0</v>
      </c>
      <c r="BG2280" s="228">
        <f>IF(N2280="zákl. přenesená",J2280,0)</f>
        <v>0</v>
      </c>
      <c r="BH2280" s="228">
        <f>IF(N2280="sníž. přenesená",J2280,0)</f>
        <v>0</v>
      </c>
      <c r="BI2280" s="228">
        <f>IF(N2280="nulová",J2280,0)</f>
        <v>0</v>
      </c>
      <c r="BJ2280" s="20" t="s">
        <v>93</v>
      </c>
      <c r="BK2280" s="228">
        <f>ROUND(I2280*H2280,2)</f>
        <v>0</v>
      </c>
      <c r="BL2280" s="20" t="s">
        <v>231</v>
      </c>
      <c r="BM2280" s="227" t="s">
        <v>2239</v>
      </c>
    </row>
    <row r="2281" s="2" customFormat="1">
      <c r="A2281" s="41"/>
      <c r="B2281" s="42"/>
      <c r="C2281" s="43"/>
      <c r="D2281" s="267" t="s">
        <v>314</v>
      </c>
      <c r="E2281" s="43"/>
      <c r="F2281" s="268" t="s">
        <v>2240</v>
      </c>
      <c r="G2281" s="43"/>
      <c r="H2281" s="43"/>
      <c r="I2281" s="269"/>
      <c r="J2281" s="43"/>
      <c r="K2281" s="43"/>
      <c r="L2281" s="47"/>
      <c r="M2281" s="270"/>
      <c r="N2281" s="271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314</v>
      </c>
      <c r="AU2281" s="20" t="s">
        <v>93</v>
      </c>
    </row>
    <row r="2282" s="14" customFormat="1">
      <c r="A2282" s="14"/>
      <c r="B2282" s="246"/>
      <c r="C2282" s="247"/>
      <c r="D2282" s="231" t="s">
        <v>268</v>
      </c>
      <c r="E2282" s="248" t="s">
        <v>19</v>
      </c>
      <c r="F2282" s="249" t="s">
        <v>2241</v>
      </c>
      <c r="G2282" s="247"/>
      <c r="H2282" s="248" t="s">
        <v>19</v>
      </c>
      <c r="I2282" s="250"/>
      <c r="J2282" s="247"/>
      <c r="K2282" s="247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268</v>
      </c>
      <c r="AU2282" s="255" t="s">
        <v>93</v>
      </c>
      <c r="AV2282" s="14" t="s">
        <v>82</v>
      </c>
      <c r="AW2282" s="14" t="s">
        <v>34</v>
      </c>
      <c r="AX2282" s="14" t="s">
        <v>74</v>
      </c>
      <c r="AY2282" s="255" t="s">
        <v>224</v>
      </c>
    </row>
    <row r="2283" s="13" customFormat="1">
      <c r="A2283" s="13"/>
      <c r="B2283" s="229"/>
      <c r="C2283" s="230"/>
      <c r="D2283" s="231" t="s">
        <v>268</v>
      </c>
      <c r="E2283" s="232" t="s">
        <v>19</v>
      </c>
      <c r="F2283" s="233" t="s">
        <v>1291</v>
      </c>
      <c r="G2283" s="230"/>
      <c r="H2283" s="234">
        <v>94</v>
      </c>
      <c r="I2283" s="235"/>
      <c r="J2283" s="230"/>
      <c r="K2283" s="230"/>
      <c r="L2283" s="236"/>
      <c r="M2283" s="237"/>
      <c r="N2283" s="238"/>
      <c r="O2283" s="238"/>
      <c r="P2283" s="238"/>
      <c r="Q2283" s="238"/>
      <c r="R2283" s="238"/>
      <c r="S2283" s="238"/>
      <c r="T2283" s="23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0" t="s">
        <v>268</v>
      </c>
      <c r="AU2283" s="240" t="s">
        <v>93</v>
      </c>
      <c r="AV2283" s="13" t="s">
        <v>93</v>
      </c>
      <c r="AW2283" s="13" t="s">
        <v>34</v>
      </c>
      <c r="AX2283" s="13" t="s">
        <v>82</v>
      </c>
      <c r="AY2283" s="240" t="s">
        <v>224</v>
      </c>
    </row>
    <row r="2284" s="2" customFormat="1" ht="24.15" customHeight="1">
      <c r="A2284" s="41"/>
      <c r="B2284" s="42"/>
      <c r="C2284" s="286" t="s">
        <v>2242</v>
      </c>
      <c r="D2284" s="286" t="s">
        <v>572</v>
      </c>
      <c r="E2284" s="287" t="s">
        <v>2243</v>
      </c>
      <c r="F2284" s="288" t="s">
        <v>2244</v>
      </c>
      <c r="G2284" s="289" t="s">
        <v>595</v>
      </c>
      <c r="H2284" s="290">
        <v>94</v>
      </c>
      <c r="I2284" s="291"/>
      <c r="J2284" s="292">
        <f>ROUND(I2284*H2284,2)</f>
        <v>0</v>
      </c>
      <c r="K2284" s="288" t="s">
        <v>312</v>
      </c>
      <c r="L2284" s="293"/>
      <c r="M2284" s="294" t="s">
        <v>19</v>
      </c>
      <c r="N2284" s="295" t="s">
        <v>46</v>
      </c>
      <c r="O2284" s="87"/>
      <c r="P2284" s="225">
        <f>O2284*H2284</f>
        <v>0</v>
      </c>
      <c r="Q2284" s="225">
        <v>0.00089999999999999998</v>
      </c>
      <c r="R2284" s="225">
        <f>Q2284*H2284</f>
        <v>0.084599999999999995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254</v>
      </c>
      <c r="AT2284" s="227" t="s">
        <v>572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2245</v>
      </c>
    </row>
    <row r="2285" s="2" customFormat="1" ht="37.8" customHeight="1">
      <c r="A2285" s="41"/>
      <c r="B2285" s="42"/>
      <c r="C2285" s="216" t="s">
        <v>2172</v>
      </c>
      <c r="D2285" s="216" t="s">
        <v>227</v>
      </c>
      <c r="E2285" s="217" t="s">
        <v>2246</v>
      </c>
      <c r="F2285" s="218" t="s">
        <v>2247</v>
      </c>
      <c r="G2285" s="219" t="s">
        <v>595</v>
      </c>
      <c r="H2285" s="220">
        <v>9</v>
      </c>
      <c r="I2285" s="221"/>
      <c r="J2285" s="222">
        <f>ROUND(I2285*H2285,2)</f>
        <v>0</v>
      </c>
      <c r="K2285" s="218" t="s">
        <v>312</v>
      </c>
      <c r="L2285" s="47"/>
      <c r="M2285" s="223" t="s">
        <v>19</v>
      </c>
      <c r="N2285" s="224" t="s">
        <v>46</v>
      </c>
      <c r="O2285" s="87"/>
      <c r="P2285" s="225">
        <f>O2285*H2285</f>
        <v>0</v>
      </c>
      <c r="Q2285" s="225">
        <v>3.0000000000000001E-05</v>
      </c>
      <c r="R2285" s="225">
        <f>Q2285*H2285</f>
        <v>0.00027</v>
      </c>
      <c r="S2285" s="225">
        <v>0</v>
      </c>
      <c r="T2285" s="226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27" t="s">
        <v>231</v>
      </c>
      <c r="AT2285" s="227" t="s">
        <v>227</v>
      </c>
      <c r="AU2285" s="227" t="s">
        <v>93</v>
      </c>
      <c r="AY2285" s="20" t="s">
        <v>224</v>
      </c>
      <c r="BE2285" s="228">
        <f>IF(N2285="základní",J2285,0)</f>
        <v>0</v>
      </c>
      <c r="BF2285" s="228">
        <f>IF(N2285="snížená",J2285,0)</f>
        <v>0</v>
      </c>
      <c r="BG2285" s="228">
        <f>IF(N2285="zákl. přenesená",J2285,0)</f>
        <v>0</v>
      </c>
      <c r="BH2285" s="228">
        <f>IF(N2285="sníž. přenesená",J2285,0)</f>
        <v>0</v>
      </c>
      <c r="BI2285" s="228">
        <f>IF(N2285="nulová",J2285,0)</f>
        <v>0</v>
      </c>
      <c r="BJ2285" s="20" t="s">
        <v>93</v>
      </c>
      <c r="BK2285" s="228">
        <f>ROUND(I2285*H2285,2)</f>
        <v>0</v>
      </c>
      <c r="BL2285" s="20" t="s">
        <v>231</v>
      </c>
      <c r="BM2285" s="227" t="s">
        <v>2248</v>
      </c>
    </row>
    <row r="2286" s="2" customFormat="1">
      <c r="A2286" s="41"/>
      <c r="B2286" s="42"/>
      <c r="C2286" s="43"/>
      <c r="D2286" s="267" t="s">
        <v>314</v>
      </c>
      <c r="E2286" s="43"/>
      <c r="F2286" s="268" t="s">
        <v>2249</v>
      </c>
      <c r="G2286" s="43"/>
      <c r="H2286" s="43"/>
      <c r="I2286" s="269"/>
      <c r="J2286" s="43"/>
      <c r="K2286" s="43"/>
      <c r="L2286" s="47"/>
      <c r="M2286" s="270"/>
      <c r="N2286" s="271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314</v>
      </c>
      <c r="AU2286" s="20" t="s">
        <v>93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2250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260</v>
      </c>
      <c r="G2288" s="230"/>
      <c r="H2288" s="234">
        <v>9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82</v>
      </c>
      <c r="AY2288" s="240" t="s">
        <v>224</v>
      </c>
    </row>
    <row r="2289" s="2" customFormat="1" ht="24.15" customHeight="1">
      <c r="A2289" s="41"/>
      <c r="B2289" s="42"/>
      <c r="C2289" s="286" t="s">
        <v>2251</v>
      </c>
      <c r="D2289" s="286" t="s">
        <v>572</v>
      </c>
      <c r="E2289" s="287" t="s">
        <v>2252</v>
      </c>
      <c r="F2289" s="288" t="s">
        <v>2253</v>
      </c>
      <c r="G2289" s="289" t="s">
        <v>595</v>
      </c>
      <c r="H2289" s="290">
        <v>9</v>
      </c>
      <c r="I2289" s="291"/>
      <c r="J2289" s="292">
        <f>ROUND(I2289*H2289,2)</f>
        <v>0</v>
      </c>
      <c r="K2289" s="288" t="s">
        <v>312</v>
      </c>
      <c r="L2289" s="293"/>
      <c r="M2289" s="294" t="s">
        <v>19</v>
      </c>
      <c r="N2289" s="295" t="s">
        <v>46</v>
      </c>
      <c r="O2289" s="87"/>
      <c r="P2289" s="225">
        <f>O2289*H2289</f>
        <v>0</v>
      </c>
      <c r="Q2289" s="225">
        <v>0.0014</v>
      </c>
      <c r="R2289" s="225">
        <f>Q2289*H2289</f>
        <v>0.0126</v>
      </c>
      <c r="S2289" s="225">
        <v>0</v>
      </c>
      <c r="T2289" s="226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27" t="s">
        <v>254</v>
      </c>
      <c r="AT2289" s="227" t="s">
        <v>572</v>
      </c>
      <c r="AU2289" s="227" t="s">
        <v>93</v>
      </c>
      <c r="AY2289" s="20" t="s">
        <v>224</v>
      </c>
      <c r="BE2289" s="228">
        <f>IF(N2289="základní",J2289,0)</f>
        <v>0</v>
      </c>
      <c r="BF2289" s="228">
        <f>IF(N2289="snížená",J2289,0)</f>
        <v>0</v>
      </c>
      <c r="BG2289" s="228">
        <f>IF(N2289="zákl. přenesená",J2289,0)</f>
        <v>0</v>
      </c>
      <c r="BH2289" s="228">
        <f>IF(N2289="sníž. přenesená",J2289,0)</f>
        <v>0</v>
      </c>
      <c r="BI2289" s="228">
        <f>IF(N2289="nulová",J2289,0)</f>
        <v>0</v>
      </c>
      <c r="BJ2289" s="20" t="s">
        <v>93</v>
      </c>
      <c r="BK2289" s="228">
        <f>ROUND(I2289*H2289,2)</f>
        <v>0</v>
      </c>
      <c r="BL2289" s="20" t="s">
        <v>231</v>
      </c>
      <c r="BM2289" s="227" t="s">
        <v>2254</v>
      </c>
    </row>
    <row r="2290" s="14" customFormat="1">
      <c r="A2290" s="14"/>
      <c r="B2290" s="246"/>
      <c r="C2290" s="247"/>
      <c r="D2290" s="231" t="s">
        <v>268</v>
      </c>
      <c r="E2290" s="248" t="s">
        <v>19</v>
      </c>
      <c r="F2290" s="249" t="s">
        <v>2250</v>
      </c>
      <c r="G2290" s="247"/>
      <c r="H2290" s="248" t="s">
        <v>19</v>
      </c>
      <c r="I2290" s="250"/>
      <c r="J2290" s="247"/>
      <c r="K2290" s="247"/>
      <c r="L2290" s="251"/>
      <c r="M2290" s="252"/>
      <c r="N2290" s="253"/>
      <c r="O2290" s="253"/>
      <c r="P2290" s="253"/>
      <c r="Q2290" s="253"/>
      <c r="R2290" s="253"/>
      <c r="S2290" s="253"/>
      <c r="T2290" s="25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5" t="s">
        <v>268</v>
      </c>
      <c r="AU2290" s="255" t="s">
        <v>93</v>
      </c>
      <c r="AV2290" s="14" t="s">
        <v>82</v>
      </c>
      <c r="AW2290" s="14" t="s">
        <v>34</v>
      </c>
      <c r="AX2290" s="14" t="s">
        <v>74</v>
      </c>
      <c r="AY2290" s="255" t="s">
        <v>224</v>
      </c>
    </row>
    <row r="2291" s="13" customFormat="1">
      <c r="A2291" s="13"/>
      <c r="B2291" s="229"/>
      <c r="C2291" s="230"/>
      <c r="D2291" s="231" t="s">
        <v>268</v>
      </c>
      <c r="E2291" s="232" t="s">
        <v>19</v>
      </c>
      <c r="F2291" s="233" t="s">
        <v>260</v>
      </c>
      <c r="G2291" s="230"/>
      <c r="H2291" s="234">
        <v>9</v>
      </c>
      <c r="I2291" s="235"/>
      <c r="J2291" s="230"/>
      <c r="K2291" s="230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268</v>
      </c>
      <c r="AU2291" s="240" t="s">
        <v>93</v>
      </c>
      <c r="AV2291" s="13" t="s">
        <v>93</v>
      </c>
      <c r="AW2291" s="13" t="s">
        <v>34</v>
      </c>
      <c r="AX2291" s="13" t="s">
        <v>82</v>
      </c>
      <c r="AY2291" s="240" t="s">
        <v>224</v>
      </c>
    </row>
    <row r="2292" s="2" customFormat="1" ht="37.8" customHeight="1">
      <c r="A2292" s="41"/>
      <c r="B2292" s="42"/>
      <c r="C2292" s="216" t="s">
        <v>2255</v>
      </c>
      <c r="D2292" s="216" t="s">
        <v>227</v>
      </c>
      <c r="E2292" s="217" t="s">
        <v>2256</v>
      </c>
      <c r="F2292" s="218" t="s">
        <v>2257</v>
      </c>
      <c r="G2292" s="219" t="s">
        <v>595</v>
      </c>
      <c r="H2292" s="220">
        <v>17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0.00044000000000000002</v>
      </c>
      <c r="R2292" s="225">
        <f>Q2292*H2292</f>
        <v>0.0074800000000000005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2258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2259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2260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246</v>
      </c>
      <c r="G2295" s="230"/>
      <c r="H2295" s="234">
        <v>6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74</v>
      </c>
      <c r="AY2295" s="240" t="s">
        <v>224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143</v>
      </c>
      <c r="G2297" s="230"/>
      <c r="H2297" s="234">
        <v>11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74</v>
      </c>
      <c r="AY2297" s="240" t="s">
        <v>224</v>
      </c>
    </row>
    <row r="2298" s="16" customFormat="1">
      <c r="A2298" s="16"/>
      <c r="B2298" s="272"/>
      <c r="C2298" s="273"/>
      <c r="D2298" s="231" t="s">
        <v>268</v>
      </c>
      <c r="E2298" s="274" t="s">
        <v>19</v>
      </c>
      <c r="F2298" s="275" t="s">
        <v>351</v>
      </c>
      <c r="G2298" s="273"/>
      <c r="H2298" s="276">
        <v>17</v>
      </c>
      <c r="I2298" s="277"/>
      <c r="J2298" s="273"/>
      <c r="K2298" s="273"/>
      <c r="L2298" s="278"/>
      <c r="M2298" s="279"/>
      <c r="N2298" s="280"/>
      <c r="O2298" s="280"/>
      <c r="P2298" s="280"/>
      <c r="Q2298" s="280"/>
      <c r="R2298" s="280"/>
      <c r="S2298" s="280"/>
      <c r="T2298" s="281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82" t="s">
        <v>268</v>
      </c>
      <c r="AU2298" s="282" t="s">
        <v>93</v>
      </c>
      <c r="AV2298" s="16" t="s">
        <v>231</v>
      </c>
      <c r="AW2298" s="16" t="s">
        <v>34</v>
      </c>
      <c r="AX2298" s="16" t="s">
        <v>82</v>
      </c>
      <c r="AY2298" s="282" t="s">
        <v>224</v>
      </c>
    </row>
    <row r="2299" s="2" customFormat="1" ht="24.15" customHeight="1">
      <c r="A2299" s="41"/>
      <c r="B2299" s="42"/>
      <c r="C2299" s="286" t="s">
        <v>2262</v>
      </c>
      <c r="D2299" s="286" t="s">
        <v>572</v>
      </c>
      <c r="E2299" s="287" t="s">
        <v>2263</v>
      </c>
      <c r="F2299" s="288" t="s">
        <v>2264</v>
      </c>
      <c r="G2299" s="289" t="s">
        <v>595</v>
      </c>
      <c r="H2299" s="290">
        <v>17</v>
      </c>
      <c r="I2299" s="291"/>
      <c r="J2299" s="292">
        <f>ROUND(I2299*H2299,2)</f>
        <v>0</v>
      </c>
      <c r="K2299" s="288" t="s">
        <v>312</v>
      </c>
      <c r="L2299" s="293"/>
      <c r="M2299" s="294" t="s">
        <v>19</v>
      </c>
      <c r="N2299" s="295" t="s">
        <v>46</v>
      </c>
      <c r="O2299" s="87"/>
      <c r="P2299" s="225">
        <f>O2299*H2299</f>
        <v>0</v>
      </c>
      <c r="Q2299" s="225">
        <v>0.0061999999999999998</v>
      </c>
      <c r="R2299" s="225">
        <f>Q2299*H2299</f>
        <v>0.10539999999999999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254</v>
      </c>
      <c r="AT2299" s="227" t="s">
        <v>572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2265</v>
      </c>
    </row>
    <row r="2300" s="14" customFormat="1">
      <c r="A2300" s="14"/>
      <c r="B2300" s="246"/>
      <c r="C2300" s="247"/>
      <c r="D2300" s="231" t="s">
        <v>268</v>
      </c>
      <c r="E2300" s="248" t="s">
        <v>19</v>
      </c>
      <c r="F2300" s="249" t="s">
        <v>2260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268</v>
      </c>
      <c r="AU2300" s="255" t="s">
        <v>93</v>
      </c>
      <c r="AV2300" s="14" t="s">
        <v>82</v>
      </c>
      <c r="AW2300" s="14" t="s">
        <v>34</v>
      </c>
      <c r="AX2300" s="14" t="s">
        <v>74</v>
      </c>
      <c r="AY2300" s="255" t="s">
        <v>224</v>
      </c>
    </row>
    <row r="2301" s="13" customFormat="1">
      <c r="A2301" s="13"/>
      <c r="B2301" s="229"/>
      <c r="C2301" s="230"/>
      <c r="D2301" s="231" t="s">
        <v>268</v>
      </c>
      <c r="E2301" s="232" t="s">
        <v>19</v>
      </c>
      <c r="F2301" s="233" t="s">
        <v>246</v>
      </c>
      <c r="G2301" s="230"/>
      <c r="H2301" s="234">
        <v>6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0" t="s">
        <v>268</v>
      </c>
      <c r="AU2301" s="240" t="s">
        <v>93</v>
      </c>
      <c r="AV2301" s="13" t="s">
        <v>93</v>
      </c>
      <c r="AW2301" s="13" t="s">
        <v>34</v>
      </c>
      <c r="AX2301" s="13" t="s">
        <v>74</v>
      </c>
      <c r="AY2301" s="240" t="s">
        <v>224</v>
      </c>
    </row>
    <row r="2302" s="14" customFormat="1">
      <c r="A2302" s="14"/>
      <c r="B2302" s="246"/>
      <c r="C2302" s="247"/>
      <c r="D2302" s="231" t="s">
        <v>268</v>
      </c>
      <c r="E2302" s="248" t="s">
        <v>19</v>
      </c>
      <c r="F2302" s="249" t="s">
        <v>2261</v>
      </c>
      <c r="G2302" s="247"/>
      <c r="H2302" s="248" t="s">
        <v>19</v>
      </c>
      <c r="I2302" s="250"/>
      <c r="J2302" s="247"/>
      <c r="K2302" s="247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268</v>
      </c>
      <c r="AU2302" s="255" t="s">
        <v>93</v>
      </c>
      <c r="AV2302" s="14" t="s">
        <v>82</v>
      </c>
      <c r="AW2302" s="14" t="s">
        <v>34</v>
      </c>
      <c r="AX2302" s="14" t="s">
        <v>74</v>
      </c>
      <c r="AY2302" s="255" t="s">
        <v>224</v>
      </c>
    </row>
    <row r="2303" s="13" customFormat="1">
      <c r="A2303" s="13"/>
      <c r="B2303" s="229"/>
      <c r="C2303" s="230"/>
      <c r="D2303" s="231" t="s">
        <v>268</v>
      </c>
      <c r="E2303" s="232" t="s">
        <v>19</v>
      </c>
      <c r="F2303" s="233" t="s">
        <v>143</v>
      </c>
      <c r="G2303" s="230"/>
      <c r="H2303" s="234">
        <v>11</v>
      </c>
      <c r="I2303" s="235"/>
      <c r="J2303" s="230"/>
      <c r="K2303" s="230"/>
      <c r="L2303" s="236"/>
      <c r="M2303" s="237"/>
      <c r="N2303" s="238"/>
      <c r="O2303" s="238"/>
      <c r="P2303" s="238"/>
      <c r="Q2303" s="238"/>
      <c r="R2303" s="238"/>
      <c r="S2303" s="238"/>
      <c r="T2303" s="23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0" t="s">
        <v>268</v>
      </c>
      <c r="AU2303" s="240" t="s">
        <v>93</v>
      </c>
      <c r="AV2303" s="13" t="s">
        <v>93</v>
      </c>
      <c r="AW2303" s="13" t="s">
        <v>34</v>
      </c>
      <c r="AX2303" s="13" t="s">
        <v>74</v>
      </c>
      <c r="AY2303" s="240" t="s">
        <v>224</v>
      </c>
    </row>
    <row r="2304" s="16" customFormat="1">
      <c r="A2304" s="16"/>
      <c r="B2304" s="272"/>
      <c r="C2304" s="273"/>
      <c r="D2304" s="231" t="s">
        <v>268</v>
      </c>
      <c r="E2304" s="274" t="s">
        <v>19</v>
      </c>
      <c r="F2304" s="275" t="s">
        <v>351</v>
      </c>
      <c r="G2304" s="273"/>
      <c r="H2304" s="276">
        <v>17</v>
      </c>
      <c r="I2304" s="277"/>
      <c r="J2304" s="273"/>
      <c r="K2304" s="273"/>
      <c r="L2304" s="278"/>
      <c r="M2304" s="279"/>
      <c r="N2304" s="280"/>
      <c r="O2304" s="280"/>
      <c r="P2304" s="280"/>
      <c r="Q2304" s="280"/>
      <c r="R2304" s="280"/>
      <c r="S2304" s="280"/>
      <c r="T2304" s="281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82" t="s">
        <v>268</v>
      </c>
      <c r="AU2304" s="282" t="s">
        <v>93</v>
      </c>
      <c r="AV2304" s="16" t="s">
        <v>231</v>
      </c>
      <c r="AW2304" s="16" t="s">
        <v>34</v>
      </c>
      <c r="AX2304" s="16" t="s">
        <v>82</v>
      </c>
      <c r="AY2304" s="282" t="s">
        <v>224</v>
      </c>
    </row>
    <row r="2305" s="2" customFormat="1" ht="37.8" customHeight="1">
      <c r="A2305" s="41"/>
      <c r="B2305" s="42"/>
      <c r="C2305" s="216" t="s">
        <v>2266</v>
      </c>
      <c r="D2305" s="216" t="s">
        <v>227</v>
      </c>
      <c r="E2305" s="217" t="s">
        <v>2267</v>
      </c>
      <c r="F2305" s="218" t="s">
        <v>2268</v>
      </c>
      <c r="G2305" s="219" t="s">
        <v>595</v>
      </c>
      <c r="H2305" s="220">
        <v>71</v>
      </c>
      <c r="I2305" s="221"/>
      <c r="J2305" s="222">
        <f>ROUND(I2305*H2305,2)</f>
        <v>0</v>
      </c>
      <c r="K2305" s="218" t="s">
        <v>312</v>
      </c>
      <c r="L2305" s="47"/>
      <c r="M2305" s="223" t="s">
        <v>19</v>
      </c>
      <c r="N2305" s="224" t="s">
        <v>46</v>
      </c>
      <c r="O2305" s="87"/>
      <c r="P2305" s="225">
        <f>O2305*H2305</f>
        <v>0</v>
      </c>
      <c r="Q2305" s="225">
        <v>3.0000000000000001E-05</v>
      </c>
      <c r="R2305" s="225">
        <f>Q2305*H2305</f>
        <v>0.0021299999999999999</v>
      </c>
      <c r="S2305" s="225">
        <v>0</v>
      </c>
      <c r="T2305" s="226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7" t="s">
        <v>231</v>
      </c>
      <c r="AT2305" s="227" t="s">
        <v>227</v>
      </c>
      <c r="AU2305" s="227" t="s">
        <v>93</v>
      </c>
      <c r="AY2305" s="20" t="s">
        <v>224</v>
      </c>
      <c r="BE2305" s="228">
        <f>IF(N2305="základní",J2305,0)</f>
        <v>0</v>
      </c>
      <c r="BF2305" s="228">
        <f>IF(N2305="snížená",J2305,0)</f>
        <v>0</v>
      </c>
      <c r="BG2305" s="228">
        <f>IF(N2305="zákl. přenesená",J2305,0)</f>
        <v>0</v>
      </c>
      <c r="BH2305" s="228">
        <f>IF(N2305="sníž. přenesená",J2305,0)</f>
        <v>0</v>
      </c>
      <c r="BI2305" s="228">
        <f>IF(N2305="nulová",J2305,0)</f>
        <v>0</v>
      </c>
      <c r="BJ2305" s="20" t="s">
        <v>93</v>
      </c>
      <c r="BK2305" s="228">
        <f>ROUND(I2305*H2305,2)</f>
        <v>0</v>
      </c>
      <c r="BL2305" s="20" t="s">
        <v>231</v>
      </c>
      <c r="BM2305" s="227" t="s">
        <v>2269</v>
      </c>
    </row>
    <row r="2306" s="2" customFormat="1">
      <c r="A2306" s="41"/>
      <c r="B2306" s="42"/>
      <c r="C2306" s="43"/>
      <c r="D2306" s="267" t="s">
        <v>314</v>
      </c>
      <c r="E2306" s="43"/>
      <c r="F2306" s="268" t="s">
        <v>2270</v>
      </c>
      <c r="G2306" s="43"/>
      <c r="H2306" s="43"/>
      <c r="I2306" s="269"/>
      <c r="J2306" s="43"/>
      <c r="K2306" s="43"/>
      <c r="L2306" s="47"/>
      <c r="M2306" s="270"/>
      <c r="N2306" s="271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314</v>
      </c>
      <c r="AU2306" s="20" t="s">
        <v>93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2271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1104</v>
      </c>
      <c r="G2308" s="230"/>
      <c r="H2308" s="234">
        <v>71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24.15" customHeight="1">
      <c r="A2309" s="41"/>
      <c r="B2309" s="42"/>
      <c r="C2309" s="286" t="s">
        <v>2272</v>
      </c>
      <c r="D2309" s="286" t="s">
        <v>572</v>
      </c>
      <c r="E2309" s="287" t="s">
        <v>2273</v>
      </c>
      <c r="F2309" s="288" t="s">
        <v>2274</v>
      </c>
      <c r="G2309" s="289" t="s">
        <v>595</v>
      </c>
      <c r="H2309" s="290">
        <v>71</v>
      </c>
      <c r="I2309" s="291"/>
      <c r="J2309" s="292">
        <f>ROUND(I2309*H2309,2)</f>
        <v>0</v>
      </c>
      <c r="K2309" s="288" t="s">
        <v>312</v>
      </c>
      <c r="L2309" s="293"/>
      <c r="M2309" s="294" t="s">
        <v>19</v>
      </c>
      <c r="N2309" s="295" t="s">
        <v>46</v>
      </c>
      <c r="O2309" s="87"/>
      <c r="P2309" s="225">
        <f>O2309*H2309</f>
        <v>0</v>
      </c>
      <c r="Q2309" s="225">
        <v>0.0022000000000000001</v>
      </c>
      <c r="R2309" s="225">
        <f>Q2309*H2309</f>
        <v>0.15620000000000001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254</v>
      </c>
      <c r="AT2309" s="227" t="s">
        <v>572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231</v>
      </c>
      <c r="BM2309" s="227" t="s">
        <v>2275</v>
      </c>
    </row>
    <row r="2310" s="14" customFormat="1">
      <c r="A2310" s="14"/>
      <c r="B2310" s="246"/>
      <c r="C2310" s="247"/>
      <c r="D2310" s="231" t="s">
        <v>268</v>
      </c>
      <c r="E2310" s="248" t="s">
        <v>19</v>
      </c>
      <c r="F2310" s="249" t="s">
        <v>2271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268</v>
      </c>
      <c r="AU2310" s="255" t="s">
        <v>93</v>
      </c>
      <c r="AV2310" s="14" t="s">
        <v>82</v>
      </c>
      <c r="AW2310" s="14" t="s">
        <v>34</v>
      </c>
      <c r="AX2310" s="14" t="s">
        <v>74</v>
      </c>
      <c r="AY2310" s="255" t="s">
        <v>224</v>
      </c>
    </row>
    <row r="2311" s="13" customFormat="1">
      <c r="A2311" s="13"/>
      <c r="B2311" s="229"/>
      <c r="C2311" s="230"/>
      <c r="D2311" s="231" t="s">
        <v>268</v>
      </c>
      <c r="E2311" s="232" t="s">
        <v>19</v>
      </c>
      <c r="F2311" s="233" t="s">
        <v>1104</v>
      </c>
      <c r="G2311" s="230"/>
      <c r="H2311" s="234">
        <v>71</v>
      </c>
      <c r="I2311" s="235"/>
      <c r="J2311" s="230"/>
      <c r="K2311" s="230"/>
      <c r="L2311" s="236"/>
      <c r="M2311" s="237"/>
      <c r="N2311" s="238"/>
      <c r="O2311" s="238"/>
      <c r="P2311" s="238"/>
      <c r="Q2311" s="238"/>
      <c r="R2311" s="238"/>
      <c r="S2311" s="238"/>
      <c r="T2311" s="23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0" t="s">
        <v>268</v>
      </c>
      <c r="AU2311" s="240" t="s">
        <v>93</v>
      </c>
      <c r="AV2311" s="13" t="s">
        <v>93</v>
      </c>
      <c r="AW2311" s="13" t="s">
        <v>34</v>
      </c>
      <c r="AX2311" s="13" t="s">
        <v>82</v>
      </c>
      <c r="AY2311" s="240" t="s">
        <v>224</v>
      </c>
    </row>
    <row r="2312" s="2" customFormat="1" ht="49.05" customHeight="1">
      <c r="A2312" s="41"/>
      <c r="B2312" s="42"/>
      <c r="C2312" s="216" t="s">
        <v>2276</v>
      </c>
      <c r="D2312" s="216" t="s">
        <v>227</v>
      </c>
      <c r="E2312" s="217" t="s">
        <v>2277</v>
      </c>
      <c r="F2312" s="218" t="s">
        <v>2278</v>
      </c>
      <c r="G2312" s="219" t="s">
        <v>595</v>
      </c>
      <c r="H2312" s="220">
        <v>6</v>
      </c>
      <c r="I2312" s="221"/>
      <c r="J2312" s="222">
        <f>ROUND(I2312*H2312,2)</f>
        <v>0</v>
      </c>
      <c r="K2312" s="218" t="s">
        <v>19</v>
      </c>
      <c r="L2312" s="47"/>
      <c r="M2312" s="223" t="s">
        <v>19</v>
      </c>
      <c r="N2312" s="224" t="s">
        <v>46</v>
      </c>
      <c r="O2312" s="87"/>
      <c r="P2312" s="225">
        <f>O2312*H2312</f>
        <v>0</v>
      </c>
      <c r="Q2312" s="225">
        <v>0</v>
      </c>
      <c r="R2312" s="225">
        <f>Q2312*H2312</f>
        <v>0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231</v>
      </c>
      <c r="AT2312" s="227" t="s">
        <v>227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2279</v>
      </c>
    </row>
    <row r="2313" s="2" customFormat="1" ht="49.05" customHeight="1">
      <c r="A2313" s="41"/>
      <c r="B2313" s="42"/>
      <c r="C2313" s="216" t="s">
        <v>2280</v>
      </c>
      <c r="D2313" s="216" t="s">
        <v>227</v>
      </c>
      <c r="E2313" s="217" t="s">
        <v>2281</v>
      </c>
      <c r="F2313" s="218" t="s">
        <v>2282</v>
      </c>
      <c r="G2313" s="219" t="s">
        <v>595</v>
      </c>
      <c r="H2313" s="220">
        <v>4</v>
      </c>
      <c r="I2313" s="221"/>
      <c r="J2313" s="222">
        <f>ROUND(I2313*H2313,2)</f>
        <v>0</v>
      </c>
      <c r="K2313" s="218" t="s">
        <v>19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0</v>
      </c>
      <c r="R2313" s="225">
        <f>Q2313*H2313</f>
        <v>0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2283</v>
      </c>
    </row>
    <row r="2314" s="2" customFormat="1" ht="24.15" customHeight="1">
      <c r="A2314" s="41"/>
      <c r="B2314" s="42"/>
      <c r="C2314" s="216" t="s">
        <v>2284</v>
      </c>
      <c r="D2314" s="216" t="s">
        <v>227</v>
      </c>
      <c r="E2314" s="217" t="s">
        <v>2285</v>
      </c>
      <c r="F2314" s="218" t="s">
        <v>2286</v>
      </c>
      <c r="G2314" s="219" t="s">
        <v>595</v>
      </c>
      <c r="H2314" s="220">
        <v>24</v>
      </c>
      <c r="I2314" s="221"/>
      <c r="J2314" s="222">
        <f>ROUND(I2314*H2314,2)</f>
        <v>0</v>
      </c>
      <c r="K2314" s="218" t="s">
        <v>312</v>
      </c>
      <c r="L2314" s="47"/>
      <c r="M2314" s="223" t="s">
        <v>19</v>
      </c>
      <c r="N2314" s="224" t="s">
        <v>46</v>
      </c>
      <c r="O2314" s="87"/>
      <c r="P2314" s="225">
        <f>O2314*H2314</f>
        <v>0</v>
      </c>
      <c r="Q2314" s="225">
        <v>0.00018000000000000001</v>
      </c>
      <c r="R2314" s="225">
        <f>Q2314*H2314</f>
        <v>0.0043200000000000001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231</v>
      </c>
      <c r="AT2314" s="227" t="s">
        <v>227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2287</v>
      </c>
    </row>
    <row r="2315" s="2" customFormat="1">
      <c r="A2315" s="41"/>
      <c r="B2315" s="42"/>
      <c r="C2315" s="43"/>
      <c r="D2315" s="267" t="s">
        <v>314</v>
      </c>
      <c r="E2315" s="43"/>
      <c r="F2315" s="268" t="s">
        <v>2288</v>
      </c>
      <c r="G2315" s="43"/>
      <c r="H2315" s="43"/>
      <c r="I2315" s="269"/>
      <c r="J2315" s="43"/>
      <c r="K2315" s="43"/>
      <c r="L2315" s="47"/>
      <c r="M2315" s="270"/>
      <c r="N2315" s="271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314</v>
      </c>
      <c r="AU2315" s="20" t="s">
        <v>93</v>
      </c>
    </row>
    <row r="2316" s="14" customFormat="1">
      <c r="A2316" s="14"/>
      <c r="B2316" s="246"/>
      <c r="C2316" s="247"/>
      <c r="D2316" s="231" t="s">
        <v>268</v>
      </c>
      <c r="E2316" s="248" t="s">
        <v>19</v>
      </c>
      <c r="F2316" s="249" t="s">
        <v>2289</v>
      </c>
      <c r="G2316" s="247"/>
      <c r="H2316" s="248" t="s">
        <v>19</v>
      </c>
      <c r="I2316" s="250"/>
      <c r="J2316" s="247"/>
      <c r="K2316" s="247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268</v>
      </c>
      <c r="AU2316" s="255" t="s">
        <v>93</v>
      </c>
      <c r="AV2316" s="14" t="s">
        <v>82</v>
      </c>
      <c r="AW2316" s="14" t="s">
        <v>34</v>
      </c>
      <c r="AX2316" s="14" t="s">
        <v>74</v>
      </c>
      <c r="AY2316" s="255" t="s">
        <v>224</v>
      </c>
    </row>
    <row r="2317" s="13" customFormat="1">
      <c r="A2317" s="13"/>
      <c r="B2317" s="229"/>
      <c r="C2317" s="230"/>
      <c r="D2317" s="231" t="s">
        <v>268</v>
      </c>
      <c r="E2317" s="232" t="s">
        <v>19</v>
      </c>
      <c r="F2317" s="233" t="s">
        <v>565</v>
      </c>
      <c r="G2317" s="230"/>
      <c r="H2317" s="234">
        <v>19</v>
      </c>
      <c r="I2317" s="235"/>
      <c r="J2317" s="230"/>
      <c r="K2317" s="230"/>
      <c r="L2317" s="236"/>
      <c r="M2317" s="237"/>
      <c r="N2317" s="238"/>
      <c r="O2317" s="238"/>
      <c r="P2317" s="238"/>
      <c r="Q2317" s="238"/>
      <c r="R2317" s="238"/>
      <c r="S2317" s="238"/>
      <c r="T2317" s="23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0" t="s">
        <v>268</v>
      </c>
      <c r="AU2317" s="240" t="s">
        <v>93</v>
      </c>
      <c r="AV2317" s="13" t="s">
        <v>93</v>
      </c>
      <c r="AW2317" s="13" t="s">
        <v>34</v>
      </c>
      <c r="AX2317" s="13" t="s">
        <v>74</v>
      </c>
      <c r="AY2317" s="240" t="s">
        <v>224</v>
      </c>
    </row>
    <row r="2318" s="14" customFormat="1">
      <c r="A2318" s="14"/>
      <c r="B2318" s="246"/>
      <c r="C2318" s="247"/>
      <c r="D2318" s="231" t="s">
        <v>268</v>
      </c>
      <c r="E2318" s="248" t="s">
        <v>19</v>
      </c>
      <c r="F2318" s="249" t="s">
        <v>2290</v>
      </c>
      <c r="G2318" s="247"/>
      <c r="H2318" s="248" t="s">
        <v>19</v>
      </c>
      <c r="I2318" s="250"/>
      <c r="J2318" s="247"/>
      <c r="K2318" s="247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5" t="s">
        <v>268</v>
      </c>
      <c r="AU2318" s="255" t="s">
        <v>93</v>
      </c>
      <c r="AV2318" s="14" t="s">
        <v>82</v>
      </c>
      <c r="AW2318" s="14" t="s">
        <v>34</v>
      </c>
      <c r="AX2318" s="14" t="s">
        <v>74</v>
      </c>
      <c r="AY2318" s="255" t="s">
        <v>224</v>
      </c>
    </row>
    <row r="2319" s="13" customFormat="1">
      <c r="A2319" s="13"/>
      <c r="B2319" s="229"/>
      <c r="C2319" s="230"/>
      <c r="D2319" s="231" t="s">
        <v>268</v>
      </c>
      <c r="E2319" s="232" t="s">
        <v>19</v>
      </c>
      <c r="F2319" s="233" t="s">
        <v>108</v>
      </c>
      <c r="G2319" s="230"/>
      <c r="H2319" s="234">
        <v>3</v>
      </c>
      <c r="I2319" s="235"/>
      <c r="J2319" s="230"/>
      <c r="K2319" s="230"/>
      <c r="L2319" s="236"/>
      <c r="M2319" s="237"/>
      <c r="N2319" s="238"/>
      <c r="O2319" s="238"/>
      <c r="P2319" s="238"/>
      <c r="Q2319" s="238"/>
      <c r="R2319" s="238"/>
      <c r="S2319" s="238"/>
      <c r="T2319" s="23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0" t="s">
        <v>268</v>
      </c>
      <c r="AU2319" s="240" t="s">
        <v>93</v>
      </c>
      <c r="AV2319" s="13" t="s">
        <v>93</v>
      </c>
      <c r="AW2319" s="13" t="s">
        <v>34</v>
      </c>
      <c r="AX2319" s="13" t="s">
        <v>74</v>
      </c>
      <c r="AY2319" s="240" t="s">
        <v>224</v>
      </c>
    </row>
    <row r="2320" s="14" customFormat="1">
      <c r="A2320" s="14"/>
      <c r="B2320" s="246"/>
      <c r="C2320" s="247"/>
      <c r="D2320" s="231" t="s">
        <v>268</v>
      </c>
      <c r="E2320" s="248" t="s">
        <v>19</v>
      </c>
      <c r="F2320" s="249" t="s">
        <v>2291</v>
      </c>
      <c r="G2320" s="247"/>
      <c r="H2320" s="248" t="s">
        <v>19</v>
      </c>
      <c r="I2320" s="250"/>
      <c r="J2320" s="247"/>
      <c r="K2320" s="247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268</v>
      </c>
      <c r="AU2320" s="255" t="s">
        <v>93</v>
      </c>
      <c r="AV2320" s="14" t="s">
        <v>82</v>
      </c>
      <c r="AW2320" s="14" t="s">
        <v>34</v>
      </c>
      <c r="AX2320" s="14" t="s">
        <v>74</v>
      </c>
      <c r="AY2320" s="255" t="s">
        <v>224</v>
      </c>
    </row>
    <row r="2321" s="13" customFormat="1">
      <c r="A2321" s="13"/>
      <c r="B2321" s="229"/>
      <c r="C2321" s="230"/>
      <c r="D2321" s="231" t="s">
        <v>268</v>
      </c>
      <c r="E2321" s="232" t="s">
        <v>19</v>
      </c>
      <c r="F2321" s="233" t="s">
        <v>93</v>
      </c>
      <c r="G2321" s="230"/>
      <c r="H2321" s="234">
        <v>2</v>
      </c>
      <c r="I2321" s="235"/>
      <c r="J2321" s="230"/>
      <c r="K2321" s="230"/>
      <c r="L2321" s="236"/>
      <c r="M2321" s="237"/>
      <c r="N2321" s="238"/>
      <c r="O2321" s="238"/>
      <c r="P2321" s="238"/>
      <c r="Q2321" s="238"/>
      <c r="R2321" s="238"/>
      <c r="S2321" s="238"/>
      <c r="T2321" s="23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0" t="s">
        <v>268</v>
      </c>
      <c r="AU2321" s="240" t="s">
        <v>93</v>
      </c>
      <c r="AV2321" s="13" t="s">
        <v>93</v>
      </c>
      <c r="AW2321" s="13" t="s">
        <v>34</v>
      </c>
      <c r="AX2321" s="13" t="s">
        <v>74</v>
      </c>
      <c r="AY2321" s="240" t="s">
        <v>224</v>
      </c>
    </row>
    <row r="2322" s="16" customFormat="1">
      <c r="A2322" s="16"/>
      <c r="B2322" s="272"/>
      <c r="C2322" s="273"/>
      <c r="D2322" s="231" t="s">
        <v>268</v>
      </c>
      <c r="E2322" s="274" t="s">
        <v>19</v>
      </c>
      <c r="F2322" s="275" t="s">
        <v>351</v>
      </c>
      <c r="G2322" s="273"/>
      <c r="H2322" s="276">
        <v>24</v>
      </c>
      <c r="I2322" s="277"/>
      <c r="J2322" s="273"/>
      <c r="K2322" s="273"/>
      <c r="L2322" s="278"/>
      <c r="M2322" s="279"/>
      <c r="N2322" s="280"/>
      <c r="O2322" s="280"/>
      <c r="P2322" s="280"/>
      <c r="Q2322" s="280"/>
      <c r="R2322" s="280"/>
      <c r="S2322" s="280"/>
      <c r="T2322" s="281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T2322" s="282" t="s">
        <v>268</v>
      </c>
      <c r="AU2322" s="282" t="s">
        <v>93</v>
      </c>
      <c r="AV2322" s="16" t="s">
        <v>231</v>
      </c>
      <c r="AW2322" s="16" t="s">
        <v>34</v>
      </c>
      <c r="AX2322" s="16" t="s">
        <v>82</v>
      </c>
      <c r="AY2322" s="282" t="s">
        <v>224</v>
      </c>
    </row>
    <row r="2323" s="2" customFormat="1" ht="21.75" customHeight="1">
      <c r="A2323" s="41"/>
      <c r="B2323" s="42"/>
      <c r="C2323" s="286" t="s">
        <v>2292</v>
      </c>
      <c r="D2323" s="286" t="s">
        <v>572</v>
      </c>
      <c r="E2323" s="287" t="s">
        <v>2293</v>
      </c>
      <c r="F2323" s="288" t="s">
        <v>2294</v>
      </c>
      <c r="G2323" s="289" t="s">
        <v>595</v>
      </c>
      <c r="H2323" s="290">
        <v>19</v>
      </c>
      <c r="I2323" s="291"/>
      <c r="J2323" s="292">
        <f>ROUND(I2323*H2323,2)</f>
        <v>0</v>
      </c>
      <c r="K2323" s="288" t="s">
        <v>19</v>
      </c>
      <c r="L2323" s="293"/>
      <c r="M2323" s="294" t="s">
        <v>19</v>
      </c>
      <c r="N2323" s="295" t="s">
        <v>46</v>
      </c>
      <c r="O2323" s="87"/>
      <c r="P2323" s="225">
        <f>O2323*H2323</f>
        <v>0</v>
      </c>
      <c r="Q2323" s="225">
        <v>0.0040000000000000001</v>
      </c>
      <c r="R2323" s="225">
        <f>Q2323*H2323</f>
        <v>0.075999999999999998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254</v>
      </c>
      <c r="AT2323" s="227" t="s">
        <v>572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2295</v>
      </c>
    </row>
    <row r="2324" s="2" customFormat="1" ht="16.5" customHeight="1">
      <c r="A2324" s="41"/>
      <c r="B2324" s="42"/>
      <c r="C2324" s="286" t="s">
        <v>2296</v>
      </c>
      <c r="D2324" s="286" t="s">
        <v>572</v>
      </c>
      <c r="E2324" s="287" t="s">
        <v>2297</v>
      </c>
      <c r="F2324" s="288" t="s">
        <v>2298</v>
      </c>
      <c r="G2324" s="289" t="s">
        <v>595</v>
      </c>
      <c r="H2324" s="290">
        <v>3</v>
      </c>
      <c r="I2324" s="291"/>
      <c r="J2324" s="292">
        <f>ROUND(I2324*H2324,2)</f>
        <v>0</v>
      </c>
      <c r="K2324" s="288" t="s">
        <v>19</v>
      </c>
      <c r="L2324" s="293"/>
      <c r="M2324" s="294" t="s">
        <v>19</v>
      </c>
      <c r="N2324" s="295" t="s">
        <v>46</v>
      </c>
      <c r="O2324" s="87"/>
      <c r="P2324" s="225">
        <f>O2324*H2324</f>
        <v>0</v>
      </c>
      <c r="Q2324" s="225">
        <v>0.0080000000000000002</v>
      </c>
      <c r="R2324" s="225">
        <f>Q2324*H2324</f>
        <v>0.024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254</v>
      </c>
      <c r="AT2324" s="227" t="s">
        <v>572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2299</v>
      </c>
    </row>
    <row r="2325" s="2" customFormat="1" ht="21.75" customHeight="1">
      <c r="A2325" s="41"/>
      <c r="B2325" s="42"/>
      <c r="C2325" s="286" t="s">
        <v>2300</v>
      </c>
      <c r="D2325" s="286" t="s">
        <v>572</v>
      </c>
      <c r="E2325" s="287" t="s">
        <v>2301</v>
      </c>
      <c r="F2325" s="288" t="s">
        <v>2302</v>
      </c>
      <c r="G2325" s="289" t="s">
        <v>595</v>
      </c>
      <c r="H2325" s="290">
        <v>2</v>
      </c>
      <c r="I2325" s="291"/>
      <c r="J2325" s="292">
        <f>ROUND(I2325*H2325,2)</f>
        <v>0</v>
      </c>
      <c r="K2325" s="288" t="s">
        <v>19</v>
      </c>
      <c r="L2325" s="293"/>
      <c r="M2325" s="294" t="s">
        <v>19</v>
      </c>
      <c r="N2325" s="295" t="s">
        <v>46</v>
      </c>
      <c r="O2325" s="87"/>
      <c r="P2325" s="225">
        <f>O2325*H2325</f>
        <v>0</v>
      </c>
      <c r="Q2325" s="225">
        <v>0.0040000000000000001</v>
      </c>
      <c r="R2325" s="225">
        <f>Q2325*H2325</f>
        <v>0.0080000000000000002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254</v>
      </c>
      <c r="AT2325" s="227" t="s">
        <v>572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2303</v>
      </c>
    </row>
    <row r="2326" s="2" customFormat="1" ht="24.15" customHeight="1">
      <c r="A2326" s="41"/>
      <c r="B2326" s="42"/>
      <c r="C2326" s="216" t="s">
        <v>2304</v>
      </c>
      <c r="D2326" s="216" t="s">
        <v>227</v>
      </c>
      <c r="E2326" s="217" t="s">
        <v>2305</v>
      </c>
      <c r="F2326" s="218" t="s">
        <v>2306</v>
      </c>
      <c r="G2326" s="219" t="s">
        <v>471</v>
      </c>
      <c r="H2326" s="220">
        <v>86.5</v>
      </c>
      <c r="I2326" s="221"/>
      <c r="J2326" s="222">
        <f>ROUND(I2326*H2326,2)</f>
        <v>0</v>
      </c>
      <c r="K2326" s="218" t="s">
        <v>312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3.0000000000000001E-05</v>
      </c>
      <c r="R2326" s="225">
        <f>Q2326*H2326</f>
        <v>0.0025950000000000001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2307</v>
      </c>
    </row>
    <row r="2327" s="2" customFormat="1">
      <c r="A2327" s="41"/>
      <c r="B2327" s="42"/>
      <c r="C2327" s="43"/>
      <c r="D2327" s="267" t="s">
        <v>314</v>
      </c>
      <c r="E2327" s="43"/>
      <c r="F2327" s="268" t="s">
        <v>2308</v>
      </c>
      <c r="G2327" s="43"/>
      <c r="H2327" s="43"/>
      <c r="I2327" s="269"/>
      <c r="J2327" s="43"/>
      <c r="K2327" s="43"/>
      <c r="L2327" s="47"/>
      <c r="M2327" s="270"/>
      <c r="N2327" s="271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314</v>
      </c>
      <c r="AU2327" s="20" t="s">
        <v>93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2309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2310</v>
      </c>
      <c r="G2329" s="230"/>
      <c r="H2329" s="234">
        <v>86.5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82</v>
      </c>
      <c r="AY2329" s="240" t="s">
        <v>224</v>
      </c>
    </row>
    <row r="2330" s="2" customFormat="1" ht="24.15" customHeight="1">
      <c r="A2330" s="41"/>
      <c r="B2330" s="42"/>
      <c r="C2330" s="286" t="s">
        <v>2311</v>
      </c>
      <c r="D2330" s="286" t="s">
        <v>572</v>
      </c>
      <c r="E2330" s="287" t="s">
        <v>2312</v>
      </c>
      <c r="F2330" s="288" t="s">
        <v>2313</v>
      </c>
      <c r="G2330" s="289" t="s">
        <v>471</v>
      </c>
      <c r="H2330" s="290">
        <v>95.150000000000006</v>
      </c>
      <c r="I2330" s="291"/>
      <c r="J2330" s="292">
        <f>ROUND(I2330*H2330,2)</f>
        <v>0</v>
      </c>
      <c r="K2330" s="288" t="s">
        <v>19</v>
      </c>
      <c r="L2330" s="293"/>
      <c r="M2330" s="294" t="s">
        <v>19</v>
      </c>
      <c r="N2330" s="295" t="s">
        <v>46</v>
      </c>
      <c r="O2330" s="87"/>
      <c r="P2330" s="225">
        <f>O2330*H2330</f>
        <v>0</v>
      </c>
      <c r="Q2330" s="225">
        <v>0.00050000000000000001</v>
      </c>
      <c r="R2330" s="225">
        <f>Q2330*H2330</f>
        <v>0.047575000000000006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254</v>
      </c>
      <c r="AT2330" s="227" t="s">
        <v>572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2314</v>
      </c>
    </row>
    <row r="2331" s="13" customFormat="1">
      <c r="A2331" s="13"/>
      <c r="B2331" s="229"/>
      <c r="C2331" s="230"/>
      <c r="D2331" s="231" t="s">
        <v>268</v>
      </c>
      <c r="E2331" s="232" t="s">
        <v>19</v>
      </c>
      <c r="F2331" s="233" t="s">
        <v>2315</v>
      </c>
      <c r="G2331" s="230"/>
      <c r="H2331" s="234">
        <v>95.150000000000006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0" t="s">
        <v>268</v>
      </c>
      <c r="AU2331" s="240" t="s">
        <v>93</v>
      </c>
      <c r="AV2331" s="13" t="s">
        <v>93</v>
      </c>
      <c r="AW2331" s="13" t="s">
        <v>34</v>
      </c>
      <c r="AX2331" s="13" t="s">
        <v>82</v>
      </c>
      <c r="AY2331" s="240" t="s">
        <v>224</v>
      </c>
    </row>
    <row r="2332" s="2" customFormat="1" ht="37.8" customHeight="1">
      <c r="A2332" s="41"/>
      <c r="B2332" s="42"/>
      <c r="C2332" s="216" t="s">
        <v>2316</v>
      </c>
      <c r="D2332" s="216" t="s">
        <v>227</v>
      </c>
      <c r="E2332" s="217" t="s">
        <v>2317</v>
      </c>
      <c r="F2332" s="218" t="s">
        <v>2318</v>
      </c>
      <c r="G2332" s="219" t="s">
        <v>471</v>
      </c>
      <c r="H2332" s="220">
        <v>137.5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2319</v>
      </c>
    </row>
    <row r="2333" s="2" customFormat="1" ht="24.15" customHeight="1">
      <c r="A2333" s="41"/>
      <c r="B2333" s="42"/>
      <c r="C2333" s="216" t="s">
        <v>2320</v>
      </c>
      <c r="D2333" s="216" t="s">
        <v>227</v>
      </c>
      <c r="E2333" s="217" t="s">
        <v>2321</v>
      </c>
      <c r="F2333" s="218" t="s">
        <v>2322</v>
      </c>
      <c r="G2333" s="219" t="s">
        <v>595</v>
      </c>
      <c r="H2333" s="220">
        <v>33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2323</v>
      </c>
    </row>
    <row r="2334" s="2" customFormat="1" ht="24.15" customHeight="1">
      <c r="A2334" s="41"/>
      <c r="B2334" s="42"/>
      <c r="C2334" s="216" t="s">
        <v>2324</v>
      </c>
      <c r="D2334" s="216" t="s">
        <v>227</v>
      </c>
      <c r="E2334" s="217" t="s">
        <v>2325</v>
      </c>
      <c r="F2334" s="218" t="s">
        <v>2326</v>
      </c>
      <c r="G2334" s="219" t="s">
        <v>595</v>
      </c>
      <c r="H2334" s="220">
        <v>1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2327</v>
      </c>
    </row>
    <row r="2335" s="2" customFormat="1" ht="24.15" customHeight="1">
      <c r="A2335" s="41"/>
      <c r="B2335" s="42"/>
      <c r="C2335" s="216" t="s">
        <v>2328</v>
      </c>
      <c r="D2335" s="216" t="s">
        <v>227</v>
      </c>
      <c r="E2335" s="217" t="s">
        <v>2329</v>
      </c>
      <c r="F2335" s="218" t="s">
        <v>2330</v>
      </c>
      <c r="G2335" s="219" t="s">
        <v>595</v>
      </c>
      <c r="H2335" s="220">
        <v>29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2331</v>
      </c>
    </row>
    <row r="2336" s="2" customFormat="1" ht="24.15" customHeight="1">
      <c r="A2336" s="41"/>
      <c r="B2336" s="42"/>
      <c r="C2336" s="216" t="s">
        <v>2332</v>
      </c>
      <c r="D2336" s="216" t="s">
        <v>227</v>
      </c>
      <c r="E2336" s="217" t="s">
        <v>2333</v>
      </c>
      <c r="F2336" s="218" t="s">
        <v>2334</v>
      </c>
      <c r="G2336" s="219" t="s">
        <v>595</v>
      </c>
      <c r="H2336" s="220">
        <v>16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2335</v>
      </c>
    </row>
    <row r="2337" s="2" customFormat="1" ht="24.15" customHeight="1">
      <c r="A2337" s="41"/>
      <c r="B2337" s="42"/>
      <c r="C2337" s="216" t="s">
        <v>2336</v>
      </c>
      <c r="D2337" s="216" t="s">
        <v>227</v>
      </c>
      <c r="E2337" s="217" t="s">
        <v>2337</v>
      </c>
      <c r="F2337" s="218" t="s">
        <v>2338</v>
      </c>
      <c r="G2337" s="219" t="s">
        <v>595</v>
      </c>
      <c r="H2337" s="220">
        <v>4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2339</v>
      </c>
    </row>
    <row r="2338" s="2" customFormat="1" ht="24.15" customHeight="1">
      <c r="A2338" s="41"/>
      <c r="B2338" s="42"/>
      <c r="C2338" s="216" t="s">
        <v>2340</v>
      </c>
      <c r="D2338" s="216" t="s">
        <v>227</v>
      </c>
      <c r="E2338" s="217" t="s">
        <v>2341</v>
      </c>
      <c r="F2338" s="218" t="s">
        <v>2342</v>
      </c>
      <c r="G2338" s="219" t="s">
        <v>595</v>
      </c>
      <c r="H2338" s="220">
        <v>2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2343</v>
      </c>
    </row>
    <row r="2339" s="2" customFormat="1" ht="24.15" customHeight="1">
      <c r="A2339" s="41"/>
      <c r="B2339" s="42"/>
      <c r="C2339" s="216" t="s">
        <v>2344</v>
      </c>
      <c r="D2339" s="216" t="s">
        <v>227</v>
      </c>
      <c r="E2339" s="217" t="s">
        <v>2345</v>
      </c>
      <c r="F2339" s="218" t="s">
        <v>2346</v>
      </c>
      <c r="G2339" s="219" t="s">
        <v>595</v>
      </c>
      <c r="H2339" s="220">
        <v>16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2347</v>
      </c>
    </row>
    <row r="2340" s="2" customFormat="1" ht="33" customHeight="1">
      <c r="A2340" s="41"/>
      <c r="B2340" s="42"/>
      <c r="C2340" s="216" t="s">
        <v>2348</v>
      </c>
      <c r="D2340" s="216" t="s">
        <v>227</v>
      </c>
      <c r="E2340" s="217" t="s">
        <v>2349</v>
      </c>
      <c r="F2340" s="218" t="s">
        <v>2350</v>
      </c>
      <c r="G2340" s="219" t="s">
        <v>595</v>
      </c>
      <c r="H2340" s="220">
        <v>16</v>
      </c>
      <c r="I2340" s="221"/>
      <c r="J2340" s="222">
        <f>ROUND(I2340*H2340,2)</f>
        <v>0</v>
      </c>
      <c r="K2340" s="218" t="s">
        <v>19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0</v>
      </c>
      <c r="R2340" s="225">
        <f>Q2340*H2340</f>
        <v>0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2351</v>
      </c>
    </row>
    <row r="2341" s="2" customFormat="1" ht="24.15" customHeight="1">
      <c r="A2341" s="41"/>
      <c r="B2341" s="42"/>
      <c r="C2341" s="216" t="s">
        <v>2352</v>
      </c>
      <c r="D2341" s="216" t="s">
        <v>227</v>
      </c>
      <c r="E2341" s="217" t="s">
        <v>2353</v>
      </c>
      <c r="F2341" s="218" t="s">
        <v>2354</v>
      </c>
      <c r="G2341" s="219" t="s">
        <v>595</v>
      </c>
      <c r="H2341" s="220">
        <v>17</v>
      </c>
      <c r="I2341" s="221"/>
      <c r="J2341" s="222">
        <f>ROUND(I2341*H2341,2)</f>
        <v>0</v>
      </c>
      <c r="K2341" s="218" t="s">
        <v>19</v>
      </c>
      <c r="L2341" s="47"/>
      <c r="M2341" s="223" t="s">
        <v>19</v>
      </c>
      <c r="N2341" s="224" t="s">
        <v>46</v>
      </c>
      <c r="O2341" s="87"/>
      <c r="P2341" s="225">
        <f>O2341*H2341</f>
        <v>0</v>
      </c>
      <c r="Q2341" s="225">
        <v>0</v>
      </c>
      <c r="R2341" s="225">
        <f>Q2341*H2341</f>
        <v>0</v>
      </c>
      <c r="S2341" s="225">
        <v>0</v>
      </c>
      <c r="T2341" s="226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7" t="s">
        <v>231</v>
      </c>
      <c r="AT2341" s="227" t="s">
        <v>227</v>
      </c>
      <c r="AU2341" s="227" t="s">
        <v>93</v>
      </c>
      <c r="AY2341" s="20" t="s">
        <v>224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20" t="s">
        <v>93</v>
      </c>
      <c r="BK2341" s="228">
        <f>ROUND(I2341*H2341,2)</f>
        <v>0</v>
      </c>
      <c r="BL2341" s="20" t="s">
        <v>231</v>
      </c>
      <c r="BM2341" s="227" t="s">
        <v>2355</v>
      </c>
    </row>
    <row r="2342" s="2" customFormat="1" ht="49.05" customHeight="1">
      <c r="A2342" s="41"/>
      <c r="B2342" s="42"/>
      <c r="C2342" s="216" t="s">
        <v>2356</v>
      </c>
      <c r="D2342" s="216" t="s">
        <v>227</v>
      </c>
      <c r="E2342" s="217" t="s">
        <v>2357</v>
      </c>
      <c r="F2342" s="218" t="s">
        <v>2358</v>
      </c>
      <c r="G2342" s="219" t="s">
        <v>595</v>
      </c>
      <c r="H2342" s="220">
        <v>1</v>
      </c>
      <c r="I2342" s="221"/>
      <c r="J2342" s="222">
        <f>ROUND(I2342*H2342,2)</f>
        <v>0</v>
      </c>
      <c r="K2342" s="218" t="s">
        <v>19</v>
      </c>
      <c r="L2342" s="47"/>
      <c r="M2342" s="223" t="s">
        <v>19</v>
      </c>
      <c r="N2342" s="224" t="s">
        <v>46</v>
      </c>
      <c r="O2342" s="87"/>
      <c r="P2342" s="225">
        <f>O2342*H2342</f>
        <v>0</v>
      </c>
      <c r="Q2342" s="225">
        <v>0</v>
      </c>
      <c r="R2342" s="225">
        <f>Q2342*H2342</f>
        <v>0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231</v>
      </c>
      <c r="AT2342" s="227" t="s">
        <v>227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231</v>
      </c>
      <c r="BM2342" s="227" t="s">
        <v>2359</v>
      </c>
    </row>
    <row r="2343" s="2" customFormat="1" ht="49.05" customHeight="1">
      <c r="A2343" s="41"/>
      <c r="B2343" s="42"/>
      <c r="C2343" s="216" t="s">
        <v>2360</v>
      </c>
      <c r="D2343" s="216" t="s">
        <v>227</v>
      </c>
      <c r="E2343" s="217" t="s">
        <v>2361</v>
      </c>
      <c r="F2343" s="218" t="s">
        <v>2362</v>
      </c>
      <c r="G2343" s="219" t="s">
        <v>595</v>
      </c>
      <c r="H2343" s="220">
        <v>1</v>
      </c>
      <c r="I2343" s="221"/>
      <c r="J2343" s="222">
        <f>ROUND(I2343*H2343,2)</f>
        <v>0</v>
      </c>
      <c r="K2343" s="218" t="s">
        <v>19</v>
      </c>
      <c r="L2343" s="47"/>
      <c r="M2343" s="223" t="s">
        <v>19</v>
      </c>
      <c r="N2343" s="224" t="s">
        <v>46</v>
      </c>
      <c r="O2343" s="87"/>
      <c r="P2343" s="225">
        <f>O2343*H2343</f>
        <v>0</v>
      </c>
      <c r="Q2343" s="225">
        <v>0</v>
      </c>
      <c r="R2343" s="225">
        <f>Q2343*H2343</f>
        <v>0</v>
      </c>
      <c r="S2343" s="225">
        <v>0</v>
      </c>
      <c r="T2343" s="226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7" t="s">
        <v>231</v>
      </c>
      <c r="AT2343" s="227" t="s">
        <v>227</v>
      </c>
      <c r="AU2343" s="227" t="s">
        <v>93</v>
      </c>
      <c r="AY2343" s="20" t="s">
        <v>224</v>
      </c>
      <c r="BE2343" s="228">
        <f>IF(N2343="základní",J2343,0)</f>
        <v>0</v>
      </c>
      <c r="BF2343" s="228">
        <f>IF(N2343="snížená",J2343,0)</f>
        <v>0</v>
      </c>
      <c r="BG2343" s="228">
        <f>IF(N2343="zákl. přenesená",J2343,0)</f>
        <v>0</v>
      </c>
      <c r="BH2343" s="228">
        <f>IF(N2343="sníž. přenesená",J2343,0)</f>
        <v>0</v>
      </c>
      <c r="BI2343" s="228">
        <f>IF(N2343="nulová",J2343,0)</f>
        <v>0</v>
      </c>
      <c r="BJ2343" s="20" t="s">
        <v>93</v>
      </c>
      <c r="BK2343" s="228">
        <f>ROUND(I2343*H2343,2)</f>
        <v>0</v>
      </c>
      <c r="BL2343" s="20" t="s">
        <v>231</v>
      </c>
      <c r="BM2343" s="227" t="s">
        <v>2363</v>
      </c>
    </row>
    <row r="2344" s="2" customFormat="1" ht="44.25" customHeight="1">
      <c r="A2344" s="41"/>
      <c r="B2344" s="42"/>
      <c r="C2344" s="216" t="s">
        <v>2364</v>
      </c>
      <c r="D2344" s="216" t="s">
        <v>227</v>
      </c>
      <c r="E2344" s="217" t="s">
        <v>2365</v>
      </c>
      <c r="F2344" s="218" t="s">
        <v>2366</v>
      </c>
      <c r="G2344" s="219" t="s">
        <v>471</v>
      </c>
      <c r="H2344" s="220">
        <v>2.6600000000000001</v>
      </c>
      <c r="I2344" s="221"/>
      <c r="J2344" s="222">
        <f>ROUND(I2344*H2344,2)</f>
        <v>0</v>
      </c>
      <c r="K2344" s="218" t="s">
        <v>19</v>
      </c>
      <c r="L2344" s="47"/>
      <c r="M2344" s="223" t="s">
        <v>19</v>
      </c>
      <c r="N2344" s="224" t="s">
        <v>46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231</v>
      </c>
      <c r="AT2344" s="227" t="s">
        <v>227</v>
      </c>
      <c r="AU2344" s="227" t="s">
        <v>93</v>
      </c>
      <c r="AY2344" s="20" t="s">
        <v>224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93</v>
      </c>
      <c r="BK2344" s="228">
        <f>ROUND(I2344*H2344,2)</f>
        <v>0</v>
      </c>
      <c r="BL2344" s="20" t="s">
        <v>231</v>
      </c>
      <c r="BM2344" s="227" t="s">
        <v>2367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2368</v>
      </c>
      <c r="G2345" s="230"/>
      <c r="H2345" s="234">
        <v>2.6600000000000001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82</v>
      </c>
      <c r="AY2345" s="240" t="s">
        <v>224</v>
      </c>
    </row>
    <row r="2346" s="2" customFormat="1" ht="49.05" customHeight="1">
      <c r="A2346" s="41"/>
      <c r="B2346" s="42"/>
      <c r="C2346" s="216" t="s">
        <v>2369</v>
      </c>
      <c r="D2346" s="216" t="s">
        <v>227</v>
      </c>
      <c r="E2346" s="217" t="s">
        <v>2370</v>
      </c>
      <c r="F2346" s="218" t="s">
        <v>2371</v>
      </c>
      <c r="G2346" s="219" t="s">
        <v>595</v>
      </c>
      <c r="H2346" s="220">
        <v>3</v>
      </c>
      <c r="I2346" s="221"/>
      <c r="J2346" s="222">
        <f>ROUND(I2346*H2346,2)</f>
        <v>0</v>
      </c>
      <c r="K2346" s="218" t="s">
        <v>19</v>
      </c>
      <c r="L2346" s="47"/>
      <c r="M2346" s="223" t="s">
        <v>19</v>
      </c>
      <c r="N2346" s="224" t="s">
        <v>46</v>
      </c>
      <c r="O2346" s="87"/>
      <c r="P2346" s="225">
        <f>O2346*H2346</f>
        <v>0</v>
      </c>
      <c r="Q2346" s="225">
        <v>0</v>
      </c>
      <c r="R2346" s="225">
        <f>Q2346*H2346</f>
        <v>0</v>
      </c>
      <c r="S2346" s="225">
        <v>0</v>
      </c>
      <c r="T2346" s="226">
        <f>S2346*H2346</f>
        <v>0</v>
      </c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R2346" s="227" t="s">
        <v>231</v>
      </c>
      <c r="AT2346" s="227" t="s">
        <v>227</v>
      </c>
      <c r="AU2346" s="227" t="s">
        <v>93</v>
      </c>
      <c r="AY2346" s="20" t="s">
        <v>224</v>
      </c>
      <c r="BE2346" s="228">
        <f>IF(N2346="základní",J2346,0)</f>
        <v>0</v>
      </c>
      <c r="BF2346" s="228">
        <f>IF(N2346="snížená",J2346,0)</f>
        <v>0</v>
      </c>
      <c r="BG2346" s="228">
        <f>IF(N2346="zákl. přenesená",J2346,0)</f>
        <v>0</v>
      </c>
      <c r="BH2346" s="228">
        <f>IF(N2346="sníž. přenesená",J2346,0)</f>
        <v>0</v>
      </c>
      <c r="BI2346" s="228">
        <f>IF(N2346="nulová",J2346,0)</f>
        <v>0</v>
      </c>
      <c r="BJ2346" s="20" t="s">
        <v>93</v>
      </c>
      <c r="BK2346" s="228">
        <f>ROUND(I2346*H2346,2)</f>
        <v>0</v>
      </c>
      <c r="BL2346" s="20" t="s">
        <v>231</v>
      </c>
      <c r="BM2346" s="227" t="s">
        <v>2372</v>
      </c>
    </row>
    <row r="2347" s="2" customFormat="1" ht="49.05" customHeight="1">
      <c r="A2347" s="41"/>
      <c r="B2347" s="42"/>
      <c r="C2347" s="216" t="s">
        <v>2373</v>
      </c>
      <c r="D2347" s="216" t="s">
        <v>227</v>
      </c>
      <c r="E2347" s="217" t="s">
        <v>2374</v>
      </c>
      <c r="F2347" s="218" t="s">
        <v>2375</v>
      </c>
      <c r="G2347" s="219" t="s">
        <v>595</v>
      </c>
      <c r="H2347" s="220">
        <v>6</v>
      </c>
      <c r="I2347" s="221"/>
      <c r="J2347" s="222">
        <f>ROUND(I2347*H2347,2)</f>
        <v>0</v>
      </c>
      <c r="K2347" s="218" t="s">
        <v>19</v>
      </c>
      <c r="L2347" s="47"/>
      <c r="M2347" s="223" t="s">
        <v>19</v>
      </c>
      <c r="N2347" s="224" t="s">
        <v>46</v>
      </c>
      <c r="O2347" s="87"/>
      <c r="P2347" s="225">
        <f>O2347*H2347</f>
        <v>0</v>
      </c>
      <c r="Q2347" s="225">
        <v>0</v>
      </c>
      <c r="R2347" s="225">
        <f>Q2347*H2347</f>
        <v>0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231</v>
      </c>
      <c r="AT2347" s="227" t="s">
        <v>227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2376</v>
      </c>
    </row>
    <row r="2348" s="2" customFormat="1" ht="37.8" customHeight="1">
      <c r="A2348" s="41"/>
      <c r="B2348" s="42"/>
      <c r="C2348" s="216" t="s">
        <v>2377</v>
      </c>
      <c r="D2348" s="216" t="s">
        <v>227</v>
      </c>
      <c r="E2348" s="217" t="s">
        <v>2378</v>
      </c>
      <c r="F2348" s="218" t="s">
        <v>2379</v>
      </c>
      <c r="G2348" s="219" t="s">
        <v>595</v>
      </c>
      <c r="H2348" s="220">
        <v>11</v>
      </c>
      <c r="I2348" s="221"/>
      <c r="J2348" s="222">
        <f>ROUND(I2348*H2348,2)</f>
        <v>0</v>
      </c>
      <c r="K2348" s="218" t="s">
        <v>19</v>
      </c>
      <c r="L2348" s="47"/>
      <c r="M2348" s="223" t="s">
        <v>19</v>
      </c>
      <c r="N2348" s="224" t="s">
        <v>46</v>
      </c>
      <c r="O2348" s="87"/>
      <c r="P2348" s="225">
        <f>O2348*H2348</f>
        <v>0</v>
      </c>
      <c r="Q2348" s="225">
        <v>0</v>
      </c>
      <c r="R2348" s="225">
        <f>Q2348*H2348</f>
        <v>0</v>
      </c>
      <c r="S2348" s="225">
        <v>0</v>
      </c>
      <c r="T2348" s="226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7" t="s">
        <v>231</v>
      </c>
      <c r="AT2348" s="227" t="s">
        <v>227</v>
      </c>
      <c r="AU2348" s="227" t="s">
        <v>93</v>
      </c>
      <c r="AY2348" s="20" t="s">
        <v>224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20" t="s">
        <v>93</v>
      </c>
      <c r="BK2348" s="228">
        <f>ROUND(I2348*H2348,2)</f>
        <v>0</v>
      </c>
      <c r="BL2348" s="20" t="s">
        <v>231</v>
      </c>
      <c r="BM2348" s="227" t="s">
        <v>2380</v>
      </c>
    </row>
    <row r="2349" s="2" customFormat="1" ht="37.8" customHeight="1">
      <c r="A2349" s="41"/>
      <c r="B2349" s="42"/>
      <c r="C2349" s="216" t="s">
        <v>2381</v>
      </c>
      <c r="D2349" s="216" t="s">
        <v>227</v>
      </c>
      <c r="E2349" s="217" t="s">
        <v>2382</v>
      </c>
      <c r="F2349" s="218" t="s">
        <v>2383</v>
      </c>
      <c r="G2349" s="219" t="s">
        <v>595</v>
      </c>
      <c r="H2349" s="220">
        <v>5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2384</v>
      </c>
    </row>
    <row r="2350" s="2" customFormat="1" ht="37.8" customHeight="1">
      <c r="A2350" s="41"/>
      <c r="B2350" s="42"/>
      <c r="C2350" s="216" t="s">
        <v>2385</v>
      </c>
      <c r="D2350" s="216" t="s">
        <v>227</v>
      </c>
      <c r="E2350" s="217" t="s">
        <v>2386</v>
      </c>
      <c r="F2350" s="218" t="s">
        <v>2387</v>
      </c>
      <c r="G2350" s="219" t="s">
        <v>595</v>
      </c>
      <c r="H2350" s="220">
        <v>5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2388</v>
      </c>
    </row>
    <row r="2351" s="2" customFormat="1" ht="33" customHeight="1">
      <c r="A2351" s="41"/>
      <c r="B2351" s="42"/>
      <c r="C2351" s="216" t="s">
        <v>2389</v>
      </c>
      <c r="D2351" s="216" t="s">
        <v>227</v>
      </c>
      <c r="E2351" s="217" t="s">
        <v>2390</v>
      </c>
      <c r="F2351" s="218" t="s">
        <v>2391</v>
      </c>
      <c r="G2351" s="219" t="s">
        <v>471</v>
      </c>
      <c r="H2351" s="220">
        <v>508</v>
      </c>
      <c r="I2351" s="221"/>
      <c r="J2351" s="222">
        <f>ROUND(I2351*H2351,2)</f>
        <v>0</v>
      </c>
      <c r="K2351" s="218" t="s">
        <v>312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2.0000000000000002E-05</v>
      </c>
      <c r="R2351" s="225">
        <f>Q2351*H2351</f>
        <v>0.010160000000000001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2392</v>
      </c>
    </row>
    <row r="2352" s="2" customFormat="1">
      <c r="A2352" s="41"/>
      <c r="B2352" s="42"/>
      <c r="C2352" s="43"/>
      <c r="D2352" s="267" t="s">
        <v>314</v>
      </c>
      <c r="E2352" s="43"/>
      <c r="F2352" s="268" t="s">
        <v>2393</v>
      </c>
      <c r="G2352" s="43"/>
      <c r="H2352" s="43"/>
      <c r="I2352" s="269"/>
      <c r="J2352" s="43"/>
      <c r="K2352" s="43"/>
      <c r="L2352" s="47"/>
      <c r="M2352" s="270"/>
      <c r="N2352" s="271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314</v>
      </c>
      <c r="AU2352" s="20" t="s">
        <v>93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2394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2395</v>
      </c>
      <c r="G2354" s="230"/>
      <c r="H2354" s="234">
        <v>255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4" customFormat="1">
      <c r="A2355" s="14"/>
      <c r="B2355" s="246"/>
      <c r="C2355" s="247"/>
      <c r="D2355" s="231" t="s">
        <v>268</v>
      </c>
      <c r="E2355" s="248" t="s">
        <v>19</v>
      </c>
      <c r="F2355" s="249" t="s">
        <v>2396</v>
      </c>
      <c r="G2355" s="247"/>
      <c r="H2355" s="248" t="s">
        <v>19</v>
      </c>
      <c r="I2355" s="250"/>
      <c r="J2355" s="247"/>
      <c r="K2355" s="247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268</v>
      </c>
      <c r="AU2355" s="255" t="s">
        <v>93</v>
      </c>
      <c r="AV2355" s="14" t="s">
        <v>82</v>
      </c>
      <c r="AW2355" s="14" t="s">
        <v>34</v>
      </c>
      <c r="AX2355" s="14" t="s">
        <v>74</v>
      </c>
      <c r="AY2355" s="255" t="s">
        <v>224</v>
      </c>
    </row>
    <row r="2356" s="13" customFormat="1">
      <c r="A2356" s="13"/>
      <c r="B2356" s="229"/>
      <c r="C2356" s="230"/>
      <c r="D2356" s="231" t="s">
        <v>268</v>
      </c>
      <c r="E2356" s="232" t="s">
        <v>19</v>
      </c>
      <c r="F2356" s="233" t="s">
        <v>2397</v>
      </c>
      <c r="G2356" s="230"/>
      <c r="H2356" s="234">
        <v>253</v>
      </c>
      <c r="I2356" s="235"/>
      <c r="J2356" s="230"/>
      <c r="K2356" s="230"/>
      <c r="L2356" s="236"/>
      <c r="M2356" s="237"/>
      <c r="N2356" s="238"/>
      <c r="O2356" s="238"/>
      <c r="P2356" s="238"/>
      <c r="Q2356" s="238"/>
      <c r="R2356" s="238"/>
      <c r="S2356" s="238"/>
      <c r="T2356" s="23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0" t="s">
        <v>268</v>
      </c>
      <c r="AU2356" s="240" t="s">
        <v>93</v>
      </c>
      <c r="AV2356" s="13" t="s">
        <v>93</v>
      </c>
      <c r="AW2356" s="13" t="s">
        <v>34</v>
      </c>
      <c r="AX2356" s="13" t="s">
        <v>74</v>
      </c>
      <c r="AY2356" s="240" t="s">
        <v>224</v>
      </c>
    </row>
    <row r="2357" s="16" customFormat="1">
      <c r="A2357" s="16"/>
      <c r="B2357" s="272"/>
      <c r="C2357" s="273"/>
      <c r="D2357" s="231" t="s">
        <v>268</v>
      </c>
      <c r="E2357" s="274" t="s">
        <v>19</v>
      </c>
      <c r="F2357" s="275" t="s">
        <v>351</v>
      </c>
      <c r="G2357" s="273"/>
      <c r="H2357" s="276">
        <v>508</v>
      </c>
      <c r="I2357" s="277"/>
      <c r="J2357" s="273"/>
      <c r="K2357" s="273"/>
      <c r="L2357" s="278"/>
      <c r="M2357" s="279"/>
      <c r="N2357" s="280"/>
      <c r="O2357" s="280"/>
      <c r="P2357" s="280"/>
      <c r="Q2357" s="280"/>
      <c r="R2357" s="280"/>
      <c r="S2357" s="280"/>
      <c r="T2357" s="281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2" t="s">
        <v>268</v>
      </c>
      <c r="AU2357" s="282" t="s">
        <v>93</v>
      </c>
      <c r="AV2357" s="16" t="s">
        <v>231</v>
      </c>
      <c r="AW2357" s="16" t="s">
        <v>34</v>
      </c>
      <c r="AX2357" s="16" t="s">
        <v>82</v>
      </c>
      <c r="AY2357" s="282" t="s">
        <v>224</v>
      </c>
    </row>
    <row r="2358" s="2" customFormat="1" ht="16.5" customHeight="1">
      <c r="A2358" s="41"/>
      <c r="B2358" s="42"/>
      <c r="C2358" s="286" t="s">
        <v>2398</v>
      </c>
      <c r="D2358" s="286" t="s">
        <v>572</v>
      </c>
      <c r="E2358" s="287" t="s">
        <v>2399</v>
      </c>
      <c r="F2358" s="288" t="s">
        <v>2400</v>
      </c>
      <c r="G2358" s="289" t="s">
        <v>471</v>
      </c>
      <c r="H2358" s="290">
        <v>267.75</v>
      </c>
      <c r="I2358" s="291"/>
      <c r="J2358" s="292">
        <f>ROUND(I2358*H2358,2)</f>
        <v>0</v>
      </c>
      <c r="K2358" s="288" t="s">
        <v>19</v>
      </c>
      <c r="L2358" s="293"/>
      <c r="M2358" s="294" t="s">
        <v>19</v>
      </c>
      <c r="N2358" s="295" t="s">
        <v>46</v>
      </c>
      <c r="O2358" s="87"/>
      <c r="P2358" s="225">
        <f>O2358*H2358</f>
        <v>0</v>
      </c>
      <c r="Q2358" s="225">
        <v>0.00050000000000000001</v>
      </c>
      <c r="R2358" s="225">
        <f>Q2358*H2358</f>
        <v>0.13387499999999999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254</v>
      </c>
      <c r="AT2358" s="227" t="s">
        <v>572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2401</v>
      </c>
    </row>
    <row r="2359" s="13" customFormat="1">
      <c r="A2359" s="13"/>
      <c r="B2359" s="229"/>
      <c r="C2359" s="230"/>
      <c r="D2359" s="231" t="s">
        <v>268</v>
      </c>
      <c r="E2359" s="232" t="s">
        <v>19</v>
      </c>
      <c r="F2359" s="233" t="s">
        <v>2402</v>
      </c>
      <c r="G2359" s="230"/>
      <c r="H2359" s="234">
        <v>267.75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0" t="s">
        <v>268</v>
      </c>
      <c r="AU2359" s="240" t="s">
        <v>93</v>
      </c>
      <c r="AV2359" s="13" t="s">
        <v>93</v>
      </c>
      <c r="AW2359" s="13" t="s">
        <v>34</v>
      </c>
      <c r="AX2359" s="13" t="s">
        <v>82</v>
      </c>
      <c r="AY2359" s="240" t="s">
        <v>224</v>
      </c>
    </row>
    <row r="2360" s="2" customFormat="1" ht="16.5" customHeight="1">
      <c r="A2360" s="41"/>
      <c r="B2360" s="42"/>
      <c r="C2360" s="286" t="s">
        <v>2397</v>
      </c>
      <c r="D2360" s="286" t="s">
        <v>572</v>
      </c>
      <c r="E2360" s="287" t="s">
        <v>2403</v>
      </c>
      <c r="F2360" s="288" t="s">
        <v>2404</v>
      </c>
      <c r="G2360" s="289" t="s">
        <v>471</v>
      </c>
      <c r="H2360" s="290">
        <v>265.64999999999998</v>
      </c>
      <c r="I2360" s="291"/>
      <c r="J2360" s="292">
        <f>ROUND(I2360*H2360,2)</f>
        <v>0</v>
      </c>
      <c r="K2360" s="288" t="s">
        <v>19</v>
      </c>
      <c r="L2360" s="293"/>
      <c r="M2360" s="294" t="s">
        <v>19</v>
      </c>
      <c r="N2360" s="295" t="s">
        <v>46</v>
      </c>
      <c r="O2360" s="87"/>
      <c r="P2360" s="225">
        <f>O2360*H2360</f>
        <v>0</v>
      </c>
      <c r="Q2360" s="225">
        <v>0.00050000000000000001</v>
      </c>
      <c r="R2360" s="225">
        <f>Q2360*H2360</f>
        <v>0.132825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254</v>
      </c>
      <c r="AT2360" s="227" t="s">
        <v>572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2405</v>
      </c>
    </row>
    <row r="2361" s="13" customFormat="1">
      <c r="A2361" s="13"/>
      <c r="B2361" s="229"/>
      <c r="C2361" s="230"/>
      <c r="D2361" s="231" t="s">
        <v>268</v>
      </c>
      <c r="E2361" s="232" t="s">
        <v>19</v>
      </c>
      <c r="F2361" s="233" t="s">
        <v>2406</v>
      </c>
      <c r="G2361" s="230"/>
      <c r="H2361" s="234">
        <v>265.64999999999998</v>
      </c>
      <c r="I2361" s="235"/>
      <c r="J2361" s="230"/>
      <c r="K2361" s="230"/>
      <c r="L2361" s="236"/>
      <c r="M2361" s="237"/>
      <c r="N2361" s="238"/>
      <c r="O2361" s="238"/>
      <c r="P2361" s="238"/>
      <c r="Q2361" s="238"/>
      <c r="R2361" s="238"/>
      <c r="S2361" s="238"/>
      <c r="T2361" s="23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0" t="s">
        <v>268</v>
      </c>
      <c r="AU2361" s="240" t="s">
        <v>93</v>
      </c>
      <c r="AV2361" s="13" t="s">
        <v>93</v>
      </c>
      <c r="AW2361" s="13" t="s">
        <v>34</v>
      </c>
      <c r="AX2361" s="13" t="s">
        <v>82</v>
      </c>
      <c r="AY2361" s="240" t="s">
        <v>224</v>
      </c>
    </row>
    <row r="2362" s="2" customFormat="1" ht="37.8" customHeight="1">
      <c r="A2362" s="41"/>
      <c r="B2362" s="42"/>
      <c r="C2362" s="216" t="s">
        <v>2407</v>
      </c>
      <c r="D2362" s="216" t="s">
        <v>227</v>
      </c>
      <c r="E2362" s="217" t="s">
        <v>2408</v>
      </c>
      <c r="F2362" s="218" t="s">
        <v>2409</v>
      </c>
      <c r="G2362" s="219" t="s">
        <v>595</v>
      </c>
      <c r="H2362" s="220">
        <v>2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2410</v>
      </c>
    </row>
    <row r="2363" s="2" customFormat="1" ht="37.8" customHeight="1">
      <c r="A2363" s="41"/>
      <c r="B2363" s="42"/>
      <c r="C2363" s="216" t="s">
        <v>2395</v>
      </c>
      <c r="D2363" s="216" t="s">
        <v>227</v>
      </c>
      <c r="E2363" s="217" t="s">
        <v>2411</v>
      </c>
      <c r="F2363" s="218" t="s">
        <v>2412</v>
      </c>
      <c r="G2363" s="219" t="s">
        <v>595</v>
      </c>
      <c r="H2363" s="220">
        <v>2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2413</v>
      </c>
    </row>
    <row r="2364" s="2" customFormat="1" ht="37.8" customHeight="1">
      <c r="A2364" s="41"/>
      <c r="B2364" s="42"/>
      <c r="C2364" s="216" t="s">
        <v>2414</v>
      </c>
      <c r="D2364" s="216" t="s">
        <v>227</v>
      </c>
      <c r="E2364" s="217" t="s">
        <v>2415</v>
      </c>
      <c r="F2364" s="218" t="s">
        <v>2416</v>
      </c>
      <c r="G2364" s="219" t="s">
        <v>595</v>
      </c>
      <c r="H2364" s="220">
        <v>2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2417</v>
      </c>
    </row>
    <row r="2365" s="2" customFormat="1" ht="37.8" customHeight="1">
      <c r="A2365" s="41"/>
      <c r="B2365" s="42"/>
      <c r="C2365" s="216" t="s">
        <v>2418</v>
      </c>
      <c r="D2365" s="216" t="s">
        <v>227</v>
      </c>
      <c r="E2365" s="217" t="s">
        <v>2419</v>
      </c>
      <c r="F2365" s="218" t="s">
        <v>2420</v>
      </c>
      <c r="G2365" s="219" t="s">
        <v>595</v>
      </c>
      <c r="H2365" s="220">
        <v>2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2421</v>
      </c>
    </row>
    <row r="2366" s="2" customFormat="1" ht="37.8" customHeight="1">
      <c r="A2366" s="41"/>
      <c r="B2366" s="42"/>
      <c r="C2366" s="216" t="s">
        <v>2422</v>
      </c>
      <c r="D2366" s="216" t="s">
        <v>227</v>
      </c>
      <c r="E2366" s="217" t="s">
        <v>2423</v>
      </c>
      <c r="F2366" s="218" t="s">
        <v>2424</v>
      </c>
      <c r="G2366" s="219" t="s">
        <v>595</v>
      </c>
      <c r="H2366" s="220">
        <v>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2425</v>
      </c>
    </row>
    <row r="2367" s="2" customFormat="1" ht="37.8" customHeight="1">
      <c r="A2367" s="41"/>
      <c r="B2367" s="42"/>
      <c r="C2367" s="216" t="s">
        <v>2426</v>
      </c>
      <c r="D2367" s="216" t="s">
        <v>227</v>
      </c>
      <c r="E2367" s="217" t="s">
        <v>2427</v>
      </c>
      <c r="F2367" s="218" t="s">
        <v>2428</v>
      </c>
      <c r="G2367" s="219" t="s">
        <v>595</v>
      </c>
      <c r="H2367" s="220">
        <v>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2429</v>
      </c>
    </row>
    <row r="2368" s="2" customFormat="1" ht="37.8" customHeight="1">
      <c r="A2368" s="41"/>
      <c r="B2368" s="42"/>
      <c r="C2368" s="216" t="s">
        <v>2430</v>
      </c>
      <c r="D2368" s="216" t="s">
        <v>227</v>
      </c>
      <c r="E2368" s="217" t="s">
        <v>2431</v>
      </c>
      <c r="F2368" s="218" t="s">
        <v>2432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2433</v>
      </c>
    </row>
    <row r="2369" s="2" customFormat="1" ht="44.25" customHeight="1">
      <c r="A2369" s="41"/>
      <c r="B2369" s="42"/>
      <c r="C2369" s="216" t="s">
        <v>2434</v>
      </c>
      <c r="D2369" s="216" t="s">
        <v>227</v>
      </c>
      <c r="E2369" s="217" t="s">
        <v>2435</v>
      </c>
      <c r="F2369" s="218" t="s">
        <v>2436</v>
      </c>
      <c r="G2369" s="219" t="s">
        <v>595</v>
      </c>
      <c r="H2369" s="220">
        <v>16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2437</v>
      </c>
    </row>
    <row r="2370" s="2" customFormat="1" ht="44.25" customHeight="1">
      <c r="A2370" s="41"/>
      <c r="B2370" s="42"/>
      <c r="C2370" s="216" t="s">
        <v>2438</v>
      </c>
      <c r="D2370" s="216" t="s">
        <v>227</v>
      </c>
      <c r="E2370" s="217" t="s">
        <v>2439</v>
      </c>
      <c r="F2370" s="218" t="s">
        <v>2440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2441</v>
      </c>
    </row>
    <row r="2371" s="2" customFormat="1" ht="37.8" customHeight="1">
      <c r="A2371" s="41"/>
      <c r="B2371" s="42"/>
      <c r="C2371" s="216" t="s">
        <v>2442</v>
      </c>
      <c r="D2371" s="216" t="s">
        <v>227</v>
      </c>
      <c r="E2371" s="217" t="s">
        <v>2443</v>
      </c>
      <c r="F2371" s="218" t="s">
        <v>2444</v>
      </c>
      <c r="G2371" s="219" t="s">
        <v>595</v>
      </c>
      <c r="H2371" s="220">
        <v>11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2445</v>
      </c>
    </row>
    <row r="2372" s="2" customFormat="1" ht="37.8" customHeight="1">
      <c r="A2372" s="41"/>
      <c r="B2372" s="42"/>
      <c r="C2372" s="216" t="s">
        <v>2446</v>
      </c>
      <c r="D2372" s="216" t="s">
        <v>227</v>
      </c>
      <c r="E2372" s="217" t="s">
        <v>2447</v>
      </c>
      <c r="F2372" s="218" t="s">
        <v>2448</v>
      </c>
      <c r="G2372" s="219" t="s">
        <v>595</v>
      </c>
      <c r="H2372" s="220">
        <v>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2449</v>
      </c>
    </row>
    <row r="2373" s="2" customFormat="1" ht="37.8" customHeight="1">
      <c r="A2373" s="41"/>
      <c r="B2373" s="42"/>
      <c r="C2373" s="216" t="s">
        <v>2450</v>
      </c>
      <c r="D2373" s="216" t="s">
        <v>227</v>
      </c>
      <c r="E2373" s="217" t="s">
        <v>2451</v>
      </c>
      <c r="F2373" s="218" t="s">
        <v>2452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19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</v>
      </c>
      <c r="R2373" s="225">
        <f>Q2373*H2373</f>
        <v>0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2453</v>
      </c>
    </row>
    <row r="2374" s="2" customFormat="1" ht="37.8" customHeight="1">
      <c r="A2374" s="41"/>
      <c r="B2374" s="42"/>
      <c r="C2374" s="216" t="s">
        <v>2454</v>
      </c>
      <c r="D2374" s="216" t="s">
        <v>227</v>
      </c>
      <c r="E2374" s="217" t="s">
        <v>2455</v>
      </c>
      <c r="F2374" s="218" t="s">
        <v>2456</v>
      </c>
      <c r="G2374" s="219" t="s">
        <v>595</v>
      </c>
      <c r="H2374" s="220">
        <v>1</v>
      </c>
      <c r="I2374" s="221"/>
      <c r="J2374" s="222">
        <f>ROUND(I2374*H2374,2)</f>
        <v>0</v>
      </c>
      <c r="K2374" s="218" t="s">
        <v>19</v>
      </c>
      <c r="L2374" s="47"/>
      <c r="M2374" s="223" t="s">
        <v>19</v>
      </c>
      <c r="N2374" s="224" t="s">
        <v>46</v>
      </c>
      <c r="O2374" s="87"/>
      <c r="P2374" s="225">
        <f>O2374*H2374</f>
        <v>0</v>
      </c>
      <c r="Q2374" s="225">
        <v>0</v>
      </c>
      <c r="R2374" s="225">
        <f>Q2374*H2374</f>
        <v>0</v>
      </c>
      <c r="S2374" s="225">
        <v>0</v>
      </c>
      <c r="T2374" s="226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7" t="s">
        <v>231</v>
      </c>
      <c r="AT2374" s="227" t="s">
        <v>227</v>
      </c>
      <c r="AU2374" s="227" t="s">
        <v>93</v>
      </c>
      <c r="AY2374" s="20" t="s">
        <v>224</v>
      </c>
      <c r="BE2374" s="228">
        <f>IF(N2374="základní",J2374,0)</f>
        <v>0</v>
      </c>
      <c r="BF2374" s="228">
        <f>IF(N2374="snížená",J2374,0)</f>
        <v>0</v>
      </c>
      <c r="BG2374" s="228">
        <f>IF(N2374="zákl. přenesená",J2374,0)</f>
        <v>0</v>
      </c>
      <c r="BH2374" s="228">
        <f>IF(N2374="sníž. přenesená",J2374,0)</f>
        <v>0</v>
      </c>
      <c r="BI2374" s="228">
        <f>IF(N2374="nulová",J2374,0)</f>
        <v>0</v>
      </c>
      <c r="BJ2374" s="20" t="s">
        <v>93</v>
      </c>
      <c r="BK2374" s="228">
        <f>ROUND(I2374*H2374,2)</f>
        <v>0</v>
      </c>
      <c r="BL2374" s="20" t="s">
        <v>231</v>
      </c>
      <c r="BM2374" s="227" t="s">
        <v>2457</v>
      </c>
    </row>
    <row r="2375" s="2" customFormat="1" ht="37.8" customHeight="1">
      <c r="A2375" s="41"/>
      <c r="B2375" s="42"/>
      <c r="C2375" s="216" t="s">
        <v>2458</v>
      </c>
      <c r="D2375" s="216" t="s">
        <v>227</v>
      </c>
      <c r="E2375" s="217" t="s">
        <v>2459</v>
      </c>
      <c r="F2375" s="218" t="s">
        <v>2460</v>
      </c>
      <c r="G2375" s="219" t="s">
        <v>595</v>
      </c>
      <c r="H2375" s="220">
        <v>1</v>
      </c>
      <c r="I2375" s="221"/>
      <c r="J2375" s="222">
        <f>ROUND(I2375*H2375,2)</f>
        <v>0</v>
      </c>
      <c r="K2375" s="218" t="s">
        <v>19</v>
      </c>
      <c r="L2375" s="47"/>
      <c r="M2375" s="223" t="s">
        <v>19</v>
      </c>
      <c r="N2375" s="224" t="s">
        <v>46</v>
      </c>
      <c r="O2375" s="87"/>
      <c r="P2375" s="225">
        <f>O2375*H2375</f>
        <v>0</v>
      </c>
      <c r="Q2375" s="225">
        <v>0</v>
      </c>
      <c r="R2375" s="225">
        <f>Q2375*H2375</f>
        <v>0</v>
      </c>
      <c r="S2375" s="225">
        <v>0</v>
      </c>
      <c r="T2375" s="226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7" t="s">
        <v>231</v>
      </c>
      <c r="AT2375" s="227" t="s">
        <v>227</v>
      </c>
      <c r="AU2375" s="227" t="s">
        <v>93</v>
      </c>
      <c r="AY2375" s="20" t="s">
        <v>224</v>
      </c>
      <c r="BE2375" s="228">
        <f>IF(N2375="základní",J2375,0)</f>
        <v>0</v>
      </c>
      <c r="BF2375" s="228">
        <f>IF(N2375="snížená",J2375,0)</f>
        <v>0</v>
      </c>
      <c r="BG2375" s="228">
        <f>IF(N2375="zákl. přenesená",J2375,0)</f>
        <v>0</v>
      </c>
      <c r="BH2375" s="228">
        <f>IF(N2375="sníž. přenesená",J2375,0)</f>
        <v>0</v>
      </c>
      <c r="BI2375" s="228">
        <f>IF(N2375="nulová",J2375,0)</f>
        <v>0</v>
      </c>
      <c r="BJ2375" s="20" t="s">
        <v>93</v>
      </c>
      <c r="BK2375" s="228">
        <f>ROUND(I2375*H2375,2)</f>
        <v>0</v>
      </c>
      <c r="BL2375" s="20" t="s">
        <v>231</v>
      </c>
      <c r="BM2375" s="227" t="s">
        <v>2461</v>
      </c>
    </row>
    <row r="2376" s="2" customFormat="1" ht="37.8" customHeight="1">
      <c r="A2376" s="41"/>
      <c r="B2376" s="42"/>
      <c r="C2376" s="216" t="s">
        <v>2462</v>
      </c>
      <c r="D2376" s="216" t="s">
        <v>227</v>
      </c>
      <c r="E2376" s="217" t="s">
        <v>2463</v>
      </c>
      <c r="F2376" s="218" t="s">
        <v>2464</v>
      </c>
      <c r="G2376" s="219" t="s">
        <v>595</v>
      </c>
      <c r="H2376" s="220">
        <v>6</v>
      </c>
      <c r="I2376" s="221"/>
      <c r="J2376" s="222">
        <f>ROUND(I2376*H2376,2)</f>
        <v>0</v>
      </c>
      <c r="K2376" s="218" t="s">
        <v>19</v>
      </c>
      <c r="L2376" s="47"/>
      <c r="M2376" s="223" t="s">
        <v>19</v>
      </c>
      <c r="N2376" s="224" t="s">
        <v>46</v>
      </c>
      <c r="O2376" s="87"/>
      <c r="P2376" s="225">
        <f>O2376*H2376</f>
        <v>0</v>
      </c>
      <c r="Q2376" s="225">
        <v>0</v>
      </c>
      <c r="R2376" s="225">
        <f>Q2376*H2376</f>
        <v>0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231</v>
      </c>
      <c r="AT2376" s="227" t="s">
        <v>227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2465</v>
      </c>
    </row>
    <row r="2377" s="2" customFormat="1" ht="37.8" customHeight="1">
      <c r="A2377" s="41"/>
      <c r="B2377" s="42"/>
      <c r="C2377" s="216" t="s">
        <v>2466</v>
      </c>
      <c r="D2377" s="216" t="s">
        <v>227</v>
      </c>
      <c r="E2377" s="217" t="s">
        <v>2467</v>
      </c>
      <c r="F2377" s="218" t="s">
        <v>2468</v>
      </c>
      <c r="G2377" s="219" t="s">
        <v>595</v>
      </c>
      <c r="H2377" s="220">
        <v>11</v>
      </c>
      <c r="I2377" s="221"/>
      <c r="J2377" s="222">
        <f>ROUND(I2377*H2377,2)</f>
        <v>0</v>
      </c>
      <c r="K2377" s="218" t="s">
        <v>19</v>
      </c>
      <c r="L2377" s="47"/>
      <c r="M2377" s="223" t="s">
        <v>19</v>
      </c>
      <c r="N2377" s="224" t="s">
        <v>46</v>
      </c>
      <c r="O2377" s="87"/>
      <c r="P2377" s="225">
        <f>O2377*H2377</f>
        <v>0</v>
      </c>
      <c r="Q2377" s="225">
        <v>0</v>
      </c>
      <c r="R2377" s="225">
        <f>Q2377*H2377</f>
        <v>0</v>
      </c>
      <c r="S2377" s="225">
        <v>0</v>
      </c>
      <c r="T2377" s="226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7" t="s">
        <v>231</v>
      </c>
      <c r="AT2377" s="227" t="s">
        <v>227</v>
      </c>
      <c r="AU2377" s="227" t="s">
        <v>93</v>
      </c>
      <c r="AY2377" s="20" t="s">
        <v>224</v>
      </c>
      <c r="BE2377" s="228">
        <f>IF(N2377="základní",J2377,0)</f>
        <v>0</v>
      </c>
      <c r="BF2377" s="228">
        <f>IF(N2377="snížená",J2377,0)</f>
        <v>0</v>
      </c>
      <c r="BG2377" s="228">
        <f>IF(N2377="zákl. přenesená",J2377,0)</f>
        <v>0</v>
      </c>
      <c r="BH2377" s="228">
        <f>IF(N2377="sníž. přenesená",J2377,0)</f>
        <v>0</v>
      </c>
      <c r="BI2377" s="228">
        <f>IF(N2377="nulová",J2377,0)</f>
        <v>0</v>
      </c>
      <c r="BJ2377" s="20" t="s">
        <v>93</v>
      </c>
      <c r="BK2377" s="228">
        <f>ROUND(I2377*H2377,2)</f>
        <v>0</v>
      </c>
      <c r="BL2377" s="20" t="s">
        <v>231</v>
      </c>
      <c r="BM2377" s="227" t="s">
        <v>2469</v>
      </c>
    </row>
    <row r="2378" s="2" customFormat="1" ht="37.8" customHeight="1">
      <c r="A2378" s="41"/>
      <c r="B2378" s="42"/>
      <c r="C2378" s="216" t="s">
        <v>2470</v>
      </c>
      <c r="D2378" s="216" t="s">
        <v>227</v>
      </c>
      <c r="E2378" s="217" t="s">
        <v>2471</v>
      </c>
      <c r="F2378" s="218" t="s">
        <v>2472</v>
      </c>
      <c r="G2378" s="219" t="s">
        <v>595</v>
      </c>
      <c r="H2378" s="220">
        <v>11</v>
      </c>
      <c r="I2378" s="221"/>
      <c r="J2378" s="222">
        <f>ROUND(I2378*H2378,2)</f>
        <v>0</v>
      </c>
      <c r="K2378" s="218" t="s">
        <v>19</v>
      </c>
      <c r="L2378" s="47"/>
      <c r="M2378" s="223" t="s">
        <v>19</v>
      </c>
      <c r="N2378" s="224" t="s">
        <v>46</v>
      </c>
      <c r="O2378" s="87"/>
      <c r="P2378" s="225">
        <f>O2378*H2378</f>
        <v>0</v>
      </c>
      <c r="Q2378" s="225">
        <v>0</v>
      </c>
      <c r="R2378" s="225">
        <f>Q2378*H2378</f>
        <v>0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231</v>
      </c>
      <c r="AT2378" s="227" t="s">
        <v>227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2473</v>
      </c>
    </row>
    <row r="2379" s="2" customFormat="1" ht="37.8" customHeight="1">
      <c r="A2379" s="41"/>
      <c r="B2379" s="42"/>
      <c r="C2379" s="216" t="s">
        <v>2474</v>
      </c>
      <c r="D2379" s="216" t="s">
        <v>227</v>
      </c>
      <c r="E2379" s="217" t="s">
        <v>2475</v>
      </c>
      <c r="F2379" s="218" t="s">
        <v>2476</v>
      </c>
      <c r="G2379" s="219" t="s">
        <v>595</v>
      </c>
      <c r="H2379" s="220">
        <v>32</v>
      </c>
      <c r="I2379" s="221"/>
      <c r="J2379" s="222">
        <f>ROUND(I2379*H2379,2)</f>
        <v>0</v>
      </c>
      <c r="K2379" s="218" t="s">
        <v>19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0</v>
      </c>
      <c r="R2379" s="225">
        <f>Q2379*H2379</f>
        <v>0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2477</v>
      </c>
    </row>
    <row r="2380" s="2" customFormat="1" ht="24.15" customHeight="1">
      <c r="A2380" s="41"/>
      <c r="B2380" s="42"/>
      <c r="C2380" s="216" t="s">
        <v>2478</v>
      </c>
      <c r="D2380" s="216" t="s">
        <v>227</v>
      </c>
      <c r="E2380" s="217" t="s">
        <v>2479</v>
      </c>
      <c r="F2380" s="218" t="s">
        <v>2480</v>
      </c>
      <c r="G2380" s="219" t="s">
        <v>595</v>
      </c>
      <c r="H2380" s="220">
        <v>2</v>
      </c>
      <c r="I2380" s="221"/>
      <c r="J2380" s="222">
        <f>ROUND(I2380*H2380,2)</f>
        <v>0</v>
      </c>
      <c r="K2380" s="218" t="s">
        <v>19</v>
      </c>
      <c r="L2380" s="47"/>
      <c r="M2380" s="223" t="s">
        <v>19</v>
      </c>
      <c r="N2380" s="224" t="s">
        <v>46</v>
      </c>
      <c r="O2380" s="87"/>
      <c r="P2380" s="225">
        <f>O2380*H2380</f>
        <v>0</v>
      </c>
      <c r="Q2380" s="225">
        <v>0</v>
      </c>
      <c r="R2380" s="225">
        <f>Q2380*H2380</f>
        <v>0</v>
      </c>
      <c r="S2380" s="225">
        <v>0</v>
      </c>
      <c r="T2380" s="226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7" t="s">
        <v>231</v>
      </c>
      <c r="AT2380" s="227" t="s">
        <v>227</v>
      </c>
      <c r="AU2380" s="227" t="s">
        <v>93</v>
      </c>
      <c r="AY2380" s="20" t="s">
        <v>224</v>
      </c>
      <c r="BE2380" s="228">
        <f>IF(N2380="základní",J2380,0)</f>
        <v>0</v>
      </c>
      <c r="BF2380" s="228">
        <f>IF(N2380="snížená",J2380,0)</f>
        <v>0</v>
      </c>
      <c r="BG2380" s="228">
        <f>IF(N2380="zákl. přenesená",J2380,0)</f>
        <v>0</v>
      </c>
      <c r="BH2380" s="228">
        <f>IF(N2380="sníž. přenesená",J2380,0)</f>
        <v>0</v>
      </c>
      <c r="BI2380" s="228">
        <f>IF(N2380="nulová",J2380,0)</f>
        <v>0</v>
      </c>
      <c r="BJ2380" s="20" t="s">
        <v>93</v>
      </c>
      <c r="BK2380" s="228">
        <f>ROUND(I2380*H2380,2)</f>
        <v>0</v>
      </c>
      <c r="BL2380" s="20" t="s">
        <v>231</v>
      </c>
      <c r="BM2380" s="227" t="s">
        <v>2481</v>
      </c>
    </row>
    <row r="2381" s="2" customFormat="1" ht="37.8" customHeight="1">
      <c r="A2381" s="41"/>
      <c r="B2381" s="42"/>
      <c r="C2381" s="216" t="s">
        <v>2482</v>
      </c>
      <c r="D2381" s="216" t="s">
        <v>227</v>
      </c>
      <c r="E2381" s="217" t="s">
        <v>2483</v>
      </c>
      <c r="F2381" s="218" t="s">
        <v>2484</v>
      </c>
      <c r="G2381" s="219" t="s">
        <v>595</v>
      </c>
      <c r="H2381" s="220">
        <v>1</v>
      </c>
      <c r="I2381" s="221"/>
      <c r="J2381" s="222">
        <f>ROUND(I2381*H2381,2)</f>
        <v>0</v>
      </c>
      <c r="K2381" s="218" t="s">
        <v>19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0</v>
      </c>
      <c r="R2381" s="225">
        <f>Q2381*H2381</f>
        <v>0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2485</v>
      </c>
    </row>
    <row r="2382" s="2" customFormat="1" ht="33" customHeight="1">
      <c r="A2382" s="41"/>
      <c r="B2382" s="42"/>
      <c r="C2382" s="216" t="s">
        <v>2486</v>
      </c>
      <c r="D2382" s="216" t="s">
        <v>227</v>
      </c>
      <c r="E2382" s="217" t="s">
        <v>2487</v>
      </c>
      <c r="F2382" s="218" t="s">
        <v>2488</v>
      </c>
      <c r="G2382" s="219" t="s">
        <v>595</v>
      </c>
      <c r="H2382" s="220">
        <v>4</v>
      </c>
      <c r="I2382" s="221"/>
      <c r="J2382" s="222">
        <f>ROUND(I2382*H2382,2)</f>
        <v>0</v>
      </c>
      <c r="K2382" s="218" t="s">
        <v>19</v>
      </c>
      <c r="L2382" s="47"/>
      <c r="M2382" s="223" t="s">
        <v>19</v>
      </c>
      <c r="N2382" s="224" t="s">
        <v>46</v>
      </c>
      <c r="O2382" s="87"/>
      <c r="P2382" s="225">
        <f>O2382*H2382</f>
        <v>0</v>
      </c>
      <c r="Q2382" s="225">
        <v>0</v>
      </c>
      <c r="R2382" s="225">
        <f>Q2382*H2382</f>
        <v>0</v>
      </c>
      <c r="S2382" s="225">
        <v>0</v>
      </c>
      <c r="T2382" s="226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7" t="s">
        <v>231</v>
      </c>
      <c r="AT2382" s="227" t="s">
        <v>227</v>
      </c>
      <c r="AU2382" s="227" t="s">
        <v>93</v>
      </c>
      <c r="AY2382" s="20" t="s">
        <v>224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20" t="s">
        <v>93</v>
      </c>
      <c r="BK2382" s="228">
        <f>ROUND(I2382*H2382,2)</f>
        <v>0</v>
      </c>
      <c r="BL2382" s="20" t="s">
        <v>231</v>
      </c>
      <c r="BM2382" s="227" t="s">
        <v>2489</v>
      </c>
    </row>
    <row r="2383" s="2" customFormat="1" ht="24.15" customHeight="1">
      <c r="A2383" s="41"/>
      <c r="B2383" s="42"/>
      <c r="C2383" s="216" t="s">
        <v>2490</v>
      </c>
      <c r="D2383" s="216" t="s">
        <v>227</v>
      </c>
      <c r="E2383" s="217" t="s">
        <v>2491</v>
      </c>
      <c r="F2383" s="218" t="s">
        <v>2492</v>
      </c>
      <c r="G2383" s="219" t="s">
        <v>595</v>
      </c>
      <c r="H2383" s="220">
        <v>61</v>
      </c>
      <c r="I2383" s="221"/>
      <c r="J2383" s="222">
        <f>ROUND(I2383*H2383,2)</f>
        <v>0</v>
      </c>
      <c r="K2383" s="218" t="s">
        <v>19</v>
      </c>
      <c r="L2383" s="47"/>
      <c r="M2383" s="223" t="s">
        <v>19</v>
      </c>
      <c r="N2383" s="224" t="s">
        <v>46</v>
      </c>
      <c r="O2383" s="87"/>
      <c r="P2383" s="225">
        <f>O2383*H2383</f>
        <v>0</v>
      </c>
      <c r="Q2383" s="225">
        <v>0</v>
      </c>
      <c r="R2383" s="225">
        <f>Q2383*H2383</f>
        <v>0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231</v>
      </c>
      <c r="AT2383" s="227" t="s">
        <v>227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2493</v>
      </c>
    </row>
    <row r="2384" s="2" customFormat="1" ht="37.8" customHeight="1">
      <c r="A2384" s="41"/>
      <c r="B2384" s="42"/>
      <c r="C2384" s="216" t="s">
        <v>2494</v>
      </c>
      <c r="D2384" s="216" t="s">
        <v>227</v>
      </c>
      <c r="E2384" s="217" t="s">
        <v>2495</v>
      </c>
      <c r="F2384" s="218" t="s">
        <v>2496</v>
      </c>
      <c r="G2384" s="219" t="s">
        <v>595</v>
      </c>
      <c r="H2384" s="220">
        <v>1</v>
      </c>
      <c r="I2384" s="221"/>
      <c r="J2384" s="222">
        <f>ROUND(I2384*H2384,2)</f>
        <v>0</v>
      </c>
      <c r="K2384" s="218" t="s">
        <v>312</v>
      </c>
      <c r="L2384" s="47"/>
      <c r="M2384" s="223" t="s">
        <v>19</v>
      </c>
      <c r="N2384" s="224" t="s">
        <v>46</v>
      </c>
      <c r="O2384" s="87"/>
      <c r="P2384" s="225">
        <f>O2384*H2384</f>
        <v>0</v>
      </c>
      <c r="Q2384" s="225">
        <v>0.00027</v>
      </c>
      <c r="R2384" s="225">
        <f>Q2384*H2384</f>
        <v>0.00027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231</v>
      </c>
      <c r="AT2384" s="227" t="s">
        <v>227</v>
      </c>
      <c r="AU2384" s="227" t="s">
        <v>93</v>
      </c>
      <c r="AY2384" s="20" t="s">
        <v>224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93</v>
      </c>
      <c r="BK2384" s="228">
        <f>ROUND(I2384*H2384,2)</f>
        <v>0</v>
      </c>
      <c r="BL2384" s="20" t="s">
        <v>231</v>
      </c>
      <c r="BM2384" s="227" t="s">
        <v>2497</v>
      </c>
    </row>
    <row r="2385" s="2" customFormat="1">
      <c r="A2385" s="41"/>
      <c r="B2385" s="42"/>
      <c r="C2385" s="43"/>
      <c r="D2385" s="267" t="s">
        <v>314</v>
      </c>
      <c r="E2385" s="43"/>
      <c r="F2385" s="268" t="s">
        <v>2498</v>
      </c>
      <c r="G2385" s="43"/>
      <c r="H2385" s="43"/>
      <c r="I2385" s="269"/>
      <c r="J2385" s="43"/>
      <c r="K2385" s="43"/>
      <c r="L2385" s="47"/>
      <c r="M2385" s="270"/>
      <c r="N2385" s="271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314</v>
      </c>
      <c r="AU2385" s="20" t="s">
        <v>93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82</v>
      </c>
      <c r="G2387" s="230"/>
      <c r="H2387" s="234">
        <v>1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74</v>
      </c>
      <c r="AY2387" s="240" t="s">
        <v>224</v>
      </c>
    </row>
    <row r="2388" s="16" customFormat="1">
      <c r="A2388" s="16"/>
      <c r="B2388" s="272"/>
      <c r="C2388" s="273"/>
      <c r="D2388" s="231" t="s">
        <v>268</v>
      </c>
      <c r="E2388" s="274" t="s">
        <v>19</v>
      </c>
      <c r="F2388" s="275" t="s">
        <v>351</v>
      </c>
      <c r="G2388" s="273"/>
      <c r="H2388" s="276">
        <v>1</v>
      </c>
      <c r="I2388" s="277"/>
      <c r="J2388" s="273"/>
      <c r="K2388" s="273"/>
      <c r="L2388" s="278"/>
      <c r="M2388" s="279"/>
      <c r="N2388" s="280"/>
      <c r="O2388" s="280"/>
      <c r="P2388" s="280"/>
      <c r="Q2388" s="280"/>
      <c r="R2388" s="280"/>
      <c r="S2388" s="280"/>
      <c r="T2388" s="281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T2388" s="282" t="s">
        <v>268</v>
      </c>
      <c r="AU2388" s="282" t="s">
        <v>93</v>
      </c>
      <c r="AV2388" s="16" t="s">
        <v>231</v>
      </c>
      <c r="AW2388" s="16" t="s">
        <v>34</v>
      </c>
      <c r="AX2388" s="16" t="s">
        <v>82</v>
      </c>
      <c r="AY2388" s="282" t="s">
        <v>224</v>
      </c>
    </row>
    <row r="2389" s="2" customFormat="1" ht="24.15" customHeight="1">
      <c r="A2389" s="41"/>
      <c r="B2389" s="42"/>
      <c r="C2389" s="286" t="s">
        <v>2500</v>
      </c>
      <c r="D2389" s="286" t="s">
        <v>572</v>
      </c>
      <c r="E2389" s="287" t="s">
        <v>2501</v>
      </c>
      <c r="F2389" s="288" t="s">
        <v>2502</v>
      </c>
      <c r="G2389" s="289" t="s">
        <v>595</v>
      </c>
      <c r="H2389" s="290">
        <v>1</v>
      </c>
      <c r="I2389" s="291"/>
      <c r="J2389" s="292">
        <f>ROUND(I2389*H2389,2)</f>
        <v>0</v>
      </c>
      <c r="K2389" s="288" t="s">
        <v>312</v>
      </c>
      <c r="L2389" s="293"/>
      <c r="M2389" s="294" t="s">
        <v>19</v>
      </c>
      <c r="N2389" s="295" t="s">
        <v>46</v>
      </c>
      <c r="O2389" s="87"/>
      <c r="P2389" s="225">
        <f>O2389*H2389</f>
        <v>0</v>
      </c>
      <c r="Q2389" s="225">
        <v>0.0047000000000000002</v>
      </c>
      <c r="R2389" s="225">
        <f>Q2389*H2389</f>
        <v>0.0047000000000000002</v>
      </c>
      <c r="S2389" s="225">
        <v>0</v>
      </c>
      <c r="T2389" s="226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7" t="s">
        <v>254</v>
      </c>
      <c r="AT2389" s="227" t="s">
        <v>572</v>
      </c>
      <c r="AU2389" s="227" t="s">
        <v>93</v>
      </c>
      <c r="AY2389" s="20" t="s">
        <v>224</v>
      </c>
      <c r="BE2389" s="228">
        <f>IF(N2389="základní",J2389,0)</f>
        <v>0</v>
      </c>
      <c r="BF2389" s="228">
        <f>IF(N2389="snížená",J2389,0)</f>
        <v>0</v>
      </c>
      <c r="BG2389" s="228">
        <f>IF(N2389="zákl. přenesená",J2389,0)</f>
        <v>0</v>
      </c>
      <c r="BH2389" s="228">
        <f>IF(N2389="sníž. přenesená",J2389,0)</f>
        <v>0</v>
      </c>
      <c r="BI2389" s="228">
        <f>IF(N2389="nulová",J2389,0)</f>
        <v>0</v>
      </c>
      <c r="BJ2389" s="20" t="s">
        <v>93</v>
      </c>
      <c r="BK2389" s="228">
        <f>ROUND(I2389*H2389,2)</f>
        <v>0</v>
      </c>
      <c r="BL2389" s="20" t="s">
        <v>231</v>
      </c>
      <c r="BM2389" s="227" t="s">
        <v>2503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2499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82</v>
      </c>
      <c r="G2391" s="230"/>
      <c r="H2391" s="234">
        <v>1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37.8" customHeight="1">
      <c r="A2392" s="41"/>
      <c r="B2392" s="42"/>
      <c r="C2392" s="216" t="s">
        <v>2504</v>
      </c>
      <c r="D2392" s="216" t="s">
        <v>227</v>
      </c>
      <c r="E2392" s="217" t="s">
        <v>2267</v>
      </c>
      <c r="F2392" s="218" t="s">
        <v>2268</v>
      </c>
      <c r="G2392" s="219" t="s">
        <v>595</v>
      </c>
      <c r="H2392" s="220">
        <v>6</v>
      </c>
      <c r="I2392" s="221"/>
      <c r="J2392" s="222">
        <f>ROUND(I2392*H2392,2)</f>
        <v>0</v>
      </c>
      <c r="K2392" s="218" t="s">
        <v>312</v>
      </c>
      <c r="L2392" s="47"/>
      <c r="M2392" s="223" t="s">
        <v>19</v>
      </c>
      <c r="N2392" s="224" t="s">
        <v>46</v>
      </c>
      <c r="O2392" s="87"/>
      <c r="P2392" s="225">
        <f>O2392*H2392</f>
        <v>0</v>
      </c>
      <c r="Q2392" s="225">
        <v>3.0000000000000001E-05</v>
      </c>
      <c r="R2392" s="225">
        <f>Q2392*H2392</f>
        <v>0.00018000000000000001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231</v>
      </c>
      <c r="AT2392" s="227" t="s">
        <v>227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2505</v>
      </c>
    </row>
    <row r="2393" s="2" customFormat="1">
      <c r="A2393" s="41"/>
      <c r="B2393" s="42"/>
      <c r="C2393" s="43"/>
      <c r="D2393" s="267" t="s">
        <v>314</v>
      </c>
      <c r="E2393" s="43"/>
      <c r="F2393" s="268" t="s">
        <v>2270</v>
      </c>
      <c r="G2393" s="43"/>
      <c r="H2393" s="43"/>
      <c r="I2393" s="269"/>
      <c r="J2393" s="43"/>
      <c r="K2393" s="43"/>
      <c r="L2393" s="47"/>
      <c r="M2393" s="270"/>
      <c r="N2393" s="271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314</v>
      </c>
      <c r="AU2393" s="20" t="s">
        <v>93</v>
      </c>
    </row>
    <row r="2394" s="14" customFormat="1">
      <c r="A2394" s="14"/>
      <c r="B2394" s="246"/>
      <c r="C2394" s="247"/>
      <c r="D2394" s="231" t="s">
        <v>268</v>
      </c>
      <c r="E2394" s="248" t="s">
        <v>19</v>
      </c>
      <c r="F2394" s="249" t="s">
        <v>2506</v>
      </c>
      <c r="G2394" s="247"/>
      <c r="H2394" s="248" t="s">
        <v>19</v>
      </c>
      <c r="I2394" s="250"/>
      <c r="J2394" s="247"/>
      <c r="K2394" s="247"/>
      <c r="L2394" s="251"/>
      <c r="M2394" s="252"/>
      <c r="N2394" s="253"/>
      <c r="O2394" s="253"/>
      <c r="P2394" s="253"/>
      <c r="Q2394" s="253"/>
      <c r="R2394" s="253"/>
      <c r="S2394" s="253"/>
      <c r="T2394" s="25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5" t="s">
        <v>268</v>
      </c>
      <c r="AU2394" s="255" t="s">
        <v>93</v>
      </c>
      <c r="AV2394" s="14" t="s">
        <v>82</v>
      </c>
      <c r="AW2394" s="14" t="s">
        <v>34</v>
      </c>
      <c r="AX2394" s="14" t="s">
        <v>74</v>
      </c>
      <c r="AY2394" s="255" t="s">
        <v>224</v>
      </c>
    </row>
    <row r="2395" s="13" customFormat="1">
      <c r="A2395" s="13"/>
      <c r="B2395" s="229"/>
      <c r="C2395" s="230"/>
      <c r="D2395" s="231" t="s">
        <v>268</v>
      </c>
      <c r="E2395" s="232" t="s">
        <v>19</v>
      </c>
      <c r="F2395" s="233" t="s">
        <v>246</v>
      </c>
      <c r="G2395" s="230"/>
      <c r="H2395" s="234">
        <v>6</v>
      </c>
      <c r="I2395" s="235"/>
      <c r="J2395" s="230"/>
      <c r="K2395" s="230"/>
      <c r="L2395" s="236"/>
      <c r="M2395" s="237"/>
      <c r="N2395" s="238"/>
      <c r="O2395" s="238"/>
      <c r="P2395" s="238"/>
      <c r="Q2395" s="238"/>
      <c r="R2395" s="238"/>
      <c r="S2395" s="238"/>
      <c r="T2395" s="23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0" t="s">
        <v>268</v>
      </c>
      <c r="AU2395" s="240" t="s">
        <v>93</v>
      </c>
      <c r="AV2395" s="13" t="s">
        <v>93</v>
      </c>
      <c r="AW2395" s="13" t="s">
        <v>34</v>
      </c>
      <c r="AX2395" s="13" t="s">
        <v>82</v>
      </c>
      <c r="AY2395" s="240" t="s">
        <v>224</v>
      </c>
    </row>
    <row r="2396" s="2" customFormat="1" ht="24.15" customHeight="1">
      <c r="A2396" s="41"/>
      <c r="B2396" s="42"/>
      <c r="C2396" s="286" t="s">
        <v>2507</v>
      </c>
      <c r="D2396" s="286" t="s">
        <v>572</v>
      </c>
      <c r="E2396" s="287" t="s">
        <v>2273</v>
      </c>
      <c r="F2396" s="288" t="s">
        <v>2274</v>
      </c>
      <c r="G2396" s="289" t="s">
        <v>595</v>
      </c>
      <c r="H2396" s="290">
        <v>6</v>
      </c>
      <c r="I2396" s="291"/>
      <c r="J2396" s="292">
        <f>ROUND(I2396*H2396,2)</f>
        <v>0</v>
      </c>
      <c r="K2396" s="288" t="s">
        <v>312</v>
      </c>
      <c r="L2396" s="293"/>
      <c r="M2396" s="294" t="s">
        <v>19</v>
      </c>
      <c r="N2396" s="295" t="s">
        <v>46</v>
      </c>
      <c r="O2396" s="87"/>
      <c r="P2396" s="225">
        <f>O2396*H2396</f>
        <v>0</v>
      </c>
      <c r="Q2396" s="225">
        <v>0.0022000000000000001</v>
      </c>
      <c r="R2396" s="225">
        <f>Q2396*H2396</f>
        <v>0.0132</v>
      </c>
      <c r="S2396" s="225">
        <v>0</v>
      </c>
      <c r="T2396" s="226">
        <f>S2396*H2396</f>
        <v>0</v>
      </c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R2396" s="227" t="s">
        <v>254</v>
      </c>
      <c r="AT2396" s="227" t="s">
        <v>572</v>
      </c>
      <c r="AU2396" s="227" t="s">
        <v>93</v>
      </c>
      <c r="AY2396" s="20" t="s">
        <v>224</v>
      </c>
      <c r="BE2396" s="228">
        <f>IF(N2396="základní",J2396,0)</f>
        <v>0</v>
      </c>
      <c r="BF2396" s="228">
        <f>IF(N2396="snížená",J2396,0)</f>
        <v>0</v>
      </c>
      <c r="BG2396" s="228">
        <f>IF(N2396="zákl. přenesená",J2396,0)</f>
        <v>0</v>
      </c>
      <c r="BH2396" s="228">
        <f>IF(N2396="sníž. přenesená",J2396,0)</f>
        <v>0</v>
      </c>
      <c r="BI2396" s="228">
        <f>IF(N2396="nulová",J2396,0)</f>
        <v>0</v>
      </c>
      <c r="BJ2396" s="20" t="s">
        <v>93</v>
      </c>
      <c r="BK2396" s="228">
        <f>ROUND(I2396*H2396,2)</f>
        <v>0</v>
      </c>
      <c r="BL2396" s="20" t="s">
        <v>231</v>
      </c>
      <c r="BM2396" s="227" t="s">
        <v>2508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2506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246</v>
      </c>
      <c r="G2398" s="230"/>
      <c r="H2398" s="234">
        <v>6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37.8" customHeight="1">
      <c r="A2399" s="41"/>
      <c r="B2399" s="42"/>
      <c r="C2399" s="216" t="s">
        <v>2509</v>
      </c>
      <c r="D2399" s="216" t="s">
        <v>227</v>
      </c>
      <c r="E2399" s="217" t="s">
        <v>2510</v>
      </c>
      <c r="F2399" s="218" t="s">
        <v>2511</v>
      </c>
      <c r="G2399" s="219" t="s">
        <v>595</v>
      </c>
      <c r="H2399" s="220">
        <v>85</v>
      </c>
      <c r="I2399" s="221"/>
      <c r="J2399" s="222">
        <f>ROUND(I2399*H2399,2)</f>
        <v>0</v>
      </c>
      <c r="K2399" s="218" t="s">
        <v>312</v>
      </c>
      <c r="L2399" s="47"/>
      <c r="M2399" s="223" t="s">
        <v>19</v>
      </c>
      <c r="N2399" s="224" t="s">
        <v>46</v>
      </c>
      <c r="O2399" s="87"/>
      <c r="P2399" s="225">
        <f>O2399*H2399</f>
        <v>0</v>
      </c>
      <c r="Q2399" s="225">
        <v>3.0000000000000001E-05</v>
      </c>
      <c r="R2399" s="225">
        <f>Q2399*H2399</f>
        <v>0.0025500000000000002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231</v>
      </c>
      <c r="AT2399" s="227" t="s">
        <v>227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2512</v>
      </c>
    </row>
    <row r="2400" s="2" customFormat="1">
      <c r="A2400" s="41"/>
      <c r="B2400" s="42"/>
      <c r="C2400" s="43"/>
      <c r="D2400" s="267" t="s">
        <v>314</v>
      </c>
      <c r="E2400" s="43"/>
      <c r="F2400" s="268" t="s">
        <v>2513</v>
      </c>
      <c r="G2400" s="43"/>
      <c r="H2400" s="43"/>
      <c r="I2400" s="269"/>
      <c r="J2400" s="43"/>
      <c r="K2400" s="43"/>
      <c r="L2400" s="47"/>
      <c r="M2400" s="270"/>
      <c r="N2400" s="271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314</v>
      </c>
      <c r="AU2400" s="20" t="s">
        <v>93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2514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2515</v>
      </c>
      <c r="G2402" s="230"/>
      <c r="H2402" s="234">
        <v>85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82</v>
      </c>
      <c r="AY2402" s="240" t="s">
        <v>224</v>
      </c>
    </row>
    <row r="2403" s="2" customFormat="1" ht="24.15" customHeight="1">
      <c r="A2403" s="41"/>
      <c r="B2403" s="42"/>
      <c r="C2403" s="286" t="s">
        <v>2516</v>
      </c>
      <c r="D2403" s="286" t="s">
        <v>572</v>
      </c>
      <c r="E2403" s="287" t="s">
        <v>2252</v>
      </c>
      <c r="F2403" s="288" t="s">
        <v>2253</v>
      </c>
      <c r="G2403" s="289" t="s">
        <v>595</v>
      </c>
      <c r="H2403" s="290">
        <v>85</v>
      </c>
      <c r="I2403" s="291"/>
      <c r="J2403" s="292">
        <f>ROUND(I2403*H2403,2)</f>
        <v>0</v>
      </c>
      <c r="K2403" s="288" t="s">
        <v>312</v>
      </c>
      <c r="L2403" s="293"/>
      <c r="M2403" s="294" t="s">
        <v>19</v>
      </c>
      <c r="N2403" s="295" t="s">
        <v>46</v>
      </c>
      <c r="O2403" s="87"/>
      <c r="P2403" s="225">
        <f>O2403*H2403</f>
        <v>0</v>
      </c>
      <c r="Q2403" s="225">
        <v>0.0014</v>
      </c>
      <c r="R2403" s="225">
        <f>Q2403*H2403</f>
        <v>0.119</v>
      </c>
      <c r="S2403" s="225">
        <v>0</v>
      </c>
      <c r="T2403" s="226">
        <f>S2403*H2403</f>
        <v>0</v>
      </c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R2403" s="227" t="s">
        <v>254</v>
      </c>
      <c r="AT2403" s="227" t="s">
        <v>572</v>
      </c>
      <c r="AU2403" s="227" t="s">
        <v>93</v>
      </c>
      <c r="AY2403" s="20" t="s">
        <v>224</v>
      </c>
      <c r="BE2403" s="228">
        <f>IF(N2403="základní",J2403,0)</f>
        <v>0</v>
      </c>
      <c r="BF2403" s="228">
        <f>IF(N2403="snížená",J2403,0)</f>
        <v>0</v>
      </c>
      <c r="BG2403" s="228">
        <f>IF(N2403="zákl. přenesená",J2403,0)</f>
        <v>0</v>
      </c>
      <c r="BH2403" s="228">
        <f>IF(N2403="sníž. přenesená",J2403,0)</f>
        <v>0</v>
      </c>
      <c r="BI2403" s="228">
        <f>IF(N2403="nulová",J2403,0)</f>
        <v>0</v>
      </c>
      <c r="BJ2403" s="20" t="s">
        <v>93</v>
      </c>
      <c r="BK2403" s="228">
        <f>ROUND(I2403*H2403,2)</f>
        <v>0</v>
      </c>
      <c r="BL2403" s="20" t="s">
        <v>231</v>
      </c>
      <c r="BM2403" s="227" t="s">
        <v>2517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2514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2515</v>
      </c>
      <c r="G2405" s="230"/>
      <c r="H2405" s="234">
        <v>85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82</v>
      </c>
      <c r="AY2405" s="240" t="s">
        <v>224</v>
      </c>
    </row>
    <row r="2406" s="2" customFormat="1" ht="37.8" customHeight="1">
      <c r="A2406" s="41"/>
      <c r="B2406" s="42"/>
      <c r="C2406" s="216" t="s">
        <v>2518</v>
      </c>
      <c r="D2406" s="216" t="s">
        <v>227</v>
      </c>
      <c r="E2406" s="217" t="s">
        <v>2519</v>
      </c>
      <c r="F2406" s="218" t="s">
        <v>2520</v>
      </c>
      <c r="G2406" s="219" t="s">
        <v>595</v>
      </c>
      <c r="H2406" s="220">
        <v>2</v>
      </c>
      <c r="I2406" s="221"/>
      <c r="J2406" s="222">
        <f>ROUND(I2406*H2406,2)</f>
        <v>0</v>
      </c>
      <c r="K2406" s="218" t="s">
        <v>312</v>
      </c>
      <c r="L2406" s="47"/>
      <c r="M2406" s="223" t="s">
        <v>19</v>
      </c>
      <c r="N2406" s="224" t="s">
        <v>46</v>
      </c>
      <c r="O2406" s="87"/>
      <c r="P2406" s="225">
        <f>O2406*H2406</f>
        <v>0</v>
      </c>
      <c r="Q2406" s="225">
        <v>0.00027</v>
      </c>
      <c r="R2406" s="225">
        <f>Q2406*H2406</f>
        <v>0.00054000000000000001</v>
      </c>
      <c r="S2406" s="225">
        <v>0</v>
      </c>
      <c r="T2406" s="226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7" t="s">
        <v>231</v>
      </c>
      <c r="AT2406" s="227" t="s">
        <v>227</v>
      </c>
      <c r="AU2406" s="227" t="s">
        <v>93</v>
      </c>
      <c r="AY2406" s="20" t="s">
        <v>224</v>
      </c>
      <c r="BE2406" s="228">
        <f>IF(N2406="základní",J2406,0)</f>
        <v>0</v>
      </c>
      <c r="BF2406" s="228">
        <f>IF(N2406="snížená",J2406,0)</f>
        <v>0</v>
      </c>
      <c r="BG2406" s="228">
        <f>IF(N2406="zákl. přenesená",J2406,0)</f>
        <v>0</v>
      </c>
      <c r="BH2406" s="228">
        <f>IF(N2406="sníž. přenesená",J2406,0)</f>
        <v>0</v>
      </c>
      <c r="BI2406" s="228">
        <f>IF(N2406="nulová",J2406,0)</f>
        <v>0</v>
      </c>
      <c r="BJ2406" s="20" t="s">
        <v>93</v>
      </c>
      <c r="BK2406" s="228">
        <f>ROUND(I2406*H2406,2)</f>
        <v>0</v>
      </c>
      <c r="BL2406" s="20" t="s">
        <v>231</v>
      </c>
      <c r="BM2406" s="227" t="s">
        <v>2521</v>
      </c>
    </row>
    <row r="2407" s="2" customFormat="1">
      <c r="A2407" s="41"/>
      <c r="B2407" s="42"/>
      <c r="C2407" s="43"/>
      <c r="D2407" s="267" t="s">
        <v>314</v>
      </c>
      <c r="E2407" s="43"/>
      <c r="F2407" s="268" t="s">
        <v>2522</v>
      </c>
      <c r="G2407" s="43"/>
      <c r="H2407" s="43"/>
      <c r="I2407" s="269"/>
      <c r="J2407" s="43"/>
      <c r="K2407" s="43"/>
      <c r="L2407" s="47"/>
      <c r="M2407" s="270"/>
      <c r="N2407" s="271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314</v>
      </c>
      <c r="AU2407" s="20" t="s">
        <v>93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2523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93</v>
      </c>
      <c r="G2409" s="230"/>
      <c r="H2409" s="234">
        <v>2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82</v>
      </c>
      <c r="AY2409" s="240" t="s">
        <v>224</v>
      </c>
    </row>
    <row r="2410" s="2" customFormat="1" ht="24.15" customHeight="1">
      <c r="A2410" s="41"/>
      <c r="B2410" s="42"/>
      <c r="C2410" s="286" t="s">
        <v>2524</v>
      </c>
      <c r="D2410" s="286" t="s">
        <v>572</v>
      </c>
      <c r="E2410" s="287" t="s">
        <v>2501</v>
      </c>
      <c r="F2410" s="288" t="s">
        <v>2502</v>
      </c>
      <c r="G2410" s="289" t="s">
        <v>595</v>
      </c>
      <c r="H2410" s="290">
        <v>2</v>
      </c>
      <c r="I2410" s="291"/>
      <c r="J2410" s="292">
        <f>ROUND(I2410*H2410,2)</f>
        <v>0</v>
      </c>
      <c r="K2410" s="288" t="s">
        <v>312</v>
      </c>
      <c r="L2410" s="293"/>
      <c r="M2410" s="294" t="s">
        <v>19</v>
      </c>
      <c r="N2410" s="295" t="s">
        <v>46</v>
      </c>
      <c r="O2410" s="87"/>
      <c r="P2410" s="225">
        <f>O2410*H2410</f>
        <v>0</v>
      </c>
      <c r="Q2410" s="225">
        <v>0.0047000000000000002</v>
      </c>
      <c r="R2410" s="225">
        <f>Q2410*H2410</f>
        <v>0.0094000000000000004</v>
      </c>
      <c r="S2410" s="225">
        <v>0</v>
      </c>
      <c r="T2410" s="226">
        <f>S2410*H2410</f>
        <v>0</v>
      </c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R2410" s="227" t="s">
        <v>254</v>
      </c>
      <c r="AT2410" s="227" t="s">
        <v>572</v>
      </c>
      <c r="AU2410" s="227" t="s">
        <v>93</v>
      </c>
      <c r="AY2410" s="20" t="s">
        <v>224</v>
      </c>
      <c r="BE2410" s="228">
        <f>IF(N2410="základní",J2410,0)</f>
        <v>0</v>
      </c>
      <c r="BF2410" s="228">
        <f>IF(N2410="snížená",J2410,0)</f>
        <v>0</v>
      </c>
      <c r="BG2410" s="228">
        <f>IF(N2410="zákl. přenesená",J2410,0)</f>
        <v>0</v>
      </c>
      <c r="BH2410" s="228">
        <f>IF(N2410="sníž. přenesená",J2410,0)</f>
        <v>0</v>
      </c>
      <c r="BI2410" s="228">
        <f>IF(N2410="nulová",J2410,0)</f>
        <v>0</v>
      </c>
      <c r="BJ2410" s="20" t="s">
        <v>93</v>
      </c>
      <c r="BK2410" s="228">
        <f>ROUND(I2410*H2410,2)</f>
        <v>0</v>
      </c>
      <c r="BL2410" s="20" t="s">
        <v>231</v>
      </c>
      <c r="BM2410" s="227" t="s">
        <v>2525</v>
      </c>
    </row>
    <row r="2411" s="14" customFormat="1">
      <c r="A2411" s="14"/>
      <c r="B2411" s="246"/>
      <c r="C2411" s="247"/>
      <c r="D2411" s="231" t="s">
        <v>268</v>
      </c>
      <c r="E2411" s="248" t="s">
        <v>19</v>
      </c>
      <c r="F2411" s="249" t="s">
        <v>2523</v>
      </c>
      <c r="G2411" s="247"/>
      <c r="H2411" s="248" t="s">
        <v>19</v>
      </c>
      <c r="I2411" s="250"/>
      <c r="J2411" s="247"/>
      <c r="K2411" s="247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268</v>
      </c>
      <c r="AU2411" s="255" t="s">
        <v>93</v>
      </c>
      <c r="AV2411" s="14" t="s">
        <v>82</v>
      </c>
      <c r="AW2411" s="14" t="s">
        <v>34</v>
      </c>
      <c r="AX2411" s="14" t="s">
        <v>74</v>
      </c>
      <c r="AY2411" s="255" t="s">
        <v>224</v>
      </c>
    </row>
    <row r="2412" s="13" customFormat="1">
      <c r="A2412" s="13"/>
      <c r="B2412" s="229"/>
      <c r="C2412" s="230"/>
      <c r="D2412" s="231" t="s">
        <v>268</v>
      </c>
      <c r="E2412" s="232" t="s">
        <v>19</v>
      </c>
      <c r="F2412" s="233" t="s">
        <v>93</v>
      </c>
      <c r="G2412" s="230"/>
      <c r="H2412" s="234">
        <v>2</v>
      </c>
      <c r="I2412" s="235"/>
      <c r="J2412" s="230"/>
      <c r="K2412" s="230"/>
      <c r="L2412" s="236"/>
      <c r="M2412" s="237"/>
      <c r="N2412" s="238"/>
      <c r="O2412" s="238"/>
      <c r="P2412" s="238"/>
      <c r="Q2412" s="238"/>
      <c r="R2412" s="238"/>
      <c r="S2412" s="238"/>
      <c r="T2412" s="23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0" t="s">
        <v>268</v>
      </c>
      <c r="AU2412" s="240" t="s">
        <v>93</v>
      </c>
      <c r="AV2412" s="13" t="s">
        <v>93</v>
      </c>
      <c r="AW2412" s="13" t="s">
        <v>34</v>
      </c>
      <c r="AX2412" s="13" t="s">
        <v>82</v>
      </c>
      <c r="AY2412" s="240" t="s">
        <v>224</v>
      </c>
    </row>
    <row r="2413" s="2" customFormat="1" ht="37.8" customHeight="1">
      <c r="A2413" s="41"/>
      <c r="B2413" s="42"/>
      <c r="C2413" s="216" t="s">
        <v>2526</v>
      </c>
      <c r="D2413" s="216" t="s">
        <v>227</v>
      </c>
      <c r="E2413" s="217" t="s">
        <v>2527</v>
      </c>
      <c r="F2413" s="218" t="s">
        <v>2528</v>
      </c>
      <c r="G2413" s="219" t="s">
        <v>595</v>
      </c>
      <c r="H2413" s="220">
        <v>134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3.0000000000000001E-05</v>
      </c>
      <c r="R2413" s="225">
        <f>Q2413*H2413</f>
        <v>0.0040200000000000001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2529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2530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2531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1314</v>
      </c>
      <c r="G2416" s="230"/>
      <c r="H2416" s="234">
        <v>98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2532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680</v>
      </c>
      <c r="G2418" s="230"/>
      <c r="H2418" s="234">
        <v>36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6" customFormat="1">
      <c r="A2419" s="16"/>
      <c r="B2419" s="272"/>
      <c r="C2419" s="273"/>
      <c r="D2419" s="231" t="s">
        <v>268</v>
      </c>
      <c r="E2419" s="274" t="s">
        <v>19</v>
      </c>
      <c r="F2419" s="275" t="s">
        <v>351</v>
      </c>
      <c r="G2419" s="273"/>
      <c r="H2419" s="276">
        <v>134</v>
      </c>
      <c r="I2419" s="277"/>
      <c r="J2419" s="273"/>
      <c r="K2419" s="273"/>
      <c r="L2419" s="278"/>
      <c r="M2419" s="279"/>
      <c r="N2419" s="280"/>
      <c r="O2419" s="280"/>
      <c r="P2419" s="280"/>
      <c r="Q2419" s="280"/>
      <c r="R2419" s="280"/>
      <c r="S2419" s="280"/>
      <c r="T2419" s="281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T2419" s="282" t="s">
        <v>268</v>
      </c>
      <c r="AU2419" s="282" t="s">
        <v>93</v>
      </c>
      <c r="AV2419" s="16" t="s">
        <v>231</v>
      </c>
      <c r="AW2419" s="16" t="s">
        <v>34</v>
      </c>
      <c r="AX2419" s="16" t="s">
        <v>82</v>
      </c>
      <c r="AY2419" s="282" t="s">
        <v>224</v>
      </c>
    </row>
    <row r="2420" s="2" customFormat="1" ht="24.15" customHeight="1">
      <c r="A2420" s="41"/>
      <c r="B2420" s="42"/>
      <c r="C2420" s="286" t="s">
        <v>2533</v>
      </c>
      <c r="D2420" s="286" t="s">
        <v>572</v>
      </c>
      <c r="E2420" s="287" t="s">
        <v>2273</v>
      </c>
      <c r="F2420" s="288" t="s">
        <v>2274</v>
      </c>
      <c r="G2420" s="289" t="s">
        <v>595</v>
      </c>
      <c r="H2420" s="290">
        <v>134</v>
      </c>
      <c r="I2420" s="291"/>
      <c r="J2420" s="292">
        <f>ROUND(I2420*H2420,2)</f>
        <v>0</v>
      </c>
      <c r="K2420" s="288" t="s">
        <v>312</v>
      </c>
      <c r="L2420" s="293"/>
      <c r="M2420" s="294" t="s">
        <v>19</v>
      </c>
      <c r="N2420" s="295" t="s">
        <v>46</v>
      </c>
      <c r="O2420" s="87"/>
      <c r="P2420" s="225">
        <f>O2420*H2420</f>
        <v>0</v>
      </c>
      <c r="Q2420" s="225">
        <v>0.0022000000000000001</v>
      </c>
      <c r="R2420" s="225">
        <f>Q2420*H2420</f>
        <v>0.29480000000000001</v>
      </c>
      <c r="S2420" s="225">
        <v>0</v>
      </c>
      <c r="T2420" s="226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7" t="s">
        <v>254</v>
      </c>
      <c r="AT2420" s="227" t="s">
        <v>572</v>
      </c>
      <c r="AU2420" s="227" t="s">
        <v>93</v>
      </c>
      <c r="AY2420" s="20" t="s">
        <v>224</v>
      </c>
      <c r="BE2420" s="228">
        <f>IF(N2420="základní",J2420,0)</f>
        <v>0</v>
      </c>
      <c r="BF2420" s="228">
        <f>IF(N2420="snížená",J2420,0)</f>
        <v>0</v>
      </c>
      <c r="BG2420" s="228">
        <f>IF(N2420="zákl. přenesená",J2420,0)</f>
        <v>0</v>
      </c>
      <c r="BH2420" s="228">
        <f>IF(N2420="sníž. přenesená",J2420,0)</f>
        <v>0</v>
      </c>
      <c r="BI2420" s="228">
        <f>IF(N2420="nulová",J2420,0)</f>
        <v>0</v>
      </c>
      <c r="BJ2420" s="20" t="s">
        <v>93</v>
      </c>
      <c r="BK2420" s="228">
        <f>ROUND(I2420*H2420,2)</f>
        <v>0</v>
      </c>
      <c r="BL2420" s="20" t="s">
        <v>231</v>
      </c>
      <c r="BM2420" s="227" t="s">
        <v>2534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1314</v>
      </c>
      <c r="G2422" s="230"/>
      <c r="H2422" s="234">
        <v>98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2532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680</v>
      </c>
      <c r="G2424" s="230"/>
      <c r="H2424" s="234">
        <v>36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134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37.8" customHeight="1">
      <c r="A2426" s="41"/>
      <c r="B2426" s="42"/>
      <c r="C2426" s="216" t="s">
        <v>2535</v>
      </c>
      <c r="D2426" s="216" t="s">
        <v>227</v>
      </c>
      <c r="E2426" s="217" t="s">
        <v>2536</v>
      </c>
      <c r="F2426" s="218" t="s">
        <v>2537</v>
      </c>
      <c r="G2426" s="219" t="s">
        <v>595</v>
      </c>
      <c r="H2426" s="220">
        <v>92</v>
      </c>
      <c r="I2426" s="221"/>
      <c r="J2426" s="222">
        <f>ROUND(I2426*H2426,2)</f>
        <v>0</v>
      </c>
      <c r="K2426" s="218" t="s">
        <v>312</v>
      </c>
      <c r="L2426" s="47"/>
      <c r="M2426" s="223" t="s">
        <v>19</v>
      </c>
      <c r="N2426" s="224" t="s">
        <v>46</v>
      </c>
      <c r="O2426" s="87"/>
      <c r="P2426" s="225">
        <f>O2426*H2426</f>
        <v>0</v>
      </c>
      <c r="Q2426" s="225">
        <v>5.0000000000000002E-05</v>
      </c>
      <c r="R2426" s="225">
        <f>Q2426*H2426</f>
        <v>0.0045999999999999999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231</v>
      </c>
      <c r="AT2426" s="227" t="s">
        <v>227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2538</v>
      </c>
    </row>
    <row r="2427" s="2" customFormat="1">
      <c r="A2427" s="41"/>
      <c r="B2427" s="42"/>
      <c r="C2427" s="43"/>
      <c r="D2427" s="267" t="s">
        <v>314</v>
      </c>
      <c r="E2427" s="43"/>
      <c r="F2427" s="268" t="s">
        <v>2539</v>
      </c>
      <c r="G2427" s="43"/>
      <c r="H2427" s="43"/>
      <c r="I2427" s="269"/>
      <c r="J2427" s="43"/>
      <c r="K2427" s="43"/>
      <c r="L2427" s="47"/>
      <c r="M2427" s="270"/>
      <c r="N2427" s="271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314</v>
      </c>
      <c r="AU2427" s="20" t="s">
        <v>93</v>
      </c>
    </row>
    <row r="2428" s="14" customFormat="1">
      <c r="A2428" s="14"/>
      <c r="B2428" s="246"/>
      <c r="C2428" s="247"/>
      <c r="D2428" s="231" t="s">
        <v>268</v>
      </c>
      <c r="E2428" s="248" t="s">
        <v>19</v>
      </c>
      <c r="F2428" s="249" t="s">
        <v>2540</v>
      </c>
      <c r="G2428" s="247"/>
      <c r="H2428" s="248" t="s">
        <v>19</v>
      </c>
      <c r="I2428" s="250"/>
      <c r="J2428" s="247"/>
      <c r="K2428" s="247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268</v>
      </c>
      <c r="AU2428" s="255" t="s">
        <v>93</v>
      </c>
      <c r="AV2428" s="14" t="s">
        <v>82</v>
      </c>
      <c r="AW2428" s="14" t="s">
        <v>34</v>
      </c>
      <c r="AX2428" s="14" t="s">
        <v>74</v>
      </c>
      <c r="AY2428" s="255" t="s">
        <v>224</v>
      </c>
    </row>
    <row r="2429" s="13" customFormat="1">
      <c r="A2429" s="13"/>
      <c r="B2429" s="229"/>
      <c r="C2429" s="230"/>
      <c r="D2429" s="231" t="s">
        <v>268</v>
      </c>
      <c r="E2429" s="232" t="s">
        <v>19</v>
      </c>
      <c r="F2429" s="233" t="s">
        <v>82</v>
      </c>
      <c r="G2429" s="230"/>
      <c r="H2429" s="234">
        <v>1</v>
      </c>
      <c r="I2429" s="235"/>
      <c r="J2429" s="230"/>
      <c r="K2429" s="230"/>
      <c r="L2429" s="236"/>
      <c r="M2429" s="237"/>
      <c r="N2429" s="238"/>
      <c r="O2429" s="238"/>
      <c r="P2429" s="238"/>
      <c r="Q2429" s="238"/>
      <c r="R2429" s="238"/>
      <c r="S2429" s="238"/>
      <c r="T2429" s="23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0" t="s">
        <v>268</v>
      </c>
      <c r="AU2429" s="240" t="s">
        <v>93</v>
      </c>
      <c r="AV2429" s="13" t="s">
        <v>93</v>
      </c>
      <c r="AW2429" s="13" t="s">
        <v>34</v>
      </c>
      <c r="AX2429" s="13" t="s">
        <v>74</v>
      </c>
      <c r="AY2429" s="240" t="s">
        <v>224</v>
      </c>
    </row>
    <row r="2430" s="14" customFormat="1">
      <c r="A2430" s="14"/>
      <c r="B2430" s="246"/>
      <c r="C2430" s="247"/>
      <c r="D2430" s="231" t="s">
        <v>268</v>
      </c>
      <c r="E2430" s="248" t="s">
        <v>19</v>
      </c>
      <c r="F2430" s="249" t="s">
        <v>2541</v>
      </c>
      <c r="G2430" s="247"/>
      <c r="H2430" s="248" t="s">
        <v>19</v>
      </c>
      <c r="I2430" s="250"/>
      <c r="J2430" s="247"/>
      <c r="K2430" s="247"/>
      <c r="L2430" s="251"/>
      <c r="M2430" s="252"/>
      <c r="N2430" s="253"/>
      <c r="O2430" s="253"/>
      <c r="P2430" s="253"/>
      <c r="Q2430" s="253"/>
      <c r="R2430" s="253"/>
      <c r="S2430" s="253"/>
      <c r="T2430" s="25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5" t="s">
        <v>268</v>
      </c>
      <c r="AU2430" s="255" t="s">
        <v>93</v>
      </c>
      <c r="AV2430" s="14" t="s">
        <v>82</v>
      </c>
      <c r="AW2430" s="14" t="s">
        <v>34</v>
      </c>
      <c r="AX2430" s="14" t="s">
        <v>74</v>
      </c>
      <c r="AY2430" s="255" t="s">
        <v>224</v>
      </c>
    </row>
    <row r="2431" s="13" customFormat="1">
      <c r="A2431" s="13"/>
      <c r="B2431" s="229"/>
      <c r="C2431" s="230"/>
      <c r="D2431" s="231" t="s">
        <v>268</v>
      </c>
      <c r="E2431" s="232" t="s">
        <v>19</v>
      </c>
      <c r="F2431" s="233" t="s">
        <v>8</v>
      </c>
      <c r="G2431" s="230"/>
      <c r="H2431" s="234">
        <v>12</v>
      </c>
      <c r="I2431" s="235"/>
      <c r="J2431" s="230"/>
      <c r="K2431" s="230"/>
      <c r="L2431" s="236"/>
      <c r="M2431" s="237"/>
      <c r="N2431" s="238"/>
      <c r="O2431" s="238"/>
      <c r="P2431" s="238"/>
      <c r="Q2431" s="238"/>
      <c r="R2431" s="238"/>
      <c r="S2431" s="238"/>
      <c r="T2431" s="23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0" t="s">
        <v>268</v>
      </c>
      <c r="AU2431" s="240" t="s">
        <v>93</v>
      </c>
      <c r="AV2431" s="13" t="s">
        <v>93</v>
      </c>
      <c r="AW2431" s="13" t="s">
        <v>34</v>
      </c>
      <c r="AX2431" s="13" t="s">
        <v>74</v>
      </c>
      <c r="AY2431" s="240" t="s">
        <v>224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2542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1174</v>
      </c>
      <c r="G2433" s="230"/>
      <c r="H2433" s="234">
        <v>76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2543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108</v>
      </c>
      <c r="G2435" s="230"/>
      <c r="H2435" s="234">
        <v>3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92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2544</v>
      </c>
      <c r="D2437" s="286" t="s">
        <v>572</v>
      </c>
      <c r="E2437" s="287" t="s">
        <v>2545</v>
      </c>
      <c r="F2437" s="288" t="s">
        <v>2546</v>
      </c>
      <c r="G2437" s="289" t="s">
        <v>595</v>
      </c>
      <c r="H2437" s="290">
        <v>1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0.0033</v>
      </c>
      <c r="R2437" s="225">
        <f>Q2437*H2437</f>
        <v>0.0033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2547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2540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82</v>
      </c>
      <c r="G2439" s="230"/>
      <c r="H2439" s="234">
        <v>1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82</v>
      </c>
      <c r="AY2439" s="240" t="s">
        <v>224</v>
      </c>
    </row>
    <row r="2440" s="2" customFormat="1" ht="24.15" customHeight="1">
      <c r="A2440" s="41"/>
      <c r="B2440" s="42"/>
      <c r="C2440" s="286" t="s">
        <v>2548</v>
      </c>
      <c r="D2440" s="286" t="s">
        <v>572</v>
      </c>
      <c r="E2440" s="287" t="s">
        <v>2549</v>
      </c>
      <c r="F2440" s="288" t="s">
        <v>2550</v>
      </c>
      <c r="G2440" s="289" t="s">
        <v>595</v>
      </c>
      <c r="H2440" s="290">
        <v>12</v>
      </c>
      <c r="I2440" s="291"/>
      <c r="J2440" s="292">
        <f>ROUND(I2440*H2440,2)</f>
        <v>0</v>
      </c>
      <c r="K2440" s="288" t="s">
        <v>19</v>
      </c>
      <c r="L2440" s="293"/>
      <c r="M2440" s="294" t="s">
        <v>19</v>
      </c>
      <c r="N2440" s="295" t="s">
        <v>46</v>
      </c>
      <c r="O2440" s="87"/>
      <c r="P2440" s="225">
        <f>O2440*H2440</f>
        <v>0</v>
      </c>
      <c r="Q2440" s="225">
        <v>0.0060000000000000001</v>
      </c>
      <c r="R2440" s="225">
        <f>Q2440*H2440</f>
        <v>0.072000000000000008</v>
      </c>
      <c r="S2440" s="225">
        <v>0</v>
      </c>
      <c r="T2440" s="226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7" t="s">
        <v>254</v>
      </c>
      <c r="AT2440" s="227" t="s">
        <v>572</v>
      </c>
      <c r="AU2440" s="227" t="s">
        <v>93</v>
      </c>
      <c r="AY2440" s="20" t="s">
        <v>224</v>
      </c>
      <c r="BE2440" s="228">
        <f>IF(N2440="základní",J2440,0)</f>
        <v>0</v>
      </c>
      <c r="BF2440" s="228">
        <f>IF(N2440="snížená",J2440,0)</f>
        <v>0</v>
      </c>
      <c r="BG2440" s="228">
        <f>IF(N2440="zákl. přenesená",J2440,0)</f>
        <v>0</v>
      </c>
      <c r="BH2440" s="228">
        <f>IF(N2440="sníž. přenesená",J2440,0)</f>
        <v>0</v>
      </c>
      <c r="BI2440" s="228">
        <f>IF(N2440="nulová",J2440,0)</f>
        <v>0</v>
      </c>
      <c r="BJ2440" s="20" t="s">
        <v>93</v>
      </c>
      <c r="BK2440" s="228">
        <f>ROUND(I2440*H2440,2)</f>
        <v>0</v>
      </c>
      <c r="BL2440" s="20" t="s">
        <v>231</v>
      </c>
      <c r="BM2440" s="227" t="s">
        <v>2551</v>
      </c>
    </row>
    <row r="2441" s="2" customFormat="1" ht="24.15" customHeight="1">
      <c r="A2441" s="41"/>
      <c r="B2441" s="42"/>
      <c r="C2441" s="286" t="s">
        <v>2552</v>
      </c>
      <c r="D2441" s="286" t="s">
        <v>572</v>
      </c>
      <c r="E2441" s="287" t="s">
        <v>2553</v>
      </c>
      <c r="F2441" s="288" t="s">
        <v>2554</v>
      </c>
      <c r="G2441" s="289" t="s">
        <v>595</v>
      </c>
      <c r="H2441" s="290">
        <v>76</v>
      </c>
      <c r="I2441" s="291"/>
      <c r="J2441" s="292">
        <f>ROUND(I2441*H2441,2)</f>
        <v>0</v>
      </c>
      <c r="K2441" s="288" t="s">
        <v>19</v>
      </c>
      <c r="L2441" s="293"/>
      <c r="M2441" s="294" t="s">
        <v>19</v>
      </c>
      <c r="N2441" s="295" t="s">
        <v>46</v>
      </c>
      <c r="O2441" s="87"/>
      <c r="P2441" s="225">
        <f>O2441*H2441</f>
        <v>0</v>
      </c>
      <c r="Q2441" s="225">
        <v>0.0066</v>
      </c>
      <c r="R2441" s="225">
        <f>Q2441*H2441</f>
        <v>0.50160000000000005</v>
      </c>
      <c r="S2441" s="225">
        <v>0</v>
      </c>
      <c r="T2441" s="226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27" t="s">
        <v>254</v>
      </c>
      <c r="AT2441" s="227" t="s">
        <v>572</v>
      </c>
      <c r="AU2441" s="227" t="s">
        <v>93</v>
      </c>
      <c r="AY2441" s="20" t="s">
        <v>224</v>
      </c>
      <c r="BE2441" s="228">
        <f>IF(N2441="základní",J2441,0)</f>
        <v>0</v>
      </c>
      <c r="BF2441" s="228">
        <f>IF(N2441="snížená",J2441,0)</f>
        <v>0</v>
      </c>
      <c r="BG2441" s="228">
        <f>IF(N2441="zákl. přenesená",J2441,0)</f>
        <v>0</v>
      </c>
      <c r="BH2441" s="228">
        <f>IF(N2441="sníž. přenesená",J2441,0)</f>
        <v>0</v>
      </c>
      <c r="BI2441" s="228">
        <f>IF(N2441="nulová",J2441,0)</f>
        <v>0</v>
      </c>
      <c r="BJ2441" s="20" t="s">
        <v>93</v>
      </c>
      <c r="BK2441" s="228">
        <f>ROUND(I2441*H2441,2)</f>
        <v>0</v>
      </c>
      <c r="BL2441" s="20" t="s">
        <v>231</v>
      </c>
      <c r="BM2441" s="227" t="s">
        <v>2555</v>
      </c>
    </row>
    <row r="2442" s="2" customFormat="1" ht="24.15" customHeight="1">
      <c r="A2442" s="41"/>
      <c r="B2442" s="42"/>
      <c r="C2442" s="286" t="s">
        <v>2556</v>
      </c>
      <c r="D2442" s="286" t="s">
        <v>572</v>
      </c>
      <c r="E2442" s="287" t="s">
        <v>2557</v>
      </c>
      <c r="F2442" s="288" t="s">
        <v>2558</v>
      </c>
      <c r="G2442" s="289" t="s">
        <v>595</v>
      </c>
      <c r="H2442" s="290">
        <v>3</v>
      </c>
      <c r="I2442" s="291"/>
      <c r="J2442" s="292">
        <f>ROUND(I2442*H2442,2)</f>
        <v>0</v>
      </c>
      <c r="K2442" s="288" t="s">
        <v>19</v>
      </c>
      <c r="L2442" s="293"/>
      <c r="M2442" s="294" t="s">
        <v>19</v>
      </c>
      <c r="N2442" s="295" t="s">
        <v>46</v>
      </c>
      <c r="O2442" s="87"/>
      <c r="P2442" s="225">
        <f>O2442*H2442</f>
        <v>0</v>
      </c>
      <c r="Q2442" s="225">
        <v>0.0146</v>
      </c>
      <c r="R2442" s="225">
        <f>Q2442*H2442</f>
        <v>0.043799999999999999</v>
      </c>
      <c r="S2442" s="225">
        <v>0</v>
      </c>
      <c r="T2442" s="226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7" t="s">
        <v>254</v>
      </c>
      <c r="AT2442" s="227" t="s">
        <v>572</v>
      </c>
      <c r="AU2442" s="227" t="s">
        <v>93</v>
      </c>
      <c r="AY2442" s="20" t="s">
        <v>224</v>
      </c>
      <c r="BE2442" s="228">
        <f>IF(N2442="základní",J2442,0)</f>
        <v>0</v>
      </c>
      <c r="BF2442" s="228">
        <f>IF(N2442="snížená",J2442,0)</f>
        <v>0</v>
      </c>
      <c r="BG2442" s="228">
        <f>IF(N2442="zákl. přenesená",J2442,0)</f>
        <v>0</v>
      </c>
      <c r="BH2442" s="228">
        <f>IF(N2442="sníž. přenesená",J2442,0)</f>
        <v>0</v>
      </c>
      <c r="BI2442" s="228">
        <f>IF(N2442="nulová",J2442,0)</f>
        <v>0</v>
      </c>
      <c r="BJ2442" s="20" t="s">
        <v>93</v>
      </c>
      <c r="BK2442" s="228">
        <f>ROUND(I2442*H2442,2)</f>
        <v>0</v>
      </c>
      <c r="BL2442" s="20" t="s">
        <v>231</v>
      </c>
      <c r="BM2442" s="227" t="s">
        <v>2559</v>
      </c>
    </row>
    <row r="2443" s="2" customFormat="1" ht="37.8" customHeight="1">
      <c r="A2443" s="41"/>
      <c r="B2443" s="42"/>
      <c r="C2443" s="216" t="s">
        <v>2560</v>
      </c>
      <c r="D2443" s="216" t="s">
        <v>227</v>
      </c>
      <c r="E2443" s="217" t="s">
        <v>2561</v>
      </c>
      <c r="F2443" s="218" t="s">
        <v>2562</v>
      </c>
      <c r="G2443" s="219" t="s">
        <v>595</v>
      </c>
      <c r="H2443" s="220">
        <v>9</v>
      </c>
      <c r="I2443" s="221"/>
      <c r="J2443" s="222">
        <f>ROUND(I2443*H2443,2)</f>
        <v>0</v>
      </c>
      <c r="K2443" s="218" t="s">
        <v>312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0.00044000000000000002</v>
      </c>
      <c r="R2443" s="225">
        <f>Q2443*H2443</f>
        <v>0.00396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2563</v>
      </c>
    </row>
    <row r="2444" s="2" customFormat="1">
      <c r="A2444" s="41"/>
      <c r="B2444" s="42"/>
      <c r="C2444" s="43"/>
      <c r="D2444" s="267" t="s">
        <v>314</v>
      </c>
      <c r="E2444" s="43"/>
      <c r="F2444" s="268" t="s">
        <v>2564</v>
      </c>
      <c r="G2444" s="43"/>
      <c r="H2444" s="43"/>
      <c r="I2444" s="269"/>
      <c r="J2444" s="43"/>
      <c r="K2444" s="43"/>
      <c r="L2444" s="47"/>
      <c r="M2444" s="270"/>
      <c r="N2444" s="271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314</v>
      </c>
      <c r="AU2444" s="20" t="s">
        <v>93</v>
      </c>
    </row>
    <row r="2445" s="14" customFormat="1">
      <c r="A2445" s="14"/>
      <c r="B2445" s="246"/>
      <c r="C2445" s="247"/>
      <c r="D2445" s="231" t="s">
        <v>268</v>
      </c>
      <c r="E2445" s="248" t="s">
        <v>19</v>
      </c>
      <c r="F2445" s="249" t="s">
        <v>2565</v>
      </c>
      <c r="G2445" s="247"/>
      <c r="H2445" s="248" t="s">
        <v>19</v>
      </c>
      <c r="I2445" s="250"/>
      <c r="J2445" s="247"/>
      <c r="K2445" s="247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268</v>
      </c>
      <c r="AU2445" s="255" t="s">
        <v>93</v>
      </c>
      <c r="AV2445" s="14" t="s">
        <v>82</v>
      </c>
      <c r="AW2445" s="14" t="s">
        <v>34</v>
      </c>
      <c r="AX2445" s="14" t="s">
        <v>74</v>
      </c>
      <c r="AY2445" s="255" t="s">
        <v>224</v>
      </c>
    </row>
    <row r="2446" s="13" customFormat="1">
      <c r="A2446" s="13"/>
      <c r="B2446" s="229"/>
      <c r="C2446" s="230"/>
      <c r="D2446" s="231" t="s">
        <v>268</v>
      </c>
      <c r="E2446" s="232" t="s">
        <v>19</v>
      </c>
      <c r="F2446" s="233" t="s">
        <v>254</v>
      </c>
      <c r="G2446" s="230"/>
      <c r="H2446" s="234">
        <v>8</v>
      </c>
      <c r="I2446" s="235"/>
      <c r="J2446" s="230"/>
      <c r="K2446" s="230"/>
      <c r="L2446" s="236"/>
      <c r="M2446" s="237"/>
      <c r="N2446" s="238"/>
      <c r="O2446" s="238"/>
      <c r="P2446" s="238"/>
      <c r="Q2446" s="238"/>
      <c r="R2446" s="238"/>
      <c r="S2446" s="238"/>
      <c r="T2446" s="23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0" t="s">
        <v>268</v>
      </c>
      <c r="AU2446" s="240" t="s">
        <v>93</v>
      </c>
      <c r="AV2446" s="13" t="s">
        <v>93</v>
      </c>
      <c r="AW2446" s="13" t="s">
        <v>34</v>
      </c>
      <c r="AX2446" s="13" t="s">
        <v>74</v>
      </c>
      <c r="AY2446" s="240" t="s">
        <v>224</v>
      </c>
    </row>
    <row r="2447" s="14" customFormat="1">
      <c r="A2447" s="14"/>
      <c r="B2447" s="246"/>
      <c r="C2447" s="247"/>
      <c r="D2447" s="231" t="s">
        <v>268</v>
      </c>
      <c r="E2447" s="248" t="s">
        <v>19</v>
      </c>
      <c r="F2447" s="249" t="s">
        <v>2566</v>
      </c>
      <c r="G2447" s="247"/>
      <c r="H2447" s="248" t="s">
        <v>19</v>
      </c>
      <c r="I2447" s="250"/>
      <c r="J2447" s="247"/>
      <c r="K2447" s="247"/>
      <c r="L2447" s="251"/>
      <c r="M2447" s="252"/>
      <c r="N2447" s="253"/>
      <c r="O2447" s="253"/>
      <c r="P2447" s="253"/>
      <c r="Q2447" s="253"/>
      <c r="R2447" s="253"/>
      <c r="S2447" s="253"/>
      <c r="T2447" s="25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5" t="s">
        <v>268</v>
      </c>
      <c r="AU2447" s="255" t="s">
        <v>93</v>
      </c>
      <c r="AV2447" s="14" t="s">
        <v>82</v>
      </c>
      <c r="AW2447" s="14" t="s">
        <v>34</v>
      </c>
      <c r="AX2447" s="14" t="s">
        <v>74</v>
      </c>
      <c r="AY2447" s="255" t="s">
        <v>224</v>
      </c>
    </row>
    <row r="2448" s="13" customFormat="1">
      <c r="A2448" s="13"/>
      <c r="B2448" s="229"/>
      <c r="C2448" s="230"/>
      <c r="D2448" s="231" t="s">
        <v>268</v>
      </c>
      <c r="E2448" s="232" t="s">
        <v>19</v>
      </c>
      <c r="F2448" s="233" t="s">
        <v>82</v>
      </c>
      <c r="G2448" s="230"/>
      <c r="H2448" s="234">
        <v>1</v>
      </c>
      <c r="I2448" s="235"/>
      <c r="J2448" s="230"/>
      <c r="K2448" s="230"/>
      <c r="L2448" s="236"/>
      <c r="M2448" s="237"/>
      <c r="N2448" s="238"/>
      <c r="O2448" s="238"/>
      <c r="P2448" s="238"/>
      <c r="Q2448" s="238"/>
      <c r="R2448" s="238"/>
      <c r="S2448" s="238"/>
      <c r="T2448" s="23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0" t="s">
        <v>268</v>
      </c>
      <c r="AU2448" s="240" t="s">
        <v>93</v>
      </c>
      <c r="AV2448" s="13" t="s">
        <v>93</v>
      </c>
      <c r="AW2448" s="13" t="s">
        <v>34</v>
      </c>
      <c r="AX2448" s="13" t="s">
        <v>74</v>
      </c>
      <c r="AY2448" s="240" t="s">
        <v>224</v>
      </c>
    </row>
    <row r="2449" s="16" customFormat="1">
      <c r="A2449" s="16"/>
      <c r="B2449" s="272"/>
      <c r="C2449" s="273"/>
      <c r="D2449" s="231" t="s">
        <v>268</v>
      </c>
      <c r="E2449" s="274" t="s">
        <v>19</v>
      </c>
      <c r="F2449" s="275" t="s">
        <v>351</v>
      </c>
      <c r="G2449" s="273"/>
      <c r="H2449" s="276">
        <v>9</v>
      </c>
      <c r="I2449" s="277"/>
      <c r="J2449" s="273"/>
      <c r="K2449" s="273"/>
      <c r="L2449" s="278"/>
      <c r="M2449" s="279"/>
      <c r="N2449" s="280"/>
      <c r="O2449" s="280"/>
      <c r="P2449" s="280"/>
      <c r="Q2449" s="280"/>
      <c r="R2449" s="280"/>
      <c r="S2449" s="280"/>
      <c r="T2449" s="281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82" t="s">
        <v>268</v>
      </c>
      <c r="AU2449" s="282" t="s">
        <v>93</v>
      </c>
      <c r="AV2449" s="16" t="s">
        <v>231</v>
      </c>
      <c r="AW2449" s="16" t="s">
        <v>34</v>
      </c>
      <c r="AX2449" s="16" t="s">
        <v>82</v>
      </c>
      <c r="AY2449" s="282" t="s">
        <v>224</v>
      </c>
    </row>
    <row r="2450" s="2" customFormat="1" ht="24.15" customHeight="1">
      <c r="A2450" s="41"/>
      <c r="B2450" s="42"/>
      <c r="C2450" s="286" t="s">
        <v>2567</v>
      </c>
      <c r="D2450" s="286" t="s">
        <v>572</v>
      </c>
      <c r="E2450" s="287" t="s">
        <v>2263</v>
      </c>
      <c r="F2450" s="288" t="s">
        <v>2264</v>
      </c>
      <c r="G2450" s="289" t="s">
        <v>595</v>
      </c>
      <c r="H2450" s="290">
        <v>9</v>
      </c>
      <c r="I2450" s="291"/>
      <c r="J2450" s="292">
        <f>ROUND(I2450*H2450,2)</f>
        <v>0</v>
      </c>
      <c r="K2450" s="288" t="s">
        <v>312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0.0061999999999999998</v>
      </c>
      <c r="R2450" s="225">
        <f>Q2450*H2450</f>
        <v>0.055799999999999995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2568</v>
      </c>
    </row>
    <row r="2451" s="14" customFormat="1">
      <c r="A2451" s="14"/>
      <c r="B2451" s="246"/>
      <c r="C2451" s="247"/>
      <c r="D2451" s="231" t="s">
        <v>268</v>
      </c>
      <c r="E2451" s="248" t="s">
        <v>19</v>
      </c>
      <c r="F2451" s="249" t="s">
        <v>2565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268</v>
      </c>
      <c r="AU2451" s="255" t="s">
        <v>93</v>
      </c>
      <c r="AV2451" s="14" t="s">
        <v>82</v>
      </c>
      <c r="AW2451" s="14" t="s">
        <v>34</v>
      </c>
      <c r="AX2451" s="14" t="s">
        <v>74</v>
      </c>
      <c r="AY2451" s="255" t="s">
        <v>224</v>
      </c>
    </row>
    <row r="2452" s="13" customFormat="1">
      <c r="A2452" s="13"/>
      <c r="B2452" s="229"/>
      <c r="C2452" s="230"/>
      <c r="D2452" s="231" t="s">
        <v>268</v>
      </c>
      <c r="E2452" s="232" t="s">
        <v>19</v>
      </c>
      <c r="F2452" s="233" t="s">
        <v>254</v>
      </c>
      <c r="G2452" s="230"/>
      <c r="H2452" s="234">
        <v>8</v>
      </c>
      <c r="I2452" s="235"/>
      <c r="J2452" s="230"/>
      <c r="K2452" s="230"/>
      <c r="L2452" s="236"/>
      <c r="M2452" s="237"/>
      <c r="N2452" s="238"/>
      <c r="O2452" s="238"/>
      <c r="P2452" s="238"/>
      <c r="Q2452" s="238"/>
      <c r="R2452" s="238"/>
      <c r="S2452" s="238"/>
      <c r="T2452" s="23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0" t="s">
        <v>268</v>
      </c>
      <c r="AU2452" s="240" t="s">
        <v>93</v>
      </c>
      <c r="AV2452" s="13" t="s">
        <v>93</v>
      </c>
      <c r="AW2452" s="13" t="s">
        <v>34</v>
      </c>
      <c r="AX2452" s="13" t="s">
        <v>74</v>
      </c>
      <c r="AY2452" s="240" t="s">
        <v>224</v>
      </c>
    </row>
    <row r="2453" s="14" customFormat="1">
      <c r="A2453" s="14"/>
      <c r="B2453" s="246"/>
      <c r="C2453" s="247"/>
      <c r="D2453" s="231" t="s">
        <v>268</v>
      </c>
      <c r="E2453" s="248" t="s">
        <v>19</v>
      </c>
      <c r="F2453" s="249" t="s">
        <v>2566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268</v>
      </c>
      <c r="AU2453" s="255" t="s">
        <v>93</v>
      </c>
      <c r="AV2453" s="14" t="s">
        <v>82</v>
      </c>
      <c r="AW2453" s="14" t="s">
        <v>34</v>
      </c>
      <c r="AX2453" s="14" t="s">
        <v>74</v>
      </c>
      <c r="AY2453" s="255" t="s">
        <v>224</v>
      </c>
    </row>
    <row r="2454" s="13" customFormat="1">
      <c r="A2454" s="13"/>
      <c r="B2454" s="229"/>
      <c r="C2454" s="230"/>
      <c r="D2454" s="231" t="s">
        <v>268</v>
      </c>
      <c r="E2454" s="232" t="s">
        <v>19</v>
      </c>
      <c r="F2454" s="233" t="s">
        <v>82</v>
      </c>
      <c r="G2454" s="230"/>
      <c r="H2454" s="234">
        <v>1</v>
      </c>
      <c r="I2454" s="235"/>
      <c r="J2454" s="230"/>
      <c r="K2454" s="230"/>
      <c r="L2454" s="236"/>
      <c r="M2454" s="237"/>
      <c r="N2454" s="238"/>
      <c r="O2454" s="238"/>
      <c r="P2454" s="238"/>
      <c r="Q2454" s="238"/>
      <c r="R2454" s="238"/>
      <c r="S2454" s="238"/>
      <c r="T2454" s="23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0" t="s">
        <v>268</v>
      </c>
      <c r="AU2454" s="240" t="s">
        <v>93</v>
      </c>
      <c r="AV2454" s="13" t="s">
        <v>93</v>
      </c>
      <c r="AW2454" s="13" t="s">
        <v>34</v>
      </c>
      <c r="AX2454" s="13" t="s">
        <v>74</v>
      </c>
      <c r="AY2454" s="240" t="s">
        <v>224</v>
      </c>
    </row>
    <row r="2455" s="16" customFormat="1">
      <c r="A2455" s="16"/>
      <c r="B2455" s="272"/>
      <c r="C2455" s="273"/>
      <c r="D2455" s="231" t="s">
        <v>268</v>
      </c>
      <c r="E2455" s="274" t="s">
        <v>19</v>
      </c>
      <c r="F2455" s="275" t="s">
        <v>351</v>
      </c>
      <c r="G2455" s="273"/>
      <c r="H2455" s="276">
        <v>9</v>
      </c>
      <c r="I2455" s="277"/>
      <c r="J2455" s="273"/>
      <c r="K2455" s="273"/>
      <c r="L2455" s="278"/>
      <c r="M2455" s="279"/>
      <c r="N2455" s="280"/>
      <c r="O2455" s="280"/>
      <c r="P2455" s="280"/>
      <c r="Q2455" s="280"/>
      <c r="R2455" s="280"/>
      <c r="S2455" s="280"/>
      <c r="T2455" s="281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82" t="s">
        <v>268</v>
      </c>
      <c r="AU2455" s="282" t="s">
        <v>93</v>
      </c>
      <c r="AV2455" s="16" t="s">
        <v>231</v>
      </c>
      <c r="AW2455" s="16" t="s">
        <v>34</v>
      </c>
      <c r="AX2455" s="16" t="s">
        <v>82</v>
      </c>
      <c r="AY2455" s="282" t="s">
        <v>224</v>
      </c>
    </row>
    <row r="2456" s="2" customFormat="1" ht="24.15" customHeight="1">
      <c r="A2456" s="41"/>
      <c r="B2456" s="42"/>
      <c r="C2456" s="216" t="s">
        <v>2569</v>
      </c>
      <c r="D2456" s="216" t="s">
        <v>227</v>
      </c>
      <c r="E2456" s="217" t="s">
        <v>2570</v>
      </c>
      <c r="F2456" s="218" t="s">
        <v>2571</v>
      </c>
      <c r="G2456" s="219" t="s">
        <v>595</v>
      </c>
      <c r="H2456" s="220">
        <v>6</v>
      </c>
      <c r="I2456" s="221"/>
      <c r="J2456" s="222">
        <f>ROUND(I2456*H2456,2)</f>
        <v>0</v>
      </c>
      <c r="K2456" s="218" t="s">
        <v>19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231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231</v>
      </c>
      <c r="BM2456" s="227" t="s">
        <v>2572</v>
      </c>
    </row>
    <row r="2457" s="2" customFormat="1" ht="24.15" customHeight="1">
      <c r="A2457" s="41"/>
      <c r="B2457" s="42"/>
      <c r="C2457" s="216" t="s">
        <v>2573</v>
      </c>
      <c r="D2457" s="216" t="s">
        <v>227</v>
      </c>
      <c r="E2457" s="217" t="s">
        <v>2574</v>
      </c>
      <c r="F2457" s="218" t="s">
        <v>2575</v>
      </c>
      <c r="G2457" s="219" t="s">
        <v>595</v>
      </c>
      <c r="H2457" s="220">
        <v>1</v>
      </c>
      <c r="I2457" s="221"/>
      <c r="J2457" s="222">
        <f>ROUND(I2457*H2457,2)</f>
        <v>0</v>
      </c>
      <c r="K2457" s="218" t="s">
        <v>19</v>
      </c>
      <c r="L2457" s="47"/>
      <c r="M2457" s="223" t="s">
        <v>19</v>
      </c>
      <c r="N2457" s="224" t="s">
        <v>46</v>
      </c>
      <c r="O2457" s="87"/>
      <c r="P2457" s="225">
        <f>O2457*H2457</f>
        <v>0</v>
      </c>
      <c r="Q2457" s="225">
        <v>0</v>
      </c>
      <c r="R2457" s="225">
        <f>Q2457*H2457</f>
        <v>0</v>
      </c>
      <c r="S2457" s="225">
        <v>0</v>
      </c>
      <c r="T2457" s="226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7" t="s">
        <v>231</v>
      </c>
      <c r="AT2457" s="227" t="s">
        <v>227</v>
      </c>
      <c r="AU2457" s="227" t="s">
        <v>93</v>
      </c>
      <c r="AY2457" s="20" t="s">
        <v>224</v>
      </c>
      <c r="BE2457" s="228">
        <f>IF(N2457="základní",J2457,0)</f>
        <v>0</v>
      </c>
      <c r="BF2457" s="228">
        <f>IF(N2457="snížená",J2457,0)</f>
        <v>0</v>
      </c>
      <c r="BG2457" s="228">
        <f>IF(N2457="zákl. přenesená",J2457,0)</f>
        <v>0</v>
      </c>
      <c r="BH2457" s="228">
        <f>IF(N2457="sníž. přenesená",J2457,0)</f>
        <v>0</v>
      </c>
      <c r="BI2457" s="228">
        <f>IF(N2457="nulová",J2457,0)</f>
        <v>0</v>
      </c>
      <c r="BJ2457" s="20" t="s">
        <v>93</v>
      </c>
      <c r="BK2457" s="228">
        <f>ROUND(I2457*H2457,2)</f>
        <v>0</v>
      </c>
      <c r="BL2457" s="20" t="s">
        <v>231</v>
      </c>
      <c r="BM2457" s="227" t="s">
        <v>2576</v>
      </c>
    </row>
    <row r="2458" s="2" customFormat="1" ht="37.8" customHeight="1">
      <c r="A2458" s="41"/>
      <c r="B2458" s="42"/>
      <c r="C2458" s="216" t="s">
        <v>2577</v>
      </c>
      <c r="D2458" s="216" t="s">
        <v>227</v>
      </c>
      <c r="E2458" s="217" t="s">
        <v>2578</v>
      </c>
      <c r="F2458" s="218" t="s">
        <v>2579</v>
      </c>
      <c r="G2458" s="219" t="s">
        <v>595</v>
      </c>
      <c r="H2458" s="220">
        <v>18</v>
      </c>
      <c r="I2458" s="221"/>
      <c r="J2458" s="222">
        <f>ROUND(I2458*H2458,2)</f>
        <v>0</v>
      </c>
      <c r="K2458" s="218" t="s">
        <v>19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231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231</v>
      </c>
      <c r="BM2458" s="227" t="s">
        <v>2580</v>
      </c>
    </row>
    <row r="2459" s="2" customFormat="1" ht="37.8" customHeight="1">
      <c r="A2459" s="41"/>
      <c r="B2459" s="42"/>
      <c r="C2459" s="216" t="s">
        <v>2581</v>
      </c>
      <c r="D2459" s="216" t="s">
        <v>227</v>
      </c>
      <c r="E2459" s="217" t="s">
        <v>2237</v>
      </c>
      <c r="F2459" s="218" t="s">
        <v>2238</v>
      </c>
      <c r="G2459" s="219" t="s">
        <v>595</v>
      </c>
      <c r="H2459" s="220">
        <v>1</v>
      </c>
      <c r="I2459" s="221"/>
      <c r="J2459" s="222">
        <f>ROUND(I2459*H2459,2)</f>
        <v>0</v>
      </c>
      <c r="K2459" s="218" t="s">
        <v>312</v>
      </c>
      <c r="L2459" s="47"/>
      <c r="M2459" s="223" t="s">
        <v>19</v>
      </c>
      <c r="N2459" s="224" t="s">
        <v>46</v>
      </c>
      <c r="O2459" s="87"/>
      <c r="P2459" s="225">
        <f>O2459*H2459</f>
        <v>0</v>
      </c>
      <c r="Q2459" s="225">
        <v>3.0000000000000001E-05</v>
      </c>
      <c r="R2459" s="225">
        <f>Q2459*H2459</f>
        <v>3.0000000000000001E-05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231</v>
      </c>
      <c r="AT2459" s="227" t="s">
        <v>227</v>
      </c>
      <c r="AU2459" s="227" t="s">
        <v>93</v>
      </c>
      <c r="AY2459" s="20" t="s">
        <v>224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93</v>
      </c>
      <c r="BK2459" s="228">
        <f>ROUND(I2459*H2459,2)</f>
        <v>0</v>
      </c>
      <c r="BL2459" s="20" t="s">
        <v>231</v>
      </c>
      <c r="BM2459" s="227" t="s">
        <v>2582</v>
      </c>
    </row>
    <row r="2460" s="2" customFormat="1">
      <c r="A2460" s="41"/>
      <c r="B2460" s="42"/>
      <c r="C2460" s="43"/>
      <c r="D2460" s="267" t="s">
        <v>314</v>
      </c>
      <c r="E2460" s="43"/>
      <c r="F2460" s="268" t="s">
        <v>2240</v>
      </c>
      <c r="G2460" s="43"/>
      <c r="H2460" s="43"/>
      <c r="I2460" s="269"/>
      <c r="J2460" s="43"/>
      <c r="K2460" s="43"/>
      <c r="L2460" s="47"/>
      <c r="M2460" s="270"/>
      <c r="N2460" s="271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314</v>
      </c>
      <c r="AU2460" s="20" t="s">
        <v>93</v>
      </c>
    </row>
    <row r="2461" s="14" customFormat="1">
      <c r="A2461" s="14"/>
      <c r="B2461" s="246"/>
      <c r="C2461" s="247"/>
      <c r="D2461" s="231" t="s">
        <v>268</v>
      </c>
      <c r="E2461" s="248" t="s">
        <v>19</v>
      </c>
      <c r="F2461" s="249" t="s">
        <v>2583</v>
      </c>
      <c r="G2461" s="247"/>
      <c r="H2461" s="248" t="s">
        <v>19</v>
      </c>
      <c r="I2461" s="250"/>
      <c r="J2461" s="247"/>
      <c r="K2461" s="247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5" t="s">
        <v>268</v>
      </c>
      <c r="AU2461" s="255" t="s">
        <v>93</v>
      </c>
      <c r="AV2461" s="14" t="s">
        <v>82</v>
      </c>
      <c r="AW2461" s="14" t="s">
        <v>34</v>
      </c>
      <c r="AX2461" s="14" t="s">
        <v>74</v>
      </c>
      <c r="AY2461" s="255" t="s">
        <v>224</v>
      </c>
    </row>
    <row r="2462" s="13" customFormat="1">
      <c r="A2462" s="13"/>
      <c r="B2462" s="229"/>
      <c r="C2462" s="230"/>
      <c r="D2462" s="231" t="s">
        <v>268</v>
      </c>
      <c r="E2462" s="232" t="s">
        <v>19</v>
      </c>
      <c r="F2462" s="233" t="s">
        <v>82</v>
      </c>
      <c r="G2462" s="230"/>
      <c r="H2462" s="234">
        <v>1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0" t="s">
        <v>268</v>
      </c>
      <c r="AU2462" s="240" t="s">
        <v>93</v>
      </c>
      <c r="AV2462" s="13" t="s">
        <v>93</v>
      </c>
      <c r="AW2462" s="13" t="s">
        <v>34</v>
      </c>
      <c r="AX2462" s="13" t="s">
        <v>82</v>
      </c>
      <c r="AY2462" s="240" t="s">
        <v>224</v>
      </c>
    </row>
    <row r="2463" s="2" customFormat="1" ht="24.15" customHeight="1">
      <c r="A2463" s="41"/>
      <c r="B2463" s="42"/>
      <c r="C2463" s="286" t="s">
        <v>2584</v>
      </c>
      <c r="D2463" s="286" t="s">
        <v>572</v>
      </c>
      <c r="E2463" s="287" t="s">
        <v>2585</v>
      </c>
      <c r="F2463" s="288" t="s">
        <v>2586</v>
      </c>
      <c r="G2463" s="289" t="s">
        <v>595</v>
      </c>
      <c r="H2463" s="290">
        <v>1</v>
      </c>
      <c r="I2463" s="291"/>
      <c r="J2463" s="292">
        <f>ROUND(I2463*H2463,2)</f>
        <v>0</v>
      </c>
      <c r="K2463" s="288" t="s">
        <v>19</v>
      </c>
      <c r="L2463" s="293"/>
      <c r="M2463" s="294" t="s">
        <v>19</v>
      </c>
      <c r="N2463" s="295" t="s">
        <v>46</v>
      </c>
      <c r="O2463" s="87"/>
      <c r="P2463" s="225">
        <f>O2463*H2463</f>
        <v>0</v>
      </c>
      <c r="Q2463" s="225">
        <v>0.00089999999999999998</v>
      </c>
      <c r="R2463" s="225">
        <f>Q2463*H2463</f>
        <v>0.00089999999999999998</v>
      </c>
      <c r="S2463" s="225">
        <v>0</v>
      </c>
      <c r="T2463" s="226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7" t="s">
        <v>254</v>
      </c>
      <c r="AT2463" s="227" t="s">
        <v>572</v>
      </c>
      <c r="AU2463" s="227" t="s">
        <v>93</v>
      </c>
      <c r="AY2463" s="20" t="s">
        <v>224</v>
      </c>
      <c r="BE2463" s="228">
        <f>IF(N2463="základní",J2463,0)</f>
        <v>0</v>
      </c>
      <c r="BF2463" s="228">
        <f>IF(N2463="snížená",J2463,0)</f>
        <v>0</v>
      </c>
      <c r="BG2463" s="228">
        <f>IF(N2463="zákl. přenesená",J2463,0)</f>
        <v>0</v>
      </c>
      <c r="BH2463" s="228">
        <f>IF(N2463="sníž. přenesená",J2463,0)</f>
        <v>0</v>
      </c>
      <c r="BI2463" s="228">
        <f>IF(N2463="nulová",J2463,0)</f>
        <v>0</v>
      </c>
      <c r="BJ2463" s="20" t="s">
        <v>93</v>
      </c>
      <c r="BK2463" s="228">
        <f>ROUND(I2463*H2463,2)</f>
        <v>0</v>
      </c>
      <c r="BL2463" s="20" t="s">
        <v>231</v>
      </c>
      <c r="BM2463" s="227" t="s">
        <v>2587</v>
      </c>
    </row>
    <row r="2464" s="12" customFormat="1" ht="22.8" customHeight="1">
      <c r="A2464" s="12"/>
      <c r="B2464" s="200"/>
      <c r="C2464" s="201"/>
      <c r="D2464" s="202" t="s">
        <v>73</v>
      </c>
      <c r="E2464" s="214" t="s">
        <v>2588</v>
      </c>
      <c r="F2464" s="214" t="s">
        <v>2589</v>
      </c>
      <c r="G2464" s="201"/>
      <c r="H2464" s="201"/>
      <c r="I2464" s="204"/>
      <c r="J2464" s="215">
        <f>BK2464</f>
        <v>0</v>
      </c>
      <c r="K2464" s="201"/>
      <c r="L2464" s="206"/>
      <c r="M2464" s="207"/>
      <c r="N2464" s="208"/>
      <c r="O2464" s="208"/>
      <c r="P2464" s="209">
        <f>SUM(P2465:P2466)</f>
        <v>0</v>
      </c>
      <c r="Q2464" s="208"/>
      <c r="R2464" s="209">
        <f>SUM(R2465:R2466)</f>
        <v>0</v>
      </c>
      <c r="S2464" s="208"/>
      <c r="T2464" s="210">
        <f>SUM(T2465:T2466)</f>
        <v>0</v>
      </c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R2464" s="211" t="s">
        <v>82</v>
      </c>
      <c r="AT2464" s="212" t="s">
        <v>73</v>
      </c>
      <c r="AU2464" s="212" t="s">
        <v>82</v>
      </c>
      <c r="AY2464" s="211" t="s">
        <v>224</v>
      </c>
      <c r="BK2464" s="213">
        <f>SUM(BK2465:BK2466)</f>
        <v>0</v>
      </c>
    </row>
    <row r="2465" s="2" customFormat="1" ht="78" customHeight="1">
      <c r="A2465" s="41"/>
      <c r="B2465" s="42"/>
      <c r="C2465" s="216" t="s">
        <v>2590</v>
      </c>
      <c r="D2465" s="216" t="s">
        <v>227</v>
      </c>
      <c r="E2465" s="217" t="s">
        <v>2591</v>
      </c>
      <c r="F2465" s="218" t="s">
        <v>2592</v>
      </c>
      <c r="G2465" s="219" t="s">
        <v>371</v>
      </c>
      <c r="H2465" s="220">
        <v>10788.312</v>
      </c>
      <c r="I2465" s="221"/>
      <c r="J2465" s="222">
        <f>ROUND(I2465*H2465,2)</f>
        <v>0</v>
      </c>
      <c r="K2465" s="218" t="s">
        <v>312</v>
      </c>
      <c r="L2465" s="47"/>
      <c r="M2465" s="223" t="s">
        <v>19</v>
      </c>
      <c r="N2465" s="224" t="s">
        <v>46</v>
      </c>
      <c r="O2465" s="87"/>
      <c r="P2465" s="225">
        <f>O2465*H2465</f>
        <v>0</v>
      </c>
      <c r="Q2465" s="225">
        <v>0</v>
      </c>
      <c r="R2465" s="225">
        <f>Q2465*H2465</f>
        <v>0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231</v>
      </c>
      <c r="AT2465" s="227" t="s">
        <v>227</v>
      </c>
      <c r="AU2465" s="227" t="s">
        <v>93</v>
      </c>
      <c r="AY2465" s="20" t="s">
        <v>224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93</v>
      </c>
      <c r="BK2465" s="228">
        <f>ROUND(I2465*H2465,2)</f>
        <v>0</v>
      </c>
      <c r="BL2465" s="20" t="s">
        <v>231</v>
      </c>
      <c r="BM2465" s="227" t="s">
        <v>2593</v>
      </c>
    </row>
    <row r="2466" s="2" customFormat="1">
      <c r="A2466" s="41"/>
      <c r="B2466" s="42"/>
      <c r="C2466" s="43"/>
      <c r="D2466" s="267" t="s">
        <v>314</v>
      </c>
      <c r="E2466" s="43"/>
      <c r="F2466" s="268" t="s">
        <v>2594</v>
      </c>
      <c r="G2466" s="43"/>
      <c r="H2466" s="43"/>
      <c r="I2466" s="269"/>
      <c r="J2466" s="43"/>
      <c r="K2466" s="43"/>
      <c r="L2466" s="47"/>
      <c r="M2466" s="270"/>
      <c r="N2466" s="271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314</v>
      </c>
      <c r="AU2466" s="20" t="s">
        <v>93</v>
      </c>
    </row>
    <row r="2467" s="12" customFormat="1" ht="25.92" customHeight="1">
      <c r="A2467" s="12"/>
      <c r="B2467" s="200"/>
      <c r="C2467" s="201"/>
      <c r="D2467" s="202" t="s">
        <v>73</v>
      </c>
      <c r="E2467" s="203" t="s">
        <v>2595</v>
      </c>
      <c r="F2467" s="203" t="s">
        <v>2596</v>
      </c>
      <c r="G2467" s="201"/>
      <c r="H2467" s="201"/>
      <c r="I2467" s="204"/>
      <c r="J2467" s="205">
        <f>BK2467</f>
        <v>0</v>
      </c>
      <c r="K2467" s="201"/>
      <c r="L2467" s="206"/>
      <c r="M2467" s="207"/>
      <c r="N2467" s="208"/>
      <c r="O2467" s="208"/>
      <c r="P2467" s="209">
        <f>P2468+P2636+P2965+P3203+P3212+P3243+P3447+P3534+P3665+P3733+P3781+P3822+P3865+P3867+P3924+P4049+P4099+P4460+P4469</f>
        <v>0</v>
      </c>
      <c r="Q2467" s="208"/>
      <c r="R2467" s="209">
        <f>R2468+R2636+R2965+R3203+R3212+R3243+R3447+R3534+R3665+R3733+R3781+R3822+R3865+R3867+R3924+R4049+R4099+R4460+R4469</f>
        <v>363.93426797000001</v>
      </c>
      <c r="S2467" s="208"/>
      <c r="T2467" s="210">
        <f>T2468+T2636+T2965+T3203+T3212+T3243+T3447+T3534+T3665+T3733+T3781+T3822+T3865+T3867+T3924+T4049+T4099+T4460+T4469</f>
        <v>0</v>
      </c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R2467" s="211" t="s">
        <v>93</v>
      </c>
      <c r="AT2467" s="212" t="s">
        <v>73</v>
      </c>
      <c r="AU2467" s="212" t="s">
        <v>74</v>
      </c>
      <c r="AY2467" s="211" t="s">
        <v>224</v>
      </c>
      <c r="BK2467" s="213">
        <f>BK2468+BK2636+BK2965+BK3203+BK3212+BK3243+BK3447+BK3534+BK3665+BK3733+BK3781+BK3822+BK3865+BK3867+BK3924+BK4049+BK4099+BK4460+BK4469</f>
        <v>0</v>
      </c>
    </row>
    <row r="2468" s="12" customFormat="1" ht="22.8" customHeight="1">
      <c r="A2468" s="12"/>
      <c r="B2468" s="200"/>
      <c r="C2468" s="201"/>
      <c r="D2468" s="202" t="s">
        <v>73</v>
      </c>
      <c r="E2468" s="214" t="s">
        <v>2597</v>
      </c>
      <c r="F2468" s="214" t="s">
        <v>2598</v>
      </c>
      <c r="G2468" s="201"/>
      <c r="H2468" s="201"/>
      <c r="I2468" s="204"/>
      <c r="J2468" s="215">
        <f>BK2468</f>
        <v>0</v>
      </c>
      <c r="K2468" s="201"/>
      <c r="L2468" s="206"/>
      <c r="M2468" s="207"/>
      <c r="N2468" s="208"/>
      <c r="O2468" s="208"/>
      <c r="P2468" s="209">
        <f>SUM(P2469:P2635)</f>
        <v>0</v>
      </c>
      <c r="Q2468" s="208"/>
      <c r="R2468" s="209">
        <f>SUM(R2469:R2635)</f>
        <v>13.20444986</v>
      </c>
      <c r="S2468" s="208"/>
      <c r="T2468" s="210">
        <f>SUM(T2469:T2635)</f>
        <v>0</v>
      </c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R2468" s="211" t="s">
        <v>93</v>
      </c>
      <c r="AT2468" s="212" t="s">
        <v>73</v>
      </c>
      <c r="AU2468" s="212" t="s">
        <v>82</v>
      </c>
      <c r="AY2468" s="211" t="s">
        <v>224</v>
      </c>
      <c r="BK2468" s="213">
        <f>SUM(BK2469:BK2635)</f>
        <v>0</v>
      </c>
    </row>
    <row r="2469" s="2" customFormat="1" ht="33" customHeight="1">
      <c r="A2469" s="41"/>
      <c r="B2469" s="42"/>
      <c r="C2469" s="216" t="s">
        <v>2599</v>
      </c>
      <c r="D2469" s="216" t="s">
        <v>227</v>
      </c>
      <c r="E2469" s="217" t="s">
        <v>2600</v>
      </c>
      <c r="F2469" s="218" t="s">
        <v>2601</v>
      </c>
      <c r="G2469" s="219" t="s">
        <v>266</v>
      </c>
      <c r="H2469" s="220">
        <v>2.044</v>
      </c>
      <c r="I2469" s="221"/>
      <c r="J2469" s="222">
        <f>ROUND(I2469*H2469,2)</f>
        <v>0</v>
      </c>
      <c r="K2469" s="218" t="s">
        <v>312</v>
      </c>
      <c r="L2469" s="47"/>
      <c r="M2469" s="223" t="s">
        <v>19</v>
      </c>
      <c r="N2469" s="224" t="s">
        <v>46</v>
      </c>
      <c r="O2469" s="87"/>
      <c r="P2469" s="225">
        <f>O2469*H2469</f>
        <v>0</v>
      </c>
      <c r="Q2469" s="225">
        <v>0</v>
      </c>
      <c r="R2469" s="225">
        <f>Q2469*H2469</f>
        <v>0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544</v>
      </c>
      <c r="AT2469" s="227" t="s">
        <v>227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2602</v>
      </c>
    </row>
    <row r="2470" s="2" customFormat="1">
      <c r="A2470" s="41"/>
      <c r="B2470" s="42"/>
      <c r="C2470" s="43"/>
      <c r="D2470" s="267" t="s">
        <v>314</v>
      </c>
      <c r="E2470" s="43"/>
      <c r="F2470" s="268" t="s">
        <v>2603</v>
      </c>
      <c r="G2470" s="43"/>
      <c r="H2470" s="43"/>
      <c r="I2470" s="269"/>
      <c r="J2470" s="43"/>
      <c r="K2470" s="43"/>
      <c r="L2470" s="47"/>
      <c r="M2470" s="270"/>
      <c r="N2470" s="271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314</v>
      </c>
      <c r="AU2470" s="20" t="s">
        <v>93</v>
      </c>
    </row>
    <row r="2471" s="14" customFormat="1">
      <c r="A2471" s="14"/>
      <c r="B2471" s="246"/>
      <c r="C2471" s="247"/>
      <c r="D2471" s="231" t="s">
        <v>268</v>
      </c>
      <c r="E2471" s="248" t="s">
        <v>19</v>
      </c>
      <c r="F2471" s="249" t="s">
        <v>1387</v>
      </c>
      <c r="G2471" s="247"/>
      <c r="H2471" s="248" t="s">
        <v>19</v>
      </c>
      <c r="I2471" s="250"/>
      <c r="J2471" s="247"/>
      <c r="K2471" s="247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268</v>
      </c>
      <c r="AU2471" s="255" t="s">
        <v>93</v>
      </c>
      <c r="AV2471" s="14" t="s">
        <v>82</v>
      </c>
      <c r="AW2471" s="14" t="s">
        <v>34</v>
      </c>
      <c r="AX2471" s="14" t="s">
        <v>74</v>
      </c>
      <c r="AY2471" s="255" t="s">
        <v>224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1388</v>
      </c>
      <c r="G2472" s="230"/>
      <c r="H2472" s="234">
        <v>2.044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16.5" customHeight="1">
      <c r="A2473" s="41"/>
      <c r="B2473" s="42"/>
      <c r="C2473" s="286" t="s">
        <v>2604</v>
      </c>
      <c r="D2473" s="286" t="s">
        <v>572</v>
      </c>
      <c r="E2473" s="287" t="s">
        <v>2605</v>
      </c>
      <c r="F2473" s="288" t="s">
        <v>2606</v>
      </c>
      <c r="G2473" s="289" t="s">
        <v>371</v>
      </c>
      <c r="H2473" s="290">
        <v>0.001</v>
      </c>
      <c r="I2473" s="291"/>
      <c r="J2473" s="292">
        <f>ROUND(I2473*H2473,2)</f>
        <v>0</v>
      </c>
      <c r="K2473" s="288" t="s">
        <v>312</v>
      </c>
      <c r="L2473" s="293"/>
      <c r="M2473" s="294" t="s">
        <v>19</v>
      </c>
      <c r="N2473" s="295" t="s">
        <v>46</v>
      </c>
      <c r="O2473" s="87"/>
      <c r="P2473" s="225">
        <f>O2473*H2473</f>
        <v>0</v>
      </c>
      <c r="Q2473" s="225">
        <v>1</v>
      </c>
      <c r="R2473" s="225">
        <f>Q2473*H2473</f>
        <v>0.001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643</v>
      </c>
      <c r="AT2473" s="227" t="s">
        <v>572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2607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2608</v>
      </c>
      <c r="G2474" s="230"/>
      <c r="H2474" s="234">
        <v>0.001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33" customHeight="1">
      <c r="A2475" s="41"/>
      <c r="B2475" s="42"/>
      <c r="C2475" s="216" t="s">
        <v>2609</v>
      </c>
      <c r="D2475" s="216" t="s">
        <v>227</v>
      </c>
      <c r="E2475" s="217" t="s">
        <v>2610</v>
      </c>
      <c r="F2475" s="218" t="s">
        <v>2611</v>
      </c>
      <c r="G2475" s="219" t="s">
        <v>266</v>
      </c>
      <c r="H2475" s="220">
        <v>270.28899999999999</v>
      </c>
      <c r="I2475" s="221"/>
      <c r="J2475" s="222">
        <f>ROUND(I2475*H2475,2)</f>
        <v>0</v>
      </c>
      <c r="K2475" s="218" t="s">
        <v>312</v>
      </c>
      <c r="L2475" s="47"/>
      <c r="M2475" s="223" t="s">
        <v>19</v>
      </c>
      <c r="N2475" s="224" t="s">
        <v>46</v>
      </c>
      <c r="O2475" s="87"/>
      <c r="P2475" s="225">
        <f>O2475*H2475</f>
        <v>0</v>
      </c>
      <c r="Q2475" s="225">
        <v>0</v>
      </c>
      <c r="R2475" s="225">
        <f>Q2475*H2475</f>
        <v>0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544</v>
      </c>
      <c r="AT2475" s="227" t="s">
        <v>227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2612</v>
      </c>
    </row>
    <row r="2476" s="2" customFormat="1">
      <c r="A2476" s="41"/>
      <c r="B2476" s="42"/>
      <c r="C2476" s="43"/>
      <c r="D2476" s="267" t="s">
        <v>314</v>
      </c>
      <c r="E2476" s="43"/>
      <c r="F2476" s="268" t="s">
        <v>2613</v>
      </c>
      <c r="G2476" s="43"/>
      <c r="H2476" s="43"/>
      <c r="I2476" s="269"/>
      <c r="J2476" s="43"/>
      <c r="K2476" s="43"/>
      <c r="L2476" s="47"/>
      <c r="M2476" s="270"/>
      <c r="N2476" s="271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314</v>
      </c>
      <c r="AU2476" s="20" t="s">
        <v>93</v>
      </c>
    </row>
    <row r="2477" s="14" customFormat="1">
      <c r="A2477" s="14"/>
      <c r="B2477" s="246"/>
      <c r="C2477" s="247"/>
      <c r="D2477" s="231" t="s">
        <v>268</v>
      </c>
      <c r="E2477" s="248" t="s">
        <v>19</v>
      </c>
      <c r="F2477" s="249" t="s">
        <v>2614</v>
      </c>
      <c r="G2477" s="247"/>
      <c r="H2477" s="248" t="s">
        <v>19</v>
      </c>
      <c r="I2477" s="250"/>
      <c r="J2477" s="247"/>
      <c r="K2477" s="247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268</v>
      </c>
      <c r="AU2477" s="255" t="s">
        <v>93</v>
      </c>
      <c r="AV2477" s="14" t="s">
        <v>82</v>
      </c>
      <c r="AW2477" s="14" t="s">
        <v>34</v>
      </c>
      <c r="AX2477" s="14" t="s">
        <v>74</v>
      </c>
      <c r="AY2477" s="255" t="s">
        <v>224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2615</v>
      </c>
      <c r="G2478" s="230"/>
      <c r="H2478" s="234">
        <v>223.20599999999999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74</v>
      </c>
      <c r="AY2478" s="240" t="s">
        <v>224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2616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2617</v>
      </c>
      <c r="G2480" s="230"/>
      <c r="H2480" s="234">
        <v>47.082999999999998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6" customFormat="1">
      <c r="A2481" s="16"/>
      <c r="B2481" s="272"/>
      <c r="C2481" s="273"/>
      <c r="D2481" s="231" t="s">
        <v>268</v>
      </c>
      <c r="E2481" s="274" t="s">
        <v>19</v>
      </c>
      <c r="F2481" s="275" t="s">
        <v>351</v>
      </c>
      <c r="G2481" s="273"/>
      <c r="H2481" s="276">
        <v>270.28899999999999</v>
      </c>
      <c r="I2481" s="277"/>
      <c r="J2481" s="273"/>
      <c r="K2481" s="273"/>
      <c r="L2481" s="278"/>
      <c r="M2481" s="279"/>
      <c r="N2481" s="280"/>
      <c r="O2481" s="280"/>
      <c r="P2481" s="280"/>
      <c r="Q2481" s="280"/>
      <c r="R2481" s="280"/>
      <c r="S2481" s="280"/>
      <c r="T2481" s="281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82" t="s">
        <v>268</v>
      </c>
      <c r="AU2481" s="282" t="s">
        <v>93</v>
      </c>
      <c r="AV2481" s="16" t="s">
        <v>231</v>
      </c>
      <c r="AW2481" s="16" t="s">
        <v>34</v>
      </c>
      <c r="AX2481" s="16" t="s">
        <v>82</v>
      </c>
      <c r="AY2481" s="282" t="s">
        <v>224</v>
      </c>
    </row>
    <row r="2482" s="2" customFormat="1" ht="16.5" customHeight="1">
      <c r="A2482" s="41"/>
      <c r="B2482" s="42"/>
      <c r="C2482" s="286" t="s">
        <v>2618</v>
      </c>
      <c r="D2482" s="286" t="s">
        <v>572</v>
      </c>
      <c r="E2482" s="287" t="s">
        <v>2605</v>
      </c>
      <c r="F2482" s="288" t="s">
        <v>2606</v>
      </c>
      <c r="G2482" s="289" t="s">
        <v>371</v>
      </c>
      <c r="H2482" s="290">
        <v>0.095000000000000001</v>
      </c>
      <c r="I2482" s="291"/>
      <c r="J2482" s="292">
        <f>ROUND(I2482*H2482,2)</f>
        <v>0</v>
      </c>
      <c r="K2482" s="288" t="s">
        <v>312</v>
      </c>
      <c r="L2482" s="293"/>
      <c r="M2482" s="294" t="s">
        <v>19</v>
      </c>
      <c r="N2482" s="295" t="s">
        <v>46</v>
      </c>
      <c r="O2482" s="87"/>
      <c r="P2482" s="225">
        <f>O2482*H2482</f>
        <v>0</v>
      </c>
      <c r="Q2482" s="225">
        <v>1</v>
      </c>
      <c r="R2482" s="225">
        <f>Q2482*H2482</f>
        <v>0.095000000000000001</v>
      </c>
      <c r="S2482" s="225">
        <v>0</v>
      </c>
      <c r="T2482" s="226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7" t="s">
        <v>643</v>
      </c>
      <c r="AT2482" s="227" t="s">
        <v>572</v>
      </c>
      <c r="AU2482" s="227" t="s">
        <v>93</v>
      </c>
      <c r="AY2482" s="20" t="s">
        <v>224</v>
      </c>
      <c r="BE2482" s="228">
        <f>IF(N2482="základní",J2482,0)</f>
        <v>0</v>
      </c>
      <c r="BF2482" s="228">
        <f>IF(N2482="snížená",J2482,0)</f>
        <v>0</v>
      </c>
      <c r="BG2482" s="228">
        <f>IF(N2482="zákl. přenesená",J2482,0)</f>
        <v>0</v>
      </c>
      <c r="BH2482" s="228">
        <f>IF(N2482="sníž. přenesená",J2482,0)</f>
        <v>0</v>
      </c>
      <c r="BI2482" s="228">
        <f>IF(N2482="nulová",J2482,0)</f>
        <v>0</v>
      </c>
      <c r="BJ2482" s="20" t="s">
        <v>93</v>
      </c>
      <c r="BK2482" s="228">
        <f>ROUND(I2482*H2482,2)</f>
        <v>0</v>
      </c>
      <c r="BL2482" s="20" t="s">
        <v>544</v>
      </c>
      <c r="BM2482" s="227" t="s">
        <v>2619</v>
      </c>
    </row>
    <row r="2483" s="13" customFormat="1">
      <c r="A2483" s="13"/>
      <c r="B2483" s="229"/>
      <c r="C2483" s="230"/>
      <c r="D2483" s="231" t="s">
        <v>268</v>
      </c>
      <c r="E2483" s="232" t="s">
        <v>19</v>
      </c>
      <c r="F2483" s="233" t="s">
        <v>2620</v>
      </c>
      <c r="G2483" s="230"/>
      <c r="H2483" s="234">
        <v>0.095000000000000001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0" t="s">
        <v>268</v>
      </c>
      <c r="AU2483" s="240" t="s">
        <v>93</v>
      </c>
      <c r="AV2483" s="13" t="s">
        <v>93</v>
      </c>
      <c r="AW2483" s="13" t="s">
        <v>34</v>
      </c>
      <c r="AX2483" s="13" t="s">
        <v>82</v>
      </c>
      <c r="AY2483" s="240" t="s">
        <v>224</v>
      </c>
    </row>
    <row r="2484" s="2" customFormat="1" ht="24.15" customHeight="1">
      <c r="A2484" s="41"/>
      <c r="B2484" s="42"/>
      <c r="C2484" s="216" t="s">
        <v>2621</v>
      </c>
      <c r="D2484" s="216" t="s">
        <v>227</v>
      </c>
      <c r="E2484" s="217" t="s">
        <v>2622</v>
      </c>
      <c r="F2484" s="218" t="s">
        <v>2623</v>
      </c>
      <c r="G2484" s="219" t="s">
        <v>266</v>
      </c>
      <c r="H2484" s="220">
        <v>2.044</v>
      </c>
      <c r="I2484" s="221"/>
      <c r="J2484" s="222">
        <f>ROUND(I2484*H2484,2)</f>
        <v>0</v>
      </c>
      <c r="K2484" s="218" t="s">
        <v>312</v>
      </c>
      <c r="L2484" s="47"/>
      <c r="M2484" s="223" t="s">
        <v>19</v>
      </c>
      <c r="N2484" s="224" t="s">
        <v>46</v>
      </c>
      <c r="O2484" s="87"/>
      <c r="P2484" s="225">
        <f>O2484*H2484</f>
        <v>0</v>
      </c>
      <c r="Q2484" s="225">
        <v>0.00040000000000000002</v>
      </c>
      <c r="R2484" s="225">
        <f>Q2484*H2484</f>
        <v>0.00081760000000000003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544</v>
      </c>
      <c r="AT2484" s="227" t="s">
        <v>227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2624</v>
      </c>
    </row>
    <row r="2485" s="2" customFormat="1">
      <c r="A2485" s="41"/>
      <c r="B2485" s="42"/>
      <c r="C2485" s="43"/>
      <c r="D2485" s="267" t="s">
        <v>314</v>
      </c>
      <c r="E2485" s="43"/>
      <c r="F2485" s="268" t="s">
        <v>2625</v>
      </c>
      <c r="G2485" s="43"/>
      <c r="H2485" s="43"/>
      <c r="I2485" s="269"/>
      <c r="J2485" s="43"/>
      <c r="K2485" s="43"/>
      <c r="L2485" s="47"/>
      <c r="M2485" s="270"/>
      <c r="N2485" s="271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314</v>
      </c>
      <c r="AU2485" s="20" t="s">
        <v>93</v>
      </c>
    </row>
    <row r="2486" s="14" customFormat="1">
      <c r="A2486" s="14"/>
      <c r="B2486" s="246"/>
      <c r="C2486" s="247"/>
      <c r="D2486" s="231" t="s">
        <v>268</v>
      </c>
      <c r="E2486" s="248" t="s">
        <v>19</v>
      </c>
      <c r="F2486" s="249" t="s">
        <v>1387</v>
      </c>
      <c r="G2486" s="247"/>
      <c r="H2486" s="248" t="s">
        <v>19</v>
      </c>
      <c r="I2486" s="250"/>
      <c r="J2486" s="247"/>
      <c r="K2486" s="247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268</v>
      </c>
      <c r="AU2486" s="255" t="s">
        <v>93</v>
      </c>
      <c r="AV2486" s="14" t="s">
        <v>82</v>
      </c>
      <c r="AW2486" s="14" t="s">
        <v>34</v>
      </c>
      <c r="AX2486" s="14" t="s">
        <v>74</v>
      </c>
      <c r="AY2486" s="255" t="s">
        <v>224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1388</v>
      </c>
      <c r="G2487" s="230"/>
      <c r="H2487" s="234">
        <v>2.044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44.25" customHeight="1">
      <c r="A2488" s="41"/>
      <c r="B2488" s="42"/>
      <c r="C2488" s="286" t="s">
        <v>2626</v>
      </c>
      <c r="D2488" s="286" t="s">
        <v>572</v>
      </c>
      <c r="E2488" s="287" t="s">
        <v>2627</v>
      </c>
      <c r="F2488" s="288" t="s">
        <v>2628</v>
      </c>
      <c r="G2488" s="289" t="s">
        <v>266</v>
      </c>
      <c r="H2488" s="290">
        <v>2.351</v>
      </c>
      <c r="I2488" s="291"/>
      <c r="J2488" s="292">
        <f>ROUND(I2488*H2488,2)</f>
        <v>0</v>
      </c>
      <c r="K2488" s="288" t="s">
        <v>312</v>
      </c>
      <c r="L2488" s="293"/>
      <c r="M2488" s="294" t="s">
        <v>19</v>
      </c>
      <c r="N2488" s="295" t="s">
        <v>46</v>
      </c>
      <c r="O2488" s="87"/>
      <c r="P2488" s="225">
        <f>O2488*H2488</f>
        <v>0</v>
      </c>
      <c r="Q2488" s="225">
        <v>0.0048599999999999997</v>
      </c>
      <c r="R2488" s="225">
        <f>Q2488*H2488</f>
        <v>0.01142586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643</v>
      </c>
      <c r="AT2488" s="227" t="s">
        <v>572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2629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2630</v>
      </c>
      <c r="G2489" s="230"/>
      <c r="H2489" s="234">
        <v>2.351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82</v>
      </c>
      <c r="AY2489" s="240" t="s">
        <v>224</v>
      </c>
    </row>
    <row r="2490" s="2" customFormat="1" ht="24.15" customHeight="1">
      <c r="A2490" s="41"/>
      <c r="B2490" s="42"/>
      <c r="C2490" s="216" t="s">
        <v>2631</v>
      </c>
      <c r="D2490" s="216" t="s">
        <v>227</v>
      </c>
      <c r="E2490" s="217" t="s">
        <v>2632</v>
      </c>
      <c r="F2490" s="218" t="s">
        <v>2633</v>
      </c>
      <c r="G2490" s="219" t="s">
        <v>266</v>
      </c>
      <c r="H2490" s="220">
        <v>270.28899999999999</v>
      </c>
      <c r="I2490" s="221"/>
      <c r="J2490" s="222">
        <f>ROUND(I2490*H2490,2)</f>
        <v>0</v>
      </c>
      <c r="K2490" s="218" t="s">
        <v>312</v>
      </c>
      <c r="L2490" s="47"/>
      <c r="M2490" s="223" t="s">
        <v>19</v>
      </c>
      <c r="N2490" s="224" t="s">
        <v>46</v>
      </c>
      <c r="O2490" s="87"/>
      <c r="P2490" s="225">
        <f>O2490*H2490</f>
        <v>0</v>
      </c>
      <c r="Q2490" s="225">
        <v>0.00040000000000000002</v>
      </c>
      <c r="R2490" s="225">
        <f>Q2490*H2490</f>
        <v>0.10811560000000001</v>
      </c>
      <c r="S2490" s="225">
        <v>0</v>
      </c>
      <c r="T2490" s="226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7" t="s">
        <v>544</v>
      </c>
      <c r="AT2490" s="227" t="s">
        <v>227</v>
      </c>
      <c r="AU2490" s="227" t="s">
        <v>93</v>
      </c>
      <c r="AY2490" s="20" t="s">
        <v>224</v>
      </c>
      <c r="BE2490" s="228">
        <f>IF(N2490="základní",J2490,0)</f>
        <v>0</v>
      </c>
      <c r="BF2490" s="228">
        <f>IF(N2490="snížená",J2490,0)</f>
        <v>0</v>
      </c>
      <c r="BG2490" s="228">
        <f>IF(N2490="zákl. přenesená",J2490,0)</f>
        <v>0</v>
      </c>
      <c r="BH2490" s="228">
        <f>IF(N2490="sníž. přenesená",J2490,0)</f>
        <v>0</v>
      </c>
      <c r="BI2490" s="228">
        <f>IF(N2490="nulová",J2490,0)</f>
        <v>0</v>
      </c>
      <c r="BJ2490" s="20" t="s">
        <v>93</v>
      </c>
      <c r="BK2490" s="228">
        <f>ROUND(I2490*H2490,2)</f>
        <v>0</v>
      </c>
      <c r="BL2490" s="20" t="s">
        <v>544</v>
      </c>
      <c r="BM2490" s="227" t="s">
        <v>2634</v>
      </c>
    </row>
    <row r="2491" s="2" customFormat="1">
      <c r="A2491" s="41"/>
      <c r="B2491" s="42"/>
      <c r="C2491" s="43"/>
      <c r="D2491" s="267" t="s">
        <v>314</v>
      </c>
      <c r="E2491" s="43"/>
      <c r="F2491" s="268" t="s">
        <v>2635</v>
      </c>
      <c r="G2491" s="43"/>
      <c r="H2491" s="43"/>
      <c r="I2491" s="269"/>
      <c r="J2491" s="43"/>
      <c r="K2491" s="43"/>
      <c r="L2491" s="47"/>
      <c r="M2491" s="270"/>
      <c r="N2491" s="271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314</v>
      </c>
      <c r="AU2491" s="20" t="s">
        <v>93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2614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2615</v>
      </c>
      <c r="G2493" s="230"/>
      <c r="H2493" s="234">
        <v>223.20599999999999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2616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2617</v>
      </c>
      <c r="G2495" s="230"/>
      <c r="H2495" s="234">
        <v>47.082999999999998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6" customFormat="1">
      <c r="A2496" s="16"/>
      <c r="B2496" s="272"/>
      <c r="C2496" s="273"/>
      <c r="D2496" s="231" t="s">
        <v>268</v>
      </c>
      <c r="E2496" s="274" t="s">
        <v>19</v>
      </c>
      <c r="F2496" s="275" t="s">
        <v>351</v>
      </c>
      <c r="G2496" s="273"/>
      <c r="H2496" s="276">
        <v>270.28899999999999</v>
      </c>
      <c r="I2496" s="277"/>
      <c r="J2496" s="273"/>
      <c r="K2496" s="273"/>
      <c r="L2496" s="278"/>
      <c r="M2496" s="279"/>
      <c r="N2496" s="280"/>
      <c r="O2496" s="280"/>
      <c r="P2496" s="280"/>
      <c r="Q2496" s="280"/>
      <c r="R2496" s="280"/>
      <c r="S2496" s="280"/>
      <c r="T2496" s="281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T2496" s="282" t="s">
        <v>268</v>
      </c>
      <c r="AU2496" s="282" t="s">
        <v>93</v>
      </c>
      <c r="AV2496" s="16" t="s">
        <v>231</v>
      </c>
      <c r="AW2496" s="16" t="s">
        <v>34</v>
      </c>
      <c r="AX2496" s="16" t="s">
        <v>82</v>
      </c>
      <c r="AY2496" s="282" t="s">
        <v>224</v>
      </c>
    </row>
    <row r="2497" s="2" customFormat="1" ht="44.25" customHeight="1">
      <c r="A2497" s="41"/>
      <c r="B2497" s="42"/>
      <c r="C2497" s="286" t="s">
        <v>2636</v>
      </c>
      <c r="D2497" s="286" t="s">
        <v>572</v>
      </c>
      <c r="E2497" s="287" t="s">
        <v>2627</v>
      </c>
      <c r="F2497" s="288" t="s">
        <v>2628</v>
      </c>
      <c r="G2497" s="289" t="s">
        <v>266</v>
      </c>
      <c r="H2497" s="290">
        <v>324.34699999999998</v>
      </c>
      <c r="I2497" s="291"/>
      <c r="J2497" s="292">
        <f>ROUND(I2497*H2497,2)</f>
        <v>0</v>
      </c>
      <c r="K2497" s="288" t="s">
        <v>312</v>
      </c>
      <c r="L2497" s="293"/>
      <c r="M2497" s="294" t="s">
        <v>19</v>
      </c>
      <c r="N2497" s="295" t="s">
        <v>46</v>
      </c>
      <c r="O2497" s="87"/>
      <c r="P2497" s="225">
        <f>O2497*H2497</f>
        <v>0</v>
      </c>
      <c r="Q2497" s="225">
        <v>0.0048599999999999997</v>
      </c>
      <c r="R2497" s="225">
        <f>Q2497*H2497</f>
        <v>1.5763264199999998</v>
      </c>
      <c r="S2497" s="225">
        <v>0</v>
      </c>
      <c r="T2497" s="226">
        <f>S2497*H2497</f>
        <v>0</v>
      </c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R2497" s="227" t="s">
        <v>643</v>
      </c>
      <c r="AT2497" s="227" t="s">
        <v>572</v>
      </c>
      <c r="AU2497" s="227" t="s">
        <v>93</v>
      </c>
      <c r="AY2497" s="20" t="s">
        <v>224</v>
      </c>
      <c r="BE2497" s="228">
        <f>IF(N2497="základní",J2497,0)</f>
        <v>0</v>
      </c>
      <c r="BF2497" s="228">
        <f>IF(N2497="snížená",J2497,0)</f>
        <v>0</v>
      </c>
      <c r="BG2497" s="228">
        <f>IF(N2497="zákl. přenesená",J2497,0)</f>
        <v>0</v>
      </c>
      <c r="BH2497" s="228">
        <f>IF(N2497="sníž. přenesená",J2497,0)</f>
        <v>0</v>
      </c>
      <c r="BI2497" s="228">
        <f>IF(N2497="nulová",J2497,0)</f>
        <v>0</v>
      </c>
      <c r="BJ2497" s="20" t="s">
        <v>93</v>
      </c>
      <c r="BK2497" s="228">
        <f>ROUND(I2497*H2497,2)</f>
        <v>0</v>
      </c>
      <c r="BL2497" s="20" t="s">
        <v>544</v>
      </c>
      <c r="BM2497" s="227" t="s">
        <v>2637</v>
      </c>
    </row>
    <row r="2498" s="13" customFormat="1">
      <c r="A2498" s="13"/>
      <c r="B2498" s="229"/>
      <c r="C2498" s="230"/>
      <c r="D2498" s="231" t="s">
        <v>268</v>
      </c>
      <c r="E2498" s="232" t="s">
        <v>19</v>
      </c>
      <c r="F2498" s="233" t="s">
        <v>2638</v>
      </c>
      <c r="G2498" s="230"/>
      <c r="H2498" s="234">
        <v>324.34699999999998</v>
      </c>
      <c r="I2498" s="235"/>
      <c r="J2498" s="230"/>
      <c r="K2498" s="230"/>
      <c r="L2498" s="236"/>
      <c r="M2498" s="237"/>
      <c r="N2498" s="238"/>
      <c r="O2498" s="238"/>
      <c r="P2498" s="238"/>
      <c r="Q2498" s="238"/>
      <c r="R2498" s="238"/>
      <c r="S2498" s="238"/>
      <c r="T2498" s="23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0" t="s">
        <v>268</v>
      </c>
      <c r="AU2498" s="240" t="s">
        <v>93</v>
      </c>
      <c r="AV2498" s="13" t="s">
        <v>93</v>
      </c>
      <c r="AW2498" s="13" t="s">
        <v>34</v>
      </c>
      <c r="AX2498" s="13" t="s">
        <v>82</v>
      </c>
      <c r="AY2498" s="240" t="s">
        <v>224</v>
      </c>
    </row>
    <row r="2499" s="2" customFormat="1" ht="24.15" customHeight="1">
      <c r="A2499" s="41"/>
      <c r="B2499" s="42"/>
      <c r="C2499" s="216" t="s">
        <v>2639</v>
      </c>
      <c r="D2499" s="216" t="s">
        <v>227</v>
      </c>
      <c r="E2499" s="217" t="s">
        <v>2640</v>
      </c>
      <c r="F2499" s="218" t="s">
        <v>2641</v>
      </c>
      <c r="G2499" s="219" t="s">
        <v>266</v>
      </c>
      <c r="H2499" s="220">
        <v>483.67200000000003</v>
      </c>
      <c r="I2499" s="221"/>
      <c r="J2499" s="222">
        <f>ROUND(I2499*H2499,2)</f>
        <v>0</v>
      </c>
      <c r="K2499" s="218" t="s">
        <v>312</v>
      </c>
      <c r="L2499" s="47"/>
      <c r="M2499" s="223" t="s">
        <v>19</v>
      </c>
      <c r="N2499" s="224" t="s">
        <v>46</v>
      </c>
      <c r="O2499" s="87"/>
      <c r="P2499" s="225">
        <f>O2499*H2499</f>
        <v>0</v>
      </c>
      <c r="Q2499" s="225">
        <v>4.0000000000000003E-05</v>
      </c>
      <c r="R2499" s="225">
        <f>Q2499*H2499</f>
        <v>0.019346880000000004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544</v>
      </c>
      <c r="AT2499" s="227" t="s">
        <v>227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2642</v>
      </c>
    </row>
    <row r="2500" s="2" customFormat="1">
      <c r="A2500" s="41"/>
      <c r="B2500" s="42"/>
      <c r="C2500" s="43"/>
      <c r="D2500" s="267" t="s">
        <v>314</v>
      </c>
      <c r="E2500" s="43"/>
      <c r="F2500" s="268" t="s">
        <v>2643</v>
      </c>
      <c r="G2500" s="43"/>
      <c r="H2500" s="43"/>
      <c r="I2500" s="269"/>
      <c r="J2500" s="43"/>
      <c r="K2500" s="43"/>
      <c r="L2500" s="47"/>
      <c r="M2500" s="270"/>
      <c r="N2500" s="271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T2500" s="20" t="s">
        <v>314</v>
      </c>
      <c r="AU2500" s="20" t="s">
        <v>93</v>
      </c>
    </row>
    <row r="2501" s="14" customFormat="1">
      <c r="A2501" s="14"/>
      <c r="B2501" s="246"/>
      <c r="C2501" s="247"/>
      <c r="D2501" s="231" t="s">
        <v>268</v>
      </c>
      <c r="E2501" s="248" t="s">
        <v>19</v>
      </c>
      <c r="F2501" s="249" t="s">
        <v>453</v>
      </c>
      <c r="G2501" s="247"/>
      <c r="H2501" s="248" t="s">
        <v>19</v>
      </c>
      <c r="I2501" s="250"/>
      <c r="J2501" s="247"/>
      <c r="K2501" s="247"/>
      <c r="L2501" s="251"/>
      <c r="M2501" s="252"/>
      <c r="N2501" s="253"/>
      <c r="O2501" s="253"/>
      <c r="P2501" s="253"/>
      <c r="Q2501" s="253"/>
      <c r="R2501" s="253"/>
      <c r="S2501" s="253"/>
      <c r="T2501" s="25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5" t="s">
        <v>268</v>
      </c>
      <c r="AU2501" s="255" t="s">
        <v>93</v>
      </c>
      <c r="AV2501" s="14" t="s">
        <v>82</v>
      </c>
      <c r="AW2501" s="14" t="s">
        <v>34</v>
      </c>
      <c r="AX2501" s="14" t="s">
        <v>74</v>
      </c>
      <c r="AY2501" s="255" t="s">
        <v>224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2644</v>
      </c>
      <c r="G2502" s="230"/>
      <c r="H2502" s="234">
        <v>62.399999999999999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74</v>
      </c>
      <c r="AY2502" s="240" t="s">
        <v>224</v>
      </c>
    </row>
    <row r="2503" s="14" customFormat="1">
      <c r="A2503" s="14"/>
      <c r="B2503" s="246"/>
      <c r="C2503" s="247"/>
      <c r="D2503" s="231" t="s">
        <v>268</v>
      </c>
      <c r="E2503" s="248" t="s">
        <v>19</v>
      </c>
      <c r="F2503" s="249" t="s">
        <v>455</v>
      </c>
      <c r="G2503" s="247"/>
      <c r="H2503" s="248" t="s">
        <v>19</v>
      </c>
      <c r="I2503" s="250"/>
      <c r="J2503" s="247"/>
      <c r="K2503" s="247"/>
      <c r="L2503" s="251"/>
      <c r="M2503" s="252"/>
      <c r="N2503" s="253"/>
      <c r="O2503" s="253"/>
      <c r="P2503" s="253"/>
      <c r="Q2503" s="253"/>
      <c r="R2503" s="253"/>
      <c r="S2503" s="253"/>
      <c r="T2503" s="25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5" t="s">
        <v>268</v>
      </c>
      <c r="AU2503" s="255" t="s">
        <v>93</v>
      </c>
      <c r="AV2503" s="14" t="s">
        <v>82</v>
      </c>
      <c r="AW2503" s="14" t="s">
        <v>34</v>
      </c>
      <c r="AX2503" s="14" t="s">
        <v>74</v>
      </c>
      <c r="AY2503" s="255" t="s">
        <v>224</v>
      </c>
    </row>
    <row r="2504" s="13" customFormat="1">
      <c r="A2504" s="13"/>
      <c r="B2504" s="229"/>
      <c r="C2504" s="230"/>
      <c r="D2504" s="231" t="s">
        <v>268</v>
      </c>
      <c r="E2504" s="232" t="s">
        <v>19</v>
      </c>
      <c r="F2504" s="233" t="s">
        <v>2645</v>
      </c>
      <c r="G2504" s="230"/>
      <c r="H2504" s="234">
        <v>142.64500000000001</v>
      </c>
      <c r="I2504" s="235"/>
      <c r="J2504" s="230"/>
      <c r="K2504" s="230"/>
      <c r="L2504" s="236"/>
      <c r="M2504" s="237"/>
      <c r="N2504" s="238"/>
      <c r="O2504" s="238"/>
      <c r="P2504" s="238"/>
      <c r="Q2504" s="238"/>
      <c r="R2504" s="238"/>
      <c r="S2504" s="238"/>
      <c r="T2504" s="23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0" t="s">
        <v>268</v>
      </c>
      <c r="AU2504" s="240" t="s">
        <v>93</v>
      </c>
      <c r="AV2504" s="13" t="s">
        <v>93</v>
      </c>
      <c r="AW2504" s="13" t="s">
        <v>34</v>
      </c>
      <c r="AX2504" s="13" t="s">
        <v>74</v>
      </c>
      <c r="AY2504" s="240" t="s">
        <v>224</v>
      </c>
    </row>
    <row r="2505" s="14" customFormat="1">
      <c r="A2505" s="14"/>
      <c r="B2505" s="246"/>
      <c r="C2505" s="247"/>
      <c r="D2505" s="231" t="s">
        <v>268</v>
      </c>
      <c r="E2505" s="248" t="s">
        <v>19</v>
      </c>
      <c r="F2505" s="249" t="s">
        <v>457</v>
      </c>
      <c r="G2505" s="247"/>
      <c r="H2505" s="248" t="s">
        <v>19</v>
      </c>
      <c r="I2505" s="250"/>
      <c r="J2505" s="247"/>
      <c r="K2505" s="247"/>
      <c r="L2505" s="251"/>
      <c r="M2505" s="252"/>
      <c r="N2505" s="253"/>
      <c r="O2505" s="253"/>
      <c r="P2505" s="253"/>
      <c r="Q2505" s="253"/>
      <c r="R2505" s="253"/>
      <c r="S2505" s="253"/>
      <c r="T2505" s="25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5" t="s">
        <v>268</v>
      </c>
      <c r="AU2505" s="255" t="s">
        <v>93</v>
      </c>
      <c r="AV2505" s="14" t="s">
        <v>82</v>
      </c>
      <c r="AW2505" s="14" t="s">
        <v>34</v>
      </c>
      <c r="AX2505" s="14" t="s">
        <v>74</v>
      </c>
      <c r="AY2505" s="255" t="s">
        <v>224</v>
      </c>
    </row>
    <row r="2506" s="13" customFormat="1">
      <c r="A2506" s="13"/>
      <c r="B2506" s="229"/>
      <c r="C2506" s="230"/>
      <c r="D2506" s="231" t="s">
        <v>268</v>
      </c>
      <c r="E2506" s="232" t="s">
        <v>19</v>
      </c>
      <c r="F2506" s="233" t="s">
        <v>2646</v>
      </c>
      <c r="G2506" s="230"/>
      <c r="H2506" s="234">
        <v>189.99100000000001</v>
      </c>
      <c r="I2506" s="235"/>
      <c r="J2506" s="230"/>
      <c r="K2506" s="230"/>
      <c r="L2506" s="236"/>
      <c r="M2506" s="237"/>
      <c r="N2506" s="238"/>
      <c r="O2506" s="238"/>
      <c r="P2506" s="238"/>
      <c r="Q2506" s="238"/>
      <c r="R2506" s="238"/>
      <c r="S2506" s="238"/>
      <c r="T2506" s="23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0" t="s">
        <v>268</v>
      </c>
      <c r="AU2506" s="240" t="s">
        <v>93</v>
      </c>
      <c r="AV2506" s="13" t="s">
        <v>93</v>
      </c>
      <c r="AW2506" s="13" t="s">
        <v>34</v>
      </c>
      <c r="AX2506" s="13" t="s">
        <v>74</v>
      </c>
      <c r="AY2506" s="240" t="s">
        <v>224</v>
      </c>
    </row>
    <row r="2507" s="14" customFormat="1">
      <c r="A2507" s="14"/>
      <c r="B2507" s="246"/>
      <c r="C2507" s="247"/>
      <c r="D2507" s="231" t="s">
        <v>268</v>
      </c>
      <c r="E2507" s="248" t="s">
        <v>19</v>
      </c>
      <c r="F2507" s="249" t="s">
        <v>460</v>
      </c>
      <c r="G2507" s="247"/>
      <c r="H2507" s="248" t="s">
        <v>19</v>
      </c>
      <c r="I2507" s="250"/>
      <c r="J2507" s="247"/>
      <c r="K2507" s="247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5" t="s">
        <v>268</v>
      </c>
      <c r="AU2507" s="255" t="s">
        <v>93</v>
      </c>
      <c r="AV2507" s="14" t="s">
        <v>82</v>
      </c>
      <c r="AW2507" s="14" t="s">
        <v>34</v>
      </c>
      <c r="AX2507" s="14" t="s">
        <v>74</v>
      </c>
      <c r="AY2507" s="255" t="s">
        <v>224</v>
      </c>
    </row>
    <row r="2508" s="13" customFormat="1">
      <c r="A2508" s="13"/>
      <c r="B2508" s="229"/>
      <c r="C2508" s="230"/>
      <c r="D2508" s="231" t="s">
        <v>268</v>
      </c>
      <c r="E2508" s="232" t="s">
        <v>19</v>
      </c>
      <c r="F2508" s="233" t="s">
        <v>2647</v>
      </c>
      <c r="G2508" s="230"/>
      <c r="H2508" s="234">
        <v>86.591999999999999</v>
      </c>
      <c r="I2508" s="235"/>
      <c r="J2508" s="230"/>
      <c r="K2508" s="230"/>
      <c r="L2508" s="236"/>
      <c r="M2508" s="237"/>
      <c r="N2508" s="238"/>
      <c r="O2508" s="238"/>
      <c r="P2508" s="238"/>
      <c r="Q2508" s="238"/>
      <c r="R2508" s="238"/>
      <c r="S2508" s="238"/>
      <c r="T2508" s="23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0" t="s">
        <v>268</v>
      </c>
      <c r="AU2508" s="240" t="s">
        <v>93</v>
      </c>
      <c r="AV2508" s="13" t="s">
        <v>93</v>
      </c>
      <c r="AW2508" s="13" t="s">
        <v>34</v>
      </c>
      <c r="AX2508" s="13" t="s">
        <v>74</v>
      </c>
      <c r="AY2508" s="240" t="s">
        <v>224</v>
      </c>
    </row>
    <row r="2509" s="14" customFormat="1">
      <c r="A2509" s="14"/>
      <c r="B2509" s="246"/>
      <c r="C2509" s="247"/>
      <c r="D2509" s="231" t="s">
        <v>268</v>
      </c>
      <c r="E2509" s="248" t="s">
        <v>19</v>
      </c>
      <c r="F2509" s="249" t="s">
        <v>1387</v>
      </c>
      <c r="G2509" s="247"/>
      <c r="H2509" s="248" t="s">
        <v>19</v>
      </c>
      <c r="I2509" s="250"/>
      <c r="J2509" s="247"/>
      <c r="K2509" s="247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268</v>
      </c>
      <c r="AU2509" s="255" t="s">
        <v>93</v>
      </c>
      <c r="AV2509" s="14" t="s">
        <v>82</v>
      </c>
      <c r="AW2509" s="14" t="s">
        <v>34</v>
      </c>
      <c r="AX2509" s="14" t="s">
        <v>74</v>
      </c>
      <c r="AY2509" s="255" t="s">
        <v>224</v>
      </c>
    </row>
    <row r="2510" s="13" customFormat="1">
      <c r="A2510" s="13"/>
      <c r="B2510" s="229"/>
      <c r="C2510" s="230"/>
      <c r="D2510" s="231" t="s">
        <v>268</v>
      </c>
      <c r="E2510" s="232" t="s">
        <v>19</v>
      </c>
      <c r="F2510" s="233" t="s">
        <v>1388</v>
      </c>
      <c r="G2510" s="230"/>
      <c r="H2510" s="234">
        <v>2.044</v>
      </c>
      <c r="I2510" s="235"/>
      <c r="J2510" s="230"/>
      <c r="K2510" s="230"/>
      <c r="L2510" s="236"/>
      <c r="M2510" s="237"/>
      <c r="N2510" s="238"/>
      <c r="O2510" s="238"/>
      <c r="P2510" s="238"/>
      <c r="Q2510" s="238"/>
      <c r="R2510" s="238"/>
      <c r="S2510" s="238"/>
      <c r="T2510" s="23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0" t="s">
        <v>268</v>
      </c>
      <c r="AU2510" s="240" t="s">
        <v>93</v>
      </c>
      <c r="AV2510" s="13" t="s">
        <v>93</v>
      </c>
      <c r="AW2510" s="13" t="s">
        <v>34</v>
      </c>
      <c r="AX2510" s="13" t="s">
        <v>74</v>
      </c>
      <c r="AY2510" s="240" t="s">
        <v>224</v>
      </c>
    </row>
    <row r="2511" s="16" customFormat="1">
      <c r="A2511" s="16"/>
      <c r="B2511" s="272"/>
      <c r="C2511" s="273"/>
      <c r="D2511" s="231" t="s">
        <v>268</v>
      </c>
      <c r="E2511" s="274" t="s">
        <v>19</v>
      </c>
      <c r="F2511" s="275" t="s">
        <v>351</v>
      </c>
      <c r="G2511" s="273"/>
      <c r="H2511" s="276">
        <v>483.67200000000003</v>
      </c>
      <c r="I2511" s="277"/>
      <c r="J2511" s="273"/>
      <c r="K2511" s="273"/>
      <c r="L2511" s="278"/>
      <c r="M2511" s="279"/>
      <c r="N2511" s="280"/>
      <c r="O2511" s="280"/>
      <c r="P2511" s="280"/>
      <c r="Q2511" s="280"/>
      <c r="R2511" s="280"/>
      <c r="S2511" s="280"/>
      <c r="T2511" s="281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82" t="s">
        <v>268</v>
      </c>
      <c r="AU2511" s="282" t="s">
        <v>93</v>
      </c>
      <c r="AV2511" s="16" t="s">
        <v>231</v>
      </c>
      <c r="AW2511" s="16" t="s">
        <v>34</v>
      </c>
      <c r="AX2511" s="16" t="s">
        <v>82</v>
      </c>
      <c r="AY2511" s="282" t="s">
        <v>224</v>
      </c>
    </row>
    <row r="2512" s="2" customFormat="1" ht="24.15" customHeight="1">
      <c r="A2512" s="41"/>
      <c r="B2512" s="42"/>
      <c r="C2512" s="286" t="s">
        <v>2648</v>
      </c>
      <c r="D2512" s="286" t="s">
        <v>572</v>
      </c>
      <c r="E2512" s="287" t="s">
        <v>2649</v>
      </c>
      <c r="F2512" s="288" t="s">
        <v>2650</v>
      </c>
      <c r="G2512" s="289" t="s">
        <v>266</v>
      </c>
      <c r="H2512" s="290">
        <v>590.56399999999996</v>
      </c>
      <c r="I2512" s="291"/>
      <c r="J2512" s="292">
        <f>ROUND(I2512*H2512,2)</f>
        <v>0</v>
      </c>
      <c r="K2512" s="288" t="s">
        <v>312</v>
      </c>
      <c r="L2512" s="293"/>
      <c r="M2512" s="294" t="s">
        <v>19</v>
      </c>
      <c r="N2512" s="295" t="s">
        <v>46</v>
      </c>
      <c r="O2512" s="87"/>
      <c r="P2512" s="225">
        <f>O2512*H2512</f>
        <v>0</v>
      </c>
      <c r="Q2512" s="225">
        <v>0.00029999999999999997</v>
      </c>
      <c r="R2512" s="225">
        <f>Q2512*H2512</f>
        <v>0.17716919999999997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643</v>
      </c>
      <c r="AT2512" s="227" t="s">
        <v>572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2651</v>
      </c>
    </row>
    <row r="2513" s="13" customFormat="1">
      <c r="A2513" s="13"/>
      <c r="B2513" s="229"/>
      <c r="C2513" s="230"/>
      <c r="D2513" s="231" t="s">
        <v>268</v>
      </c>
      <c r="E2513" s="232" t="s">
        <v>19</v>
      </c>
      <c r="F2513" s="233" t="s">
        <v>2652</v>
      </c>
      <c r="G2513" s="230"/>
      <c r="H2513" s="234">
        <v>590.56399999999996</v>
      </c>
      <c r="I2513" s="235"/>
      <c r="J2513" s="230"/>
      <c r="K2513" s="230"/>
      <c r="L2513" s="236"/>
      <c r="M2513" s="237"/>
      <c r="N2513" s="238"/>
      <c r="O2513" s="238"/>
      <c r="P2513" s="238"/>
      <c r="Q2513" s="238"/>
      <c r="R2513" s="238"/>
      <c r="S2513" s="238"/>
      <c r="T2513" s="23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0" t="s">
        <v>268</v>
      </c>
      <c r="AU2513" s="240" t="s">
        <v>93</v>
      </c>
      <c r="AV2513" s="13" t="s">
        <v>93</v>
      </c>
      <c r="AW2513" s="13" t="s">
        <v>34</v>
      </c>
      <c r="AX2513" s="13" t="s">
        <v>82</v>
      </c>
      <c r="AY2513" s="240" t="s">
        <v>224</v>
      </c>
    </row>
    <row r="2514" s="2" customFormat="1" ht="33" customHeight="1">
      <c r="A2514" s="41"/>
      <c r="B2514" s="42"/>
      <c r="C2514" s="216" t="s">
        <v>2653</v>
      </c>
      <c r="D2514" s="216" t="s">
        <v>227</v>
      </c>
      <c r="E2514" s="217" t="s">
        <v>2654</v>
      </c>
      <c r="F2514" s="218" t="s">
        <v>2655</v>
      </c>
      <c r="G2514" s="219" t="s">
        <v>471</v>
      </c>
      <c r="H2514" s="220">
        <v>177.88300000000001</v>
      </c>
      <c r="I2514" s="221"/>
      <c r="J2514" s="222">
        <f>ROUND(I2514*H2514,2)</f>
        <v>0</v>
      </c>
      <c r="K2514" s="218" t="s">
        <v>312</v>
      </c>
      <c r="L2514" s="47"/>
      <c r="M2514" s="223" t="s">
        <v>19</v>
      </c>
      <c r="N2514" s="224" t="s">
        <v>46</v>
      </c>
      <c r="O2514" s="87"/>
      <c r="P2514" s="225">
        <f>O2514*H2514</f>
        <v>0</v>
      </c>
      <c r="Q2514" s="225">
        <v>0.00016000000000000001</v>
      </c>
      <c r="R2514" s="225">
        <f>Q2514*H2514</f>
        <v>0.028461280000000005</v>
      </c>
      <c r="S2514" s="225">
        <v>0</v>
      </c>
      <c r="T2514" s="226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7" t="s">
        <v>544</v>
      </c>
      <c r="AT2514" s="227" t="s">
        <v>227</v>
      </c>
      <c r="AU2514" s="227" t="s">
        <v>93</v>
      </c>
      <c r="AY2514" s="20" t="s">
        <v>224</v>
      </c>
      <c r="BE2514" s="228">
        <f>IF(N2514="základní",J2514,0)</f>
        <v>0</v>
      </c>
      <c r="BF2514" s="228">
        <f>IF(N2514="snížená",J2514,0)</f>
        <v>0</v>
      </c>
      <c r="BG2514" s="228">
        <f>IF(N2514="zákl. přenesená",J2514,0)</f>
        <v>0</v>
      </c>
      <c r="BH2514" s="228">
        <f>IF(N2514="sníž. přenesená",J2514,0)</f>
        <v>0</v>
      </c>
      <c r="BI2514" s="228">
        <f>IF(N2514="nulová",J2514,0)</f>
        <v>0</v>
      </c>
      <c r="BJ2514" s="20" t="s">
        <v>93</v>
      </c>
      <c r="BK2514" s="228">
        <f>ROUND(I2514*H2514,2)</f>
        <v>0</v>
      </c>
      <c r="BL2514" s="20" t="s">
        <v>544</v>
      </c>
      <c r="BM2514" s="227" t="s">
        <v>2656</v>
      </c>
    </row>
    <row r="2515" s="2" customFormat="1">
      <c r="A2515" s="41"/>
      <c r="B2515" s="42"/>
      <c r="C2515" s="43"/>
      <c r="D2515" s="267" t="s">
        <v>314</v>
      </c>
      <c r="E2515" s="43"/>
      <c r="F2515" s="268" t="s">
        <v>2657</v>
      </c>
      <c r="G2515" s="43"/>
      <c r="H2515" s="43"/>
      <c r="I2515" s="269"/>
      <c r="J2515" s="43"/>
      <c r="K2515" s="43"/>
      <c r="L2515" s="47"/>
      <c r="M2515" s="270"/>
      <c r="N2515" s="271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314</v>
      </c>
      <c r="AU2515" s="20" t="s">
        <v>93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2658</v>
      </c>
      <c r="G2516" s="230"/>
      <c r="H2516" s="234">
        <v>177.88300000000001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82</v>
      </c>
      <c r="AY2516" s="240" t="s">
        <v>224</v>
      </c>
    </row>
    <row r="2517" s="2" customFormat="1" ht="24.15" customHeight="1">
      <c r="A2517" s="41"/>
      <c r="B2517" s="42"/>
      <c r="C2517" s="216" t="s">
        <v>2659</v>
      </c>
      <c r="D2517" s="216" t="s">
        <v>227</v>
      </c>
      <c r="E2517" s="217" t="s">
        <v>2660</v>
      </c>
      <c r="F2517" s="218" t="s">
        <v>2661</v>
      </c>
      <c r="G2517" s="219" t="s">
        <v>266</v>
      </c>
      <c r="H2517" s="220">
        <v>2.044</v>
      </c>
      <c r="I2517" s="221"/>
      <c r="J2517" s="222">
        <f>ROUND(I2517*H2517,2)</f>
        <v>0</v>
      </c>
      <c r="K2517" s="218" t="s">
        <v>312</v>
      </c>
      <c r="L2517" s="47"/>
      <c r="M2517" s="223" t="s">
        <v>19</v>
      </c>
      <c r="N2517" s="224" t="s">
        <v>46</v>
      </c>
      <c r="O2517" s="87"/>
      <c r="P2517" s="225">
        <f>O2517*H2517</f>
        <v>0</v>
      </c>
      <c r="Q2517" s="225">
        <v>0</v>
      </c>
      <c r="R2517" s="225">
        <f>Q2517*H2517</f>
        <v>0</v>
      </c>
      <c r="S2517" s="225">
        <v>0</v>
      </c>
      <c r="T2517" s="226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7" t="s">
        <v>544</v>
      </c>
      <c r="AT2517" s="227" t="s">
        <v>227</v>
      </c>
      <c r="AU2517" s="227" t="s">
        <v>93</v>
      </c>
      <c r="AY2517" s="20" t="s">
        <v>224</v>
      </c>
      <c r="BE2517" s="228">
        <f>IF(N2517="základní",J2517,0)</f>
        <v>0</v>
      </c>
      <c r="BF2517" s="228">
        <f>IF(N2517="snížená",J2517,0)</f>
        <v>0</v>
      </c>
      <c r="BG2517" s="228">
        <f>IF(N2517="zákl. přenesená",J2517,0)</f>
        <v>0</v>
      </c>
      <c r="BH2517" s="228">
        <f>IF(N2517="sníž. přenesená",J2517,0)</f>
        <v>0</v>
      </c>
      <c r="BI2517" s="228">
        <f>IF(N2517="nulová",J2517,0)</f>
        <v>0</v>
      </c>
      <c r="BJ2517" s="20" t="s">
        <v>93</v>
      </c>
      <c r="BK2517" s="228">
        <f>ROUND(I2517*H2517,2)</f>
        <v>0</v>
      </c>
      <c r="BL2517" s="20" t="s">
        <v>544</v>
      </c>
      <c r="BM2517" s="227" t="s">
        <v>2662</v>
      </c>
    </row>
    <row r="2518" s="2" customFormat="1">
      <c r="A2518" s="41"/>
      <c r="B2518" s="42"/>
      <c r="C2518" s="43"/>
      <c r="D2518" s="267" t="s">
        <v>314</v>
      </c>
      <c r="E2518" s="43"/>
      <c r="F2518" s="268" t="s">
        <v>2663</v>
      </c>
      <c r="G2518" s="43"/>
      <c r="H2518" s="43"/>
      <c r="I2518" s="269"/>
      <c r="J2518" s="43"/>
      <c r="K2518" s="43"/>
      <c r="L2518" s="47"/>
      <c r="M2518" s="270"/>
      <c r="N2518" s="271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314</v>
      </c>
      <c r="AU2518" s="20" t="s">
        <v>93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1387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1388</v>
      </c>
      <c r="G2520" s="230"/>
      <c r="H2520" s="234">
        <v>2.044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82</v>
      </c>
      <c r="AY2520" s="240" t="s">
        <v>224</v>
      </c>
    </row>
    <row r="2521" s="2" customFormat="1" ht="24.15" customHeight="1">
      <c r="A2521" s="41"/>
      <c r="B2521" s="42"/>
      <c r="C2521" s="286" t="s">
        <v>2664</v>
      </c>
      <c r="D2521" s="286" t="s">
        <v>572</v>
      </c>
      <c r="E2521" s="287" t="s">
        <v>2665</v>
      </c>
      <c r="F2521" s="288" t="s">
        <v>2666</v>
      </c>
      <c r="G2521" s="289" t="s">
        <v>266</v>
      </c>
      <c r="H2521" s="290">
        <v>2.351</v>
      </c>
      <c r="I2521" s="291"/>
      <c r="J2521" s="292">
        <f>ROUND(I2521*H2521,2)</f>
        <v>0</v>
      </c>
      <c r="K2521" s="288" t="s">
        <v>312</v>
      </c>
      <c r="L2521" s="293"/>
      <c r="M2521" s="294" t="s">
        <v>19</v>
      </c>
      <c r="N2521" s="295" t="s">
        <v>46</v>
      </c>
      <c r="O2521" s="87"/>
      <c r="P2521" s="225">
        <f>O2521*H2521</f>
        <v>0</v>
      </c>
      <c r="Q2521" s="225">
        <v>0.00050000000000000001</v>
      </c>
      <c r="R2521" s="225">
        <f>Q2521*H2521</f>
        <v>0.0011755000000000001</v>
      </c>
      <c r="S2521" s="225">
        <v>0</v>
      </c>
      <c r="T2521" s="226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7" t="s">
        <v>643</v>
      </c>
      <c r="AT2521" s="227" t="s">
        <v>572</v>
      </c>
      <c r="AU2521" s="227" t="s">
        <v>93</v>
      </c>
      <c r="AY2521" s="20" t="s">
        <v>224</v>
      </c>
      <c r="BE2521" s="228">
        <f>IF(N2521="základní",J2521,0)</f>
        <v>0</v>
      </c>
      <c r="BF2521" s="228">
        <f>IF(N2521="snížená",J2521,0)</f>
        <v>0</v>
      </c>
      <c r="BG2521" s="228">
        <f>IF(N2521="zákl. přenesená",J2521,0)</f>
        <v>0</v>
      </c>
      <c r="BH2521" s="228">
        <f>IF(N2521="sníž. přenesená",J2521,0)</f>
        <v>0</v>
      </c>
      <c r="BI2521" s="228">
        <f>IF(N2521="nulová",J2521,0)</f>
        <v>0</v>
      </c>
      <c r="BJ2521" s="20" t="s">
        <v>93</v>
      </c>
      <c r="BK2521" s="228">
        <f>ROUND(I2521*H2521,2)</f>
        <v>0</v>
      </c>
      <c r="BL2521" s="20" t="s">
        <v>544</v>
      </c>
      <c r="BM2521" s="227" t="s">
        <v>2667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2630</v>
      </c>
      <c r="G2522" s="230"/>
      <c r="H2522" s="234">
        <v>2.351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82</v>
      </c>
      <c r="AY2522" s="240" t="s">
        <v>224</v>
      </c>
    </row>
    <row r="2523" s="2" customFormat="1" ht="24.15" customHeight="1">
      <c r="A2523" s="41"/>
      <c r="B2523" s="42"/>
      <c r="C2523" s="216" t="s">
        <v>2668</v>
      </c>
      <c r="D2523" s="216" t="s">
        <v>227</v>
      </c>
      <c r="E2523" s="217" t="s">
        <v>2669</v>
      </c>
      <c r="F2523" s="218" t="s">
        <v>2670</v>
      </c>
      <c r="G2523" s="219" t="s">
        <v>266</v>
      </c>
      <c r="H2523" s="220">
        <v>483.67200000000003</v>
      </c>
      <c r="I2523" s="221"/>
      <c r="J2523" s="222">
        <f>ROUND(I2523*H2523,2)</f>
        <v>0</v>
      </c>
      <c r="K2523" s="218" t="s">
        <v>312</v>
      </c>
      <c r="L2523" s="47"/>
      <c r="M2523" s="223" t="s">
        <v>19</v>
      </c>
      <c r="N2523" s="224" t="s">
        <v>46</v>
      </c>
      <c r="O2523" s="87"/>
      <c r="P2523" s="225">
        <f>O2523*H2523</f>
        <v>0</v>
      </c>
      <c r="Q2523" s="225">
        <v>0</v>
      </c>
      <c r="R2523" s="225">
        <f>Q2523*H2523</f>
        <v>0</v>
      </c>
      <c r="S2523" s="225">
        <v>0</v>
      </c>
      <c r="T2523" s="226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7" t="s">
        <v>544</v>
      </c>
      <c r="AT2523" s="227" t="s">
        <v>227</v>
      </c>
      <c r="AU2523" s="227" t="s">
        <v>93</v>
      </c>
      <c r="AY2523" s="20" t="s">
        <v>224</v>
      </c>
      <c r="BE2523" s="228">
        <f>IF(N2523="základní",J2523,0)</f>
        <v>0</v>
      </c>
      <c r="BF2523" s="228">
        <f>IF(N2523="snížená",J2523,0)</f>
        <v>0</v>
      </c>
      <c r="BG2523" s="228">
        <f>IF(N2523="zákl. přenesená",J2523,0)</f>
        <v>0</v>
      </c>
      <c r="BH2523" s="228">
        <f>IF(N2523="sníž. přenesená",J2523,0)</f>
        <v>0</v>
      </c>
      <c r="BI2523" s="228">
        <f>IF(N2523="nulová",J2523,0)</f>
        <v>0</v>
      </c>
      <c r="BJ2523" s="20" t="s">
        <v>93</v>
      </c>
      <c r="BK2523" s="228">
        <f>ROUND(I2523*H2523,2)</f>
        <v>0</v>
      </c>
      <c r="BL2523" s="20" t="s">
        <v>544</v>
      </c>
      <c r="BM2523" s="227" t="s">
        <v>2671</v>
      </c>
    </row>
    <row r="2524" s="2" customFormat="1">
      <c r="A2524" s="41"/>
      <c r="B2524" s="42"/>
      <c r="C2524" s="43"/>
      <c r="D2524" s="267" t="s">
        <v>314</v>
      </c>
      <c r="E2524" s="43"/>
      <c r="F2524" s="268" t="s">
        <v>2672</v>
      </c>
      <c r="G2524" s="43"/>
      <c r="H2524" s="43"/>
      <c r="I2524" s="269"/>
      <c r="J2524" s="43"/>
      <c r="K2524" s="43"/>
      <c r="L2524" s="47"/>
      <c r="M2524" s="270"/>
      <c r="N2524" s="271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314</v>
      </c>
      <c r="AU2524" s="20" t="s">
        <v>93</v>
      </c>
    </row>
    <row r="2525" s="14" customFormat="1">
      <c r="A2525" s="14"/>
      <c r="B2525" s="246"/>
      <c r="C2525" s="247"/>
      <c r="D2525" s="231" t="s">
        <v>268</v>
      </c>
      <c r="E2525" s="248" t="s">
        <v>19</v>
      </c>
      <c r="F2525" s="249" t="s">
        <v>2614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268</v>
      </c>
      <c r="AU2525" s="255" t="s">
        <v>93</v>
      </c>
      <c r="AV2525" s="14" t="s">
        <v>82</v>
      </c>
      <c r="AW2525" s="14" t="s">
        <v>34</v>
      </c>
      <c r="AX2525" s="14" t="s">
        <v>74</v>
      </c>
      <c r="AY2525" s="255" t="s">
        <v>224</v>
      </c>
    </row>
    <row r="2526" s="14" customFormat="1">
      <c r="A2526" s="14"/>
      <c r="B2526" s="246"/>
      <c r="C2526" s="247"/>
      <c r="D2526" s="231" t="s">
        <v>268</v>
      </c>
      <c r="E2526" s="248" t="s">
        <v>19</v>
      </c>
      <c r="F2526" s="249" t="s">
        <v>453</v>
      </c>
      <c r="G2526" s="247"/>
      <c r="H2526" s="248" t="s">
        <v>19</v>
      </c>
      <c r="I2526" s="250"/>
      <c r="J2526" s="247"/>
      <c r="K2526" s="247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268</v>
      </c>
      <c r="AU2526" s="255" t="s">
        <v>93</v>
      </c>
      <c r="AV2526" s="14" t="s">
        <v>82</v>
      </c>
      <c r="AW2526" s="14" t="s">
        <v>34</v>
      </c>
      <c r="AX2526" s="14" t="s">
        <v>74</v>
      </c>
      <c r="AY2526" s="255" t="s">
        <v>224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2644</v>
      </c>
      <c r="G2527" s="230"/>
      <c r="H2527" s="234">
        <v>62.399999999999999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74</v>
      </c>
      <c r="AY2527" s="240" t="s">
        <v>224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455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2645</v>
      </c>
      <c r="G2529" s="230"/>
      <c r="H2529" s="234">
        <v>142.64500000000001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457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2646</v>
      </c>
      <c r="G2531" s="230"/>
      <c r="H2531" s="234">
        <v>189.99100000000001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460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2647</v>
      </c>
      <c r="G2533" s="230"/>
      <c r="H2533" s="234">
        <v>86.591999999999999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4" customFormat="1">
      <c r="A2534" s="14"/>
      <c r="B2534" s="246"/>
      <c r="C2534" s="247"/>
      <c r="D2534" s="231" t="s">
        <v>268</v>
      </c>
      <c r="E2534" s="248" t="s">
        <v>19</v>
      </c>
      <c r="F2534" s="249" t="s">
        <v>1387</v>
      </c>
      <c r="G2534" s="247"/>
      <c r="H2534" s="248" t="s">
        <v>19</v>
      </c>
      <c r="I2534" s="250"/>
      <c r="J2534" s="247"/>
      <c r="K2534" s="247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268</v>
      </c>
      <c r="AU2534" s="255" t="s">
        <v>93</v>
      </c>
      <c r="AV2534" s="14" t="s">
        <v>82</v>
      </c>
      <c r="AW2534" s="14" t="s">
        <v>34</v>
      </c>
      <c r="AX2534" s="14" t="s">
        <v>74</v>
      </c>
      <c r="AY2534" s="255" t="s">
        <v>224</v>
      </c>
    </row>
    <row r="2535" s="13" customFormat="1">
      <c r="A2535" s="13"/>
      <c r="B2535" s="229"/>
      <c r="C2535" s="230"/>
      <c r="D2535" s="231" t="s">
        <v>268</v>
      </c>
      <c r="E2535" s="232" t="s">
        <v>19</v>
      </c>
      <c r="F2535" s="233" t="s">
        <v>1388</v>
      </c>
      <c r="G2535" s="230"/>
      <c r="H2535" s="234">
        <v>2.044</v>
      </c>
      <c r="I2535" s="235"/>
      <c r="J2535" s="230"/>
      <c r="K2535" s="230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268</v>
      </c>
      <c r="AU2535" s="240" t="s">
        <v>93</v>
      </c>
      <c r="AV2535" s="13" t="s">
        <v>93</v>
      </c>
      <c r="AW2535" s="13" t="s">
        <v>34</v>
      </c>
      <c r="AX2535" s="13" t="s">
        <v>74</v>
      </c>
      <c r="AY2535" s="240" t="s">
        <v>224</v>
      </c>
    </row>
    <row r="2536" s="16" customFormat="1">
      <c r="A2536" s="16"/>
      <c r="B2536" s="272"/>
      <c r="C2536" s="273"/>
      <c r="D2536" s="231" t="s">
        <v>268</v>
      </c>
      <c r="E2536" s="274" t="s">
        <v>19</v>
      </c>
      <c r="F2536" s="275" t="s">
        <v>351</v>
      </c>
      <c r="G2536" s="273"/>
      <c r="H2536" s="276">
        <v>483.67200000000003</v>
      </c>
      <c r="I2536" s="277"/>
      <c r="J2536" s="273"/>
      <c r="K2536" s="273"/>
      <c r="L2536" s="278"/>
      <c r="M2536" s="279"/>
      <c r="N2536" s="280"/>
      <c r="O2536" s="280"/>
      <c r="P2536" s="280"/>
      <c r="Q2536" s="280"/>
      <c r="R2536" s="280"/>
      <c r="S2536" s="280"/>
      <c r="T2536" s="281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82" t="s">
        <v>268</v>
      </c>
      <c r="AU2536" s="282" t="s">
        <v>93</v>
      </c>
      <c r="AV2536" s="16" t="s">
        <v>231</v>
      </c>
      <c r="AW2536" s="16" t="s">
        <v>34</v>
      </c>
      <c r="AX2536" s="16" t="s">
        <v>82</v>
      </c>
      <c r="AY2536" s="282" t="s">
        <v>224</v>
      </c>
    </row>
    <row r="2537" s="2" customFormat="1" ht="24.15" customHeight="1">
      <c r="A2537" s="41"/>
      <c r="B2537" s="42"/>
      <c r="C2537" s="286" t="s">
        <v>2673</v>
      </c>
      <c r="D2537" s="286" t="s">
        <v>572</v>
      </c>
      <c r="E2537" s="287" t="s">
        <v>2674</v>
      </c>
      <c r="F2537" s="288" t="s">
        <v>2675</v>
      </c>
      <c r="G2537" s="289" t="s">
        <v>266</v>
      </c>
      <c r="H2537" s="290">
        <v>580.40599999999995</v>
      </c>
      <c r="I2537" s="291"/>
      <c r="J2537" s="292">
        <f>ROUND(I2537*H2537,2)</f>
        <v>0</v>
      </c>
      <c r="K2537" s="288" t="s">
        <v>312</v>
      </c>
      <c r="L2537" s="293"/>
      <c r="M2537" s="294" t="s">
        <v>19</v>
      </c>
      <c r="N2537" s="295" t="s">
        <v>46</v>
      </c>
      <c r="O2537" s="87"/>
      <c r="P2537" s="225">
        <f>O2537*H2537</f>
        <v>0</v>
      </c>
      <c r="Q2537" s="225">
        <v>0.00029999999999999997</v>
      </c>
      <c r="R2537" s="225">
        <f>Q2537*H2537</f>
        <v>0.17412179999999997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643</v>
      </c>
      <c r="AT2537" s="227" t="s">
        <v>572</v>
      </c>
      <c r="AU2537" s="227" t="s">
        <v>93</v>
      </c>
      <c r="AY2537" s="20" t="s">
        <v>224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93</v>
      </c>
      <c r="BK2537" s="228">
        <f>ROUND(I2537*H2537,2)</f>
        <v>0</v>
      </c>
      <c r="BL2537" s="20" t="s">
        <v>544</v>
      </c>
      <c r="BM2537" s="227" t="s">
        <v>2676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580.40599999999995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82</v>
      </c>
      <c r="AY2538" s="240" t="s">
        <v>224</v>
      </c>
    </row>
    <row r="2539" s="2" customFormat="1" ht="33" customHeight="1">
      <c r="A2539" s="41"/>
      <c r="B2539" s="42"/>
      <c r="C2539" s="216" t="s">
        <v>2678</v>
      </c>
      <c r="D2539" s="216" t="s">
        <v>227</v>
      </c>
      <c r="E2539" s="217" t="s">
        <v>2679</v>
      </c>
      <c r="F2539" s="218" t="s">
        <v>2680</v>
      </c>
      <c r="G2539" s="219" t="s">
        <v>266</v>
      </c>
      <c r="H2539" s="220">
        <v>452.19999999999999</v>
      </c>
      <c r="I2539" s="221"/>
      <c r="J2539" s="222">
        <f>ROUND(I2539*H2539,2)</f>
        <v>0</v>
      </c>
      <c r="K2539" s="218" t="s">
        <v>312</v>
      </c>
      <c r="L2539" s="47"/>
      <c r="M2539" s="223" t="s">
        <v>19</v>
      </c>
      <c r="N2539" s="224" t="s">
        <v>46</v>
      </c>
      <c r="O2539" s="87"/>
      <c r="P2539" s="225">
        <f>O2539*H2539</f>
        <v>0</v>
      </c>
      <c r="Q2539" s="225">
        <v>0.0045100000000000001</v>
      </c>
      <c r="R2539" s="225">
        <f>Q2539*H2539</f>
        <v>2.0394220000000001</v>
      </c>
      <c r="S2539" s="225">
        <v>0</v>
      </c>
      <c r="T2539" s="226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7" t="s">
        <v>544</v>
      </c>
      <c r="AT2539" s="227" t="s">
        <v>227</v>
      </c>
      <c r="AU2539" s="227" t="s">
        <v>93</v>
      </c>
      <c r="AY2539" s="20" t="s">
        <v>224</v>
      </c>
      <c r="BE2539" s="228">
        <f>IF(N2539="základní",J2539,0)</f>
        <v>0</v>
      </c>
      <c r="BF2539" s="228">
        <f>IF(N2539="snížená",J2539,0)</f>
        <v>0</v>
      </c>
      <c r="BG2539" s="228">
        <f>IF(N2539="zákl. přenesená",J2539,0)</f>
        <v>0</v>
      </c>
      <c r="BH2539" s="228">
        <f>IF(N2539="sníž. přenesená",J2539,0)</f>
        <v>0</v>
      </c>
      <c r="BI2539" s="228">
        <f>IF(N2539="nulová",J2539,0)</f>
        <v>0</v>
      </c>
      <c r="BJ2539" s="20" t="s">
        <v>93</v>
      </c>
      <c r="BK2539" s="228">
        <f>ROUND(I2539*H2539,2)</f>
        <v>0</v>
      </c>
      <c r="BL2539" s="20" t="s">
        <v>544</v>
      </c>
      <c r="BM2539" s="227" t="s">
        <v>2681</v>
      </c>
    </row>
    <row r="2540" s="2" customFormat="1">
      <c r="A2540" s="41"/>
      <c r="B2540" s="42"/>
      <c r="C2540" s="43"/>
      <c r="D2540" s="267" t="s">
        <v>314</v>
      </c>
      <c r="E2540" s="43"/>
      <c r="F2540" s="268" t="s">
        <v>2682</v>
      </c>
      <c r="G2540" s="43"/>
      <c r="H2540" s="43"/>
      <c r="I2540" s="269"/>
      <c r="J2540" s="43"/>
      <c r="K2540" s="43"/>
      <c r="L2540" s="47"/>
      <c r="M2540" s="270"/>
      <c r="N2540" s="271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314</v>
      </c>
      <c r="AU2540" s="20" t="s">
        <v>93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1857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1858</v>
      </c>
      <c r="G2542" s="230"/>
      <c r="H2542" s="234">
        <v>133.19999999999999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1859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1860</v>
      </c>
      <c r="G2544" s="230"/>
      <c r="H2544" s="234">
        <v>319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6" customFormat="1">
      <c r="A2545" s="16"/>
      <c r="B2545" s="272"/>
      <c r="C2545" s="273"/>
      <c r="D2545" s="231" t="s">
        <v>268</v>
      </c>
      <c r="E2545" s="274" t="s">
        <v>19</v>
      </c>
      <c r="F2545" s="275" t="s">
        <v>351</v>
      </c>
      <c r="G2545" s="273"/>
      <c r="H2545" s="276">
        <v>452.19999999999999</v>
      </c>
      <c r="I2545" s="277"/>
      <c r="J2545" s="273"/>
      <c r="K2545" s="273"/>
      <c r="L2545" s="278"/>
      <c r="M2545" s="279"/>
      <c r="N2545" s="280"/>
      <c r="O2545" s="280"/>
      <c r="P2545" s="280"/>
      <c r="Q2545" s="280"/>
      <c r="R2545" s="280"/>
      <c r="S2545" s="280"/>
      <c r="T2545" s="281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82" t="s">
        <v>268</v>
      </c>
      <c r="AU2545" s="282" t="s">
        <v>93</v>
      </c>
      <c r="AV2545" s="16" t="s">
        <v>231</v>
      </c>
      <c r="AW2545" s="16" t="s">
        <v>34</v>
      </c>
      <c r="AX2545" s="16" t="s">
        <v>82</v>
      </c>
      <c r="AY2545" s="282" t="s">
        <v>224</v>
      </c>
    </row>
    <row r="2546" s="2" customFormat="1" ht="33" customHeight="1">
      <c r="A2546" s="41"/>
      <c r="B2546" s="42"/>
      <c r="C2546" s="216" t="s">
        <v>2683</v>
      </c>
      <c r="D2546" s="216" t="s">
        <v>227</v>
      </c>
      <c r="E2546" s="217" t="s">
        <v>2684</v>
      </c>
      <c r="F2546" s="218" t="s">
        <v>2685</v>
      </c>
      <c r="G2546" s="219" t="s">
        <v>266</v>
      </c>
      <c r="H2546" s="220">
        <v>1989.3720000000001</v>
      </c>
      <c r="I2546" s="221"/>
      <c r="J2546" s="222">
        <f>ROUND(I2546*H2546,2)</f>
        <v>0</v>
      </c>
      <c r="K2546" s="218" t="s">
        <v>312</v>
      </c>
      <c r="L2546" s="47"/>
      <c r="M2546" s="223" t="s">
        <v>19</v>
      </c>
      <c r="N2546" s="224" t="s">
        <v>46</v>
      </c>
      <c r="O2546" s="87"/>
      <c r="P2546" s="225">
        <f>O2546*H2546</f>
        <v>0</v>
      </c>
      <c r="Q2546" s="225">
        <v>0.0045100000000000001</v>
      </c>
      <c r="R2546" s="225">
        <f>Q2546*H2546</f>
        <v>8.9720677200000001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544</v>
      </c>
      <c r="AT2546" s="227" t="s">
        <v>227</v>
      </c>
      <c r="AU2546" s="227" t="s">
        <v>93</v>
      </c>
      <c r="AY2546" s="20" t="s">
        <v>224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93</v>
      </c>
      <c r="BK2546" s="228">
        <f>ROUND(I2546*H2546,2)</f>
        <v>0</v>
      </c>
      <c r="BL2546" s="20" t="s">
        <v>544</v>
      </c>
      <c r="BM2546" s="227" t="s">
        <v>2686</v>
      </c>
    </row>
    <row r="2547" s="2" customFormat="1">
      <c r="A2547" s="41"/>
      <c r="B2547" s="42"/>
      <c r="C2547" s="43"/>
      <c r="D2547" s="267" t="s">
        <v>314</v>
      </c>
      <c r="E2547" s="43"/>
      <c r="F2547" s="268" t="s">
        <v>2687</v>
      </c>
      <c r="G2547" s="43"/>
      <c r="H2547" s="43"/>
      <c r="I2547" s="269"/>
      <c r="J2547" s="43"/>
      <c r="K2547" s="43"/>
      <c r="L2547" s="47"/>
      <c r="M2547" s="270"/>
      <c r="N2547" s="271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314</v>
      </c>
      <c r="AU2547" s="20" t="s">
        <v>93</v>
      </c>
    </row>
    <row r="2548" s="14" customFormat="1">
      <c r="A2548" s="14"/>
      <c r="B2548" s="246"/>
      <c r="C2548" s="247"/>
      <c r="D2548" s="231" t="s">
        <v>268</v>
      </c>
      <c r="E2548" s="248" t="s">
        <v>19</v>
      </c>
      <c r="F2548" s="249" t="s">
        <v>2688</v>
      </c>
      <c r="G2548" s="247"/>
      <c r="H2548" s="248" t="s">
        <v>19</v>
      </c>
      <c r="I2548" s="250"/>
      <c r="J2548" s="247"/>
      <c r="K2548" s="247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268</v>
      </c>
      <c r="AU2548" s="255" t="s">
        <v>93</v>
      </c>
      <c r="AV2548" s="14" t="s">
        <v>82</v>
      </c>
      <c r="AW2548" s="14" t="s">
        <v>34</v>
      </c>
      <c r="AX2548" s="14" t="s">
        <v>74</v>
      </c>
      <c r="AY2548" s="255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648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4" customFormat="1">
      <c r="A2550" s="14"/>
      <c r="B2550" s="246"/>
      <c r="C2550" s="247"/>
      <c r="D2550" s="231" t="s">
        <v>268</v>
      </c>
      <c r="E2550" s="248" t="s">
        <v>19</v>
      </c>
      <c r="F2550" s="249" t="s">
        <v>1556</v>
      </c>
      <c r="G2550" s="247"/>
      <c r="H2550" s="248" t="s">
        <v>19</v>
      </c>
      <c r="I2550" s="250"/>
      <c r="J2550" s="247"/>
      <c r="K2550" s="247"/>
      <c r="L2550" s="251"/>
      <c r="M2550" s="252"/>
      <c r="N2550" s="253"/>
      <c r="O2550" s="253"/>
      <c r="P2550" s="253"/>
      <c r="Q2550" s="253"/>
      <c r="R2550" s="253"/>
      <c r="S2550" s="253"/>
      <c r="T2550" s="25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5" t="s">
        <v>268</v>
      </c>
      <c r="AU2550" s="255" t="s">
        <v>93</v>
      </c>
      <c r="AV2550" s="14" t="s">
        <v>82</v>
      </c>
      <c r="AW2550" s="14" t="s">
        <v>34</v>
      </c>
      <c r="AX2550" s="14" t="s">
        <v>74</v>
      </c>
      <c r="AY2550" s="255" t="s">
        <v>224</v>
      </c>
    </row>
    <row r="2551" s="13" customFormat="1">
      <c r="A2551" s="13"/>
      <c r="B2551" s="229"/>
      <c r="C2551" s="230"/>
      <c r="D2551" s="231" t="s">
        <v>268</v>
      </c>
      <c r="E2551" s="232" t="s">
        <v>19</v>
      </c>
      <c r="F2551" s="233" t="s">
        <v>2689</v>
      </c>
      <c r="G2551" s="230"/>
      <c r="H2551" s="234">
        <v>22.692</v>
      </c>
      <c r="I2551" s="235"/>
      <c r="J2551" s="230"/>
      <c r="K2551" s="230"/>
      <c r="L2551" s="236"/>
      <c r="M2551" s="237"/>
      <c r="N2551" s="238"/>
      <c r="O2551" s="238"/>
      <c r="P2551" s="238"/>
      <c r="Q2551" s="238"/>
      <c r="R2551" s="238"/>
      <c r="S2551" s="238"/>
      <c r="T2551" s="23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0" t="s">
        <v>268</v>
      </c>
      <c r="AU2551" s="240" t="s">
        <v>93</v>
      </c>
      <c r="AV2551" s="13" t="s">
        <v>93</v>
      </c>
      <c r="AW2551" s="13" t="s">
        <v>34</v>
      </c>
      <c r="AX2551" s="13" t="s">
        <v>74</v>
      </c>
      <c r="AY2551" s="240" t="s">
        <v>224</v>
      </c>
    </row>
    <row r="2552" s="14" customFormat="1">
      <c r="A2552" s="14"/>
      <c r="B2552" s="246"/>
      <c r="C2552" s="247"/>
      <c r="D2552" s="231" t="s">
        <v>268</v>
      </c>
      <c r="E2552" s="248" t="s">
        <v>19</v>
      </c>
      <c r="F2552" s="249" t="s">
        <v>2690</v>
      </c>
      <c r="G2552" s="247"/>
      <c r="H2552" s="248" t="s">
        <v>19</v>
      </c>
      <c r="I2552" s="250"/>
      <c r="J2552" s="247"/>
      <c r="K2552" s="247"/>
      <c r="L2552" s="251"/>
      <c r="M2552" s="252"/>
      <c r="N2552" s="253"/>
      <c r="O2552" s="253"/>
      <c r="P2552" s="253"/>
      <c r="Q2552" s="253"/>
      <c r="R2552" s="253"/>
      <c r="S2552" s="253"/>
      <c r="T2552" s="25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5" t="s">
        <v>268</v>
      </c>
      <c r="AU2552" s="255" t="s">
        <v>93</v>
      </c>
      <c r="AV2552" s="14" t="s">
        <v>82</v>
      </c>
      <c r="AW2552" s="14" t="s">
        <v>34</v>
      </c>
      <c r="AX2552" s="14" t="s">
        <v>74</v>
      </c>
      <c r="AY2552" s="255" t="s">
        <v>224</v>
      </c>
    </row>
    <row r="2553" s="13" customFormat="1">
      <c r="A2553" s="13"/>
      <c r="B2553" s="229"/>
      <c r="C2553" s="230"/>
      <c r="D2553" s="231" t="s">
        <v>268</v>
      </c>
      <c r="E2553" s="232" t="s">
        <v>19</v>
      </c>
      <c r="F2553" s="233" t="s">
        <v>2691</v>
      </c>
      <c r="G2553" s="230"/>
      <c r="H2553" s="234">
        <v>6.7210000000000001</v>
      </c>
      <c r="I2553" s="235"/>
      <c r="J2553" s="230"/>
      <c r="K2553" s="230"/>
      <c r="L2553" s="236"/>
      <c r="M2553" s="237"/>
      <c r="N2553" s="238"/>
      <c r="O2553" s="238"/>
      <c r="P2553" s="238"/>
      <c r="Q2553" s="238"/>
      <c r="R2553" s="238"/>
      <c r="S2553" s="238"/>
      <c r="T2553" s="23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0" t="s">
        <v>268</v>
      </c>
      <c r="AU2553" s="240" t="s">
        <v>93</v>
      </c>
      <c r="AV2553" s="13" t="s">
        <v>93</v>
      </c>
      <c r="AW2553" s="13" t="s">
        <v>34</v>
      </c>
      <c r="AX2553" s="13" t="s">
        <v>74</v>
      </c>
      <c r="AY2553" s="240" t="s">
        <v>224</v>
      </c>
    </row>
    <row r="2554" s="14" customFormat="1">
      <c r="A2554" s="14"/>
      <c r="B2554" s="246"/>
      <c r="C2554" s="247"/>
      <c r="D2554" s="231" t="s">
        <v>268</v>
      </c>
      <c r="E2554" s="248" t="s">
        <v>19</v>
      </c>
      <c r="F2554" s="249" t="s">
        <v>2692</v>
      </c>
      <c r="G2554" s="247"/>
      <c r="H2554" s="248" t="s">
        <v>19</v>
      </c>
      <c r="I2554" s="250"/>
      <c r="J2554" s="247"/>
      <c r="K2554" s="247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268</v>
      </c>
      <c r="AU2554" s="255" t="s">
        <v>93</v>
      </c>
      <c r="AV2554" s="14" t="s">
        <v>82</v>
      </c>
      <c r="AW2554" s="14" t="s">
        <v>34</v>
      </c>
      <c r="AX2554" s="14" t="s">
        <v>74</v>
      </c>
      <c r="AY2554" s="255" t="s">
        <v>224</v>
      </c>
    </row>
    <row r="2555" s="13" customFormat="1">
      <c r="A2555" s="13"/>
      <c r="B2555" s="229"/>
      <c r="C2555" s="230"/>
      <c r="D2555" s="231" t="s">
        <v>268</v>
      </c>
      <c r="E2555" s="232" t="s">
        <v>19</v>
      </c>
      <c r="F2555" s="233" t="s">
        <v>2693</v>
      </c>
      <c r="G2555" s="230"/>
      <c r="H2555" s="234">
        <v>16.280000000000001</v>
      </c>
      <c r="I2555" s="235"/>
      <c r="J2555" s="230"/>
      <c r="K2555" s="230"/>
      <c r="L2555" s="236"/>
      <c r="M2555" s="237"/>
      <c r="N2555" s="238"/>
      <c r="O2555" s="238"/>
      <c r="P2555" s="238"/>
      <c r="Q2555" s="238"/>
      <c r="R2555" s="238"/>
      <c r="S2555" s="238"/>
      <c r="T2555" s="23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0" t="s">
        <v>268</v>
      </c>
      <c r="AU2555" s="240" t="s">
        <v>93</v>
      </c>
      <c r="AV2555" s="13" t="s">
        <v>93</v>
      </c>
      <c r="AW2555" s="13" t="s">
        <v>34</v>
      </c>
      <c r="AX2555" s="13" t="s">
        <v>74</v>
      </c>
      <c r="AY2555" s="240" t="s">
        <v>224</v>
      </c>
    </row>
    <row r="2556" s="14" customFormat="1">
      <c r="A2556" s="14"/>
      <c r="B2556" s="246"/>
      <c r="C2556" s="247"/>
      <c r="D2556" s="231" t="s">
        <v>268</v>
      </c>
      <c r="E2556" s="248" t="s">
        <v>19</v>
      </c>
      <c r="F2556" s="249" t="s">
        <v>2694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268</v>
      </c>
      <c r="AU2556" s="255" t="s">
        <v>93</v>
      </c>
      <c r="AV2556" s="14" t="s">
        <v>82</v>
      </c>
      <c r="AW2556" s="14" t="s">
        <v>34</v>
      </c>
      <c r="AX2556" s="14" t="s">
        <v>74</v>
      </c>
      <c r="AY2556" s="255" t="s">
        <v>224</v>
      </c>
    </row>
    <row r="2557" s="13" customFormat="1">
      <c r="A2557" s="13"/>
      <c r="B2557" s="229"/>
      <c r="C2557" s="230"/>
      <c r="D2557" s="231" t="s">
        <v>268</v>
      </c>
      <c r="E2557" s="232" t="s">
        <v>19</v>
      </c>
      <c r="F2557" s="233" t="s">
        <v>2695</v>
      </c>
      <c r="G2557" s="230"/>
      <c r="H2557" s="234">
        <v>3.3410000000000002</v>
      </c>
      <c r="I2557" s="235"/>
      <c r="J2557" s="230"/>
      <c r="K2557" s="230"/>
      <c r="L2557" s="236"/>
      <c r="M2557" s="237"/>
      <c r="N2557" s="238"/>
      <c r="O2557" s="238"/>
      <c r="P2557" s="238"/>
      <c r="Q2557" s="238"/>
      <c r="R2557" s="238"/>
      <c r="S2557" s="238"/>
      <c r="T2557" s="23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0" t="s">
        <v>268</v>
      </c>
      <c r="AU2557" s="240" t="s">
        <v>93</v>
      </c>
      <c r="AV2557" s="13" t="s">
        <v>93</v>
      </c>
      <c r="AW2557" s="13" t="s">
        <v>34</v>
      </c>
      <c r="AX2557" s="13" t="s">
        <v>74</v>
      </c>
      <c r="AY2557" s="240" t="s">
        <v>224</v>
      </c>
    </row>
    <row r="2558" s="14" customFormat="1">
      <c r="A2558" s="14"/>
      <c r="B2558" s="246"/>
      <c r="C2558" s="247"/>
      <c r="D2558" s="231" t="s">
        <v>268</v>
      </c>
      <c r="E2558" s="248" t="s">
        <v>19</v>
      </c>
      <c r="F2558" s="249" t="s">
        <v>2696</v>
      </c>
      <c r="G2558" s="247"/>
      <c r="H2558" s="248" t="s">
        <v>19</v>
      </c>
      <c r="I2558" s="250"/>
      <c r="J2558" s="247"/>
      <c r="K2558" s="247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268</v>
      </c>
      <c r="AU2558" s="255" t="s">
        <v>93</v>
      </c>
      <c r="AV2558" s="14" t="s">
        <v>82</v>
      </c>
      <c r="AW2558" s="14" t="s">
        <v>34</v>
      </c>
      <c r="AX2558" s="14" t="s">
        <v>74</v>
      </c>
      <c r="AY2558" s="255" t="s">
        <v>224</v>
      </c>
    </row>
    <row r="2559" s="13" customFormat="1">
      <c r="A2559" s="13"/>
      <c r="B2559" s="229"/>
      <c r="C2559" s="230"/>
      <c r="D2559" s="231" t="s">
        <v>268</v>
      </c>
      <c r="E2559" s="232" t="s">
        <v>19</v>
      </c>
      <c r="F2559" s="233" t="s">
        <v>2697</v>
      </c>
      <c r="G2559" s="230"/>
      <c r="H2559" s="234">
        <v>12.821999999999999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0" t="s">
        <v>268</v>
      </c>
      <c r="AU2559" s="240" t="s">
        <v>93</v>
      </c>
      <c r="AV2559" s="13" t="s">
        <v>93</v>
      </c>
      <c r="AW2559" s="13" t="s">
        <v>34</v>
      </c>
      <c r="AX2559" s="13" t="s">
        <v>74</v>
      </c>
      <c r="AY2559" s="240" t="s">
        <v>224</v>
      </c>
    </row>
    <row r="2560" s="14" customFormat="1">
      <c r="A2560" s="14"/>
      <c r="B2560" s="246"/>
      <c r="C2560" s="247"/>
      <c r="D2560" s="231" t="s">
        <v>268</v>
      </c>
      <c r="E2560" s="248" t="s">
        <v>19</v>
      </c>
      <c r="F2560" s="249" t="s">
        <v>2698</v>
      </c>
      <c r="G2560" s="247"/>
      <c r="H2560" s="248" t="s">
        <v>19</v>
      </c>
      <c r="I2560" s="250"/>
      <c r="J2560" s="247"/>
      <c r="K2560" s="247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268</v>
      </c>
      <c r="AU2560" s="255" t="s">
        <v>93</v>
      </c>
      <c r="AV2560" s="14" t="s">
        <v>82</v>
      </c>
      <c r="AW2560" s="14" t="s">
        <v>34</v>
      </c>
      <c r="AX2560" s="14" t="s">
        <v>74</v>
      </c>
      <c r="AY2560" s="255" t="s">
        <v>224</v>
      </c>
    </row>
    <row r="2561" s="13" customFormat="1">
      <c r="A2561" s="13"/>
      <c r="B2561" s="229"/>
      <c r="C2561" s="230"/>
      <c r="D2561" s="231" t="s">
        <v>268</v>
      </c>
      <c r="E2561" s="232" t="s">
        <v>19</v>
      </c>
      <c r="F2561" s="233" t="s">
        <v>2699</v>
      </c>
      <c r="G2561" s="230"/>
      <c r="H2561" s="234">
        <v>23.004000000000001</v>
      </c>
      <c r="I2561" s="235"/>
      <c r="J2561" s="230"/>
      <c r="K2561" s="230"/>
      <c r="L2561" s="236"/>
      <c r="M2561" s="237"/>
      <c r="N2561" s="238"/>
      <c r="O2561" s="238"/>
      <c r="P2561" s="238"/>
      <c r="Q2561" s="238"/>
      <c r="R2561" s="238"/>
      <c r="S2561" s="238"/>
      <c r="T2561" s="23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0" t="s">
        <v>268</v>
      </c>
      <c r="AU2561" s="240" t="s">
        <v>93</v>
      </c>
      <c r="AV2561" s="13" t="s">
        <v>93</v>
      </c>
      <c r="AW2561" s="13" t="s">
        <v>34</v>
      </c>
      <c r="AX2561" s="13" t="s">
        <v>74</v>
      </c>
      <c r="AY2561" s="240" t="s">
        <v>224</v>
      </c>
    </row>
    <row r="2562" s="14" customFormat="1">
      <c r="A2562" s="14"/>
      <c r="B2562" s="246"/>
      <c r="C2562" s="247"/>
      <c r="D2562" s="231" t="s">
        <v>268</v>
      </c>
      <c r="E2562" s="248" t="s">
        <v>19</v>
      </c>
      <c r="F2562" s="249" t="s">
        <v>2700</v>
      </c>
      <c r="G2562" s="247"/>
      <c r="H2562" s="248" t="s">
        <v>19</v>
      </c>
      <c r="I2562" s="250"/>
      <c r="J2562" s="247"/>
      <c r="K2562" s="247"/>
      <c r="L2562" s="251"/>
      <c r="M2562" s="252"/>
      <c r="N2562" s="253"/>
      <c r="O2562" s="253"/>
      <c r="P2562" s="253"/>
      <c r="Q2562" s="253"/>
      <c r="R2562" s="253"/>
      <c r="S2562" s="253"/>
      <c r="T2562" s="25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5" t="s">
        <v>268</v>
      </c>
      <c r="AU2562" s="255" t="s">
        <v>93</v>
      </c>
      <c r="AV2562" s="14" t="s">
        <v>82</v>
      </c>
      <c r="AW2562" s="14" t="s">
        <v>34</v>
      </c>
      <c r="AX2562" s="14" t="s">
        <v>74</v>
      </c>
      <c r="AY2562" s="255" t="s">
        <v>224</v>
      </c>
    </row>
    <row r="2563" s="13" customFormat="1">
      <c r="A2563" s="13"/>
      <c r="B2563" s="229"/>
      <c r="C2563" s="230"/>
      <c r="D2563" s="231" t="s">
        <v>268</v>
      </c>
      <c r="E2563" s="232" t="s">
        <v>19</v>
      </c>
      <c r="F2563" s="233" t="s">
        <v>2701</v>
      </c>
      <c r="G2563" s="230"/>
      <c r="H2563" s="234">
        <v>30.992000000000001</v>
      </c>
      <c r="I2563" s="235"/>
      <c r="J2563" s="230"/>
      <c r="K2563" s="230"/>
      <c r="L2563" s="236"/>
      <c r="M2563" s="237"/>
      <c r="N2563" s="238"/>
      <c r="O2563" s="238"/>
      <c r="P2563" s="238"/>
      <c r="Q2563" s="238"/>
      <c r="R2563" s="238"/>
      <c r="S2563" s="238"/>
      <c r="T2563" s="23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0" t="s">
        <v>268</v>
      </c>
      <c r="AU2563" s="240" t="s">
        <v>93</v>
      </c>
      <c r="AV2563" s="13" t="s">
        <v>93</v>
      </c>
      <c r="AW2563" s="13" t="s">
        <v>34</v>
      </c>
      <c r="AX2563" s="13" t="s">
        <v>74</v>
      </c>
      <c r="AY2563" s="240" t="s">
        <v>224</v>
      </c>
    </row>
    <row r="2564" s="14" customFormat="1">
      <c r="A2564" s="14"/>
      <c r="B2564" s="246"/>
      <c r="C2564" s="247"/>
      <c r="D2564" s="231" t="s">
        <v>268</v>
      </c>
      <c r="E2564" s="248" t="s">
        <v>19</v>
      </c>
      <c r="F2564" s="249" t="s">
        <v>2702</v>
      </c>
      <c r="G2564" s="247"/>
      <c r="H2564" s="248" t="s">
        <v>19</v>
      </c>
      <c r="I2564" s="250"/>
      <c r="J2564" s="247"/>
      <c r="K2564" s="247"/>
      <c r="L2564" s="251"/>
      <c r="M2564" s="252"/>
      <c r="N2564" s="253"/>
      <c r="O2564" s="253"/>
      <c r="P2564" s="253"/>
      <c r="Q2564" s="253"/>
      <c r="R2564" s="253"/>
      <c r="S2564" s="253"/>
      <c r="T2564" s="25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5" t="s">
        <v>268</v>
      </c>
      <c r="AU2564" s="255" t="s">
        <v>93</v>
      </c>
      <c r="AV2564" s="14" t="s">
        <v>82</v>
      </c>
      <c r="AW2564" s="14" t="s">
        <v>34</v>
      </c>
      <c r="AX2564" s="14" t="s">
        <v>74</v>
      </c>
      <c r="AY2564" s="255" t="s">
        <v>224</v>
      </c>
    </row>
    <row r="2565" s="13" customFormat="1">
      <c r="A2565" s="13"/>
      <c r="B2565" s="229"/>
      <c r="C2565" s="230"/>
      <c r="D2565" s="231" t="s">
        <v>268</v>
      </c>
      <c r="E2565" s="232" t="s">
        <v>19</v>
      </c>
      <c r="F2565" s="233" t="s">
        <v>2703</v>
      </c>
      <c r="G2565" s="230"/>
      <c r="H2565" s="234">
        <v>32.863999999999997</v>
      </c>
      <c r="I2565" s="235"/>
      <c r="J2565" s="230"/>
      <c r="K2565" s="230"/>
      <c r="L2565" s="236"/>
      <c r="M2565" s="237"/>
      <c r="N2565" s="238"/>
      <c r="O2565" s="238"/>
      <c r="P2565" s="238"/>
      <c r="Q2565" s="238"/>
      <c r="R2565" s="238"/>
      <c r="S2565" s="238"/>
      <c r="T2565" s="239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0" t="s">
        <v>268</v>
      </c>
      <c r="AU2565" s="240" t="s">
        <v>93</v>
      </c>
      <c r="AV2565" s="13" t="s">
        <v>93</v>
      </c>
      <c r="AW2565" s="13" t="s">
        <v>34</v>
      </c>
      <c r="AX2565" s="13" t="s">
        <v>74</v>
      </c>
      <c r="AY2565" s="240" t="s">
        <v>224</v>
      </c>
    </row>
    <row r="2566" s="14" customFormat="1">
      <c r="A2566" s="14"/>
      <c r="B2566" s="246"/>
      <c r="C2566" s="247"/>
      <c r="D2566" s="231" t="s">
        <v>268</v>
      </c>
      <c r="E2566" s="248" t="s">
        <v>19</v>
      </c>
      <c r="F2566" s="249" t="s">
        <v>2704</v>
      </c>
      <c r="G2566" s="247"/>
      <c r="H2566" s="248" t="s">
        <v>19</v>
      </c>
      <c r="I2566" s="250"/>
      <c r="J2566" s="247"/>
      <c r="K2566" s="247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268</v>
      </c>
      <c r="AU2566" s="255" t="s">
        <v>93</v>
      </c>
      <c r="AV2566" s="14" t="s">
        <v>82</v>
      </c>
      <c r="AW2566" s="14" t="s">
        <v>34</v>
      </c>
      <c r="AX2566" s="14" t="s">
        <v>74</v>
      </c>
      <c r="AY2566" s="255" t="s">
        <v>224</v>
      </c>
    </row>
    <row r="2567" s="13" customFormat="1">
      <c r="A2567" s="13"/>
      <c r="B2567" s="229"/>
      <c r="C2567" s="230"/>
      <c r="D2567" s="231" t="s">
        <v>268</v>
      </c>
      <c r="E2567" s="232" t="s">
        <v>19</v>
      </c>
      <c r="F2567" s="233" t="s">
        <v>2705</v>
      </c>
      <c r="G2567" s="230"/>
      <c r="H2567" s="234">
        <v>12.882999999999999</v>
      </c>
      <c r="I2567" s="235"/>
      <c r="J2567" s="230"/>
      <c r="K2567" s="230"/>
      <c r="L2567" s="236"/>
      <c r="M2567" s="237"/>
      <c r="N2567" s="238"/>
      <c r="O2567" s="238"/>
      <c r="P2567" s="238"/>
      <c r="Q2567" s="238"/>
      <c r="R2567" s="238"/>
      <c r="S2567" s="238"/>
      <c r="T2567" s="23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0" t="s">
        <v>268</v>
      </c>
      <c r="AU2567" s="240" t="s">
        <v>93</v>
      </c>
      <c r="AV2567" s="13" t="s">
        <v>93</v>
      </c>
      <c r="AW2567" s="13" t="s">
        <v>34</v>
      </c>
      <c r="AX2567" s="13" t="s">
        <v>74</v>
      </c>
      <c r="AY2567" s="240" t="s">
        <v>224</v>
      </c>
    </row>
    <row r="2568" s="14" customFormat="1">
      <c r="A2568" s="14"/>
      <c r="B2568" s="246"/>
      <c r="C2568" s="247"/>
      <c r="D2568" s="231" t="s">
        <v>268</v>
      </c>
      <c r="E2568" s="248" t="s">
        <v>19</v>
      </c>
      <c r="F2568" s="249" t="s">
        <v>2706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268</v>
      </c>
      <c r="AU2568" s="255" t="s">
        <v>93</v>
      </c>
      <c r="AV2568" s="14" t="s">
        <v>82</v>
      </c>
      <c r="AW2568" s="14" t="s">
        <v>34</v>
      </c>
      <c r="AX2568" s="14" t="s">
        <v>74</v>
      </c>
      <c r="AY2568" s="255" t="s">
        <v>224</v>
      </c>
    </row>
    <row r="2569" s="13" customFormat="1">
      <c r="A2569" s="13"/>
      <c r="B2569" s="229"/>
      <c r="C2569" s="230"/>
      <c r="D2569" s="231" t="s">
        <v>268</v>
      </c>
      <c r="E2569" s="232" t="s">
        <v>19</v>
      </c>
      <c r="F2569" s="233" t="s">
        <v>2707</v>
      </c>
      <c r="G2569" s="230"/>
      <c r="H2569" s="234">
        <v>17.920999999999999</v>
      </c>
      <c r="I2569" s="235"/>
      <c r="J2569" s="230"/>
      <c r="K2569" s="230"/>
      <c r="L2569" s="236"/>
      <c r="M2569" s="237"/>
      <c r="N2569" s="238"/>
      <c r="O2569" s="238"/>
      <c r="P2569" s="238"/>
      <c r="Q2569" s="238"/>
      <c r="R2569" s="238"/>
      <c r="S2569" s="238"/>
      <c r="T2569" s="23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0" t="s">
        <v>268</v>
      </c>
      <c r="AU2569" s="240" t="s">
        <v>93</v>
      </c>
      <c r="AV2569" s="13" t="s">
        <v>93</v>
      </c>
      <c r="AW2569" s="13" t="s">
        <v>34</v>
      </c>
      <c r="AX2569" s="13" t="s">
        <v>74</v>
      </c>
      <c r="AY2569" s="240" t="s">
        <v>224</v>
      </c>
    </row>
    <row r="2570" s="14" customFormat="1">
      <c r="A2570" s="14"/>
      <c r="B2570" s="246"/>
      <c r="C2570" s="247"/>
      <c r="D2570" s="231" t="s">
        <v>268</v>
      </c>
      <c r="E2570" s="248" t="s">
        <v>19</v>
      </c>
      <c r="F2570" s="249" t="s">
        <v>2708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268</v>
      </c>
      <c r="AU2570" s="255" t="s">
        <v>93</v>
      </c>
      <c r="AV2570" s="14" t="s">
        <v>82</v>
      </c>
      <c r="AW2570" s="14" t="s">
        <v>34</v>
      </c>
      <c r="AX2570" s="14" t="s">
        <v>74</v>
      </c>
      <c r="AY2570" s="255" t="s">
        <v>224</v>
      </c>
    </row>
    <row r="2571" s="13" customFormat="1">
      <c r="A2571" s="13"/>
      <c r="B2571" s="229"/>
      <c r="C2571" s="230"/>
      <c r="D2571" s="231" t="s">
        <v>268</v>
      </c>
      <c r="E2571" s="232" t="s">
        <v>19</v>
      </c>
      <c r="F2571" s="233" t="s">
        <v>2709</v>
      </c>
      <c r="G2571" s="230"/>
      <c r="H2571" s="234">
        <v>23.158999999999999</v>
      </c>
      <c r="I2571" s="235"/>
      <c r="J2571" s="230"/>
      <c r="K2571" s="230"/>
      <c r="L2571" s="236"/>
      <c r="M2571" s="237"/>
      <c r="N2571" s="238"/>
      <c r="O2571" s="238"/>
      <c r="P2571" s="238"/>
      <c r="Q2571" s="238"/>
      <c r="R2571" s="238"/>
      <c r="S2571" s="238"/>
      <c r="T2571" s="23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0" t="s">
        <v>268</v>
      </c>
      <c r="AU2571" s="240" t="s">
        <v>93</v>
      </c>
      <c r="AV2571" s="13" t="s">
        <v>93</v>
      </c>
      <c r="AW2571" s="13" t="s">
        <v>34</v>
      </c>
      <c r="AX2571" s="13" t="s">
        <v>74</v>
      </c>
      <c r="AY2571" s="240" t="s">
        <v>224</v>
      </c>
    </row>
    <row r="2572" s="14" customFormat="1">
      <c r="A2572" s="14"/>
      <c r="B2572" s="246"/>
      <c r="C2572" s="247"/>
      <c r="D2572" s="231" t="s">
        <v>268</v>
      </c>
      <c r="E2572" s="248" t="s">
        <v>19</v>
      </c>
      <c r="F2572" s="249" t="s">
        <v>2710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268</v>
      </c>
      <c r="AU2572" s="255" t="s">
        <v>93</v>
      </c>
      <c r="AV2572" s="14" t="s">
        <v>82</v>
      </c>
      <c r="AW2572" s="14" t="s">
        <v>34</v>
      </c>
      <c r="AX2572" s="14" t="s">
        <v>74</v>
      </c>
      <c r="AY2572" s="255" t="s">
        <v>224</v>
      </c>
    </row>
    <row r="2573" s="13" customFormat="1">
      <c r="A2573" s="13"/>
      <c r="B2573" s="229"/>
      <c r="C2573" s="230"/>
      <c r="D2573" s="231" t="s">
        <v>268</v>
      </c>
      <c r="E2573" s="232" t="s">
        <v>19</v>
      </c>
      <c r="F2573" s="233" t="s">
        <v>2711</v>
      </c>
      <c r="G2573" s="230"/>
      <c r="H2573" s="234">
        <v>15.94</v>
      </c>
      <c r="I2573" s="235"/>
      <c r="J2573" s="230"/>
      <c r="K2573" s="230"/>
      <c r="L2573" s="236"/>
      <c r="M2573" s="237"/>
      <c r="N2573" s="238"/>
      <c r="O2573" s="238"/>
      <c r="P2573" s="238"/>
      <c r="Q2573" s="238"/>
      <c r="R2573" s="238"/>
      <c r="S2573" s="238"/>
      <c r="T2573" s="23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0" t="s">
        <v>268</v>
      </c>
      <c r="AU2573" s="240" t="s">
        <v>93</v>
      </c>
      <c r="AV2573" s="13" t="s">
        <v>93</v>
      </c>
      <c r="AW2573" s="13" t="s">
        <v>34</v>
      </c>
      <c r="AX2573" s="13" t="s">
        <v>74</v>
      </c>
      <c r="AY2573" s="240" t="s">
        <v>224</v>
      </c>
    </row>
    <row r="2574" s="14" customFormat="1">
      <c r="A2574" s="14"/>
      <c r="B2574" s="246"/>
      <c r="C2574" s="247"/>
      <c r="D2574" s="231" t="s">
        <v>268</v>
      </c>
      <c r="E2574" s="248" t="s">
        <v>19</v>
      </c>
      <c r="F2574" s="249" t="s">
        <v>2712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268</v>
      </c>
      <c r="AU2574" s="255" t="s">
        <v>93</v>
      </c>
      <c r="AV2574" s="14" t="s">
        <v>82</v>
      </c>
      <c r="AW2574" s="14" t="s">
        <v>34</v>
      </c>
      <c r="AX2574" s="14" t="s">
        <v>74</v>
      </c>
      <c r="AY2574" s="255" t="s">
        <v>224</v>
      </c>
    </row>
    <row r="2575" s="13" customFormat="1">
      <c r="A2575" s="13"/>
      <c r="B2575" s="229"/>
      <c r="C2575" s="230"/>
      <c r="D2575" s="231" t="s">
        <v>268</v>
      </c>
      <c r="E2575" s="232" t="s">
        <v>19</v>
      </c>
      <c r="F2575" s="233" t="s">
        <v>2713</v>
      </c>
      <c r="G2575" s="230"/>
      <c r="H2575" s="234">
        <v>23.699000000000002</v>
      </c>
      <c r="I2575" s="235"/>
      <c r="J2575" s="230"/>
      <c r="K2575" s="230"/>
      <c r="L2575" s="236"/>
      <c r="M2575" s="237"/>
      <c r="N2575" s="238"/>
      <c r="O2575" s="238"/>
      <c r="P2575" s="238"/>
      <c r="Q2575" s="238"/>
      <c r="R2575" s="238"/>
      <c r="S2575" s="238"/>
      <c r="T2575" s="23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0" t="s">
        <v>268</v>
      </c>
      <c r="AU2575" s="240" t="s">
        <v>93</v>
      </c>
      <c r="AV2575" s="13" t="s">
        <v>93</v>
      </c>
      <c r="AW2575" s="13" t="s">
        <v>34</v>
      </c>
      <c r="AX2575" s="13" t="s">
        <v>74</v>
      </c>
      <c r="AY2575" s="240" t="s">
        <v>224</v>
      </c>
    </row>
    <row r="2576" s="14" customFormat="1">
      <c r="A2576" s="14"/>
      <c r="B2576" s="246"/>
      <c r="C2576" s="247"/>
      <c r="D2576" s="231" t="s">
        <v>268</v>
      </c>
      <c r="E2576" s="248" t="s">
        <v>19</v>
      </c>
      <c r="F2576" s="249" t="s">
        <v>2714</v>
      </c>
      <c r="G2576" s="247"/>
      <c r="H2576" s="248" t="s">
        <v>19</v>
      </c>
      <c r="I2576" s="250"/>
      <c r="J2576" s="247"/>
      <c r="K2576" s="247"/>
      <c r="L2576" s="251"/>
      <c r="M2576" s="252"/>
      <c r="N2576" s="253"/>
      <c r="O2576" s="253"/>
      <c r="P2576" s="253"/>
      <c r="Q2576" s="253"/>
      <c r="R2576" s="253"/>
      <c r="S2576" s="253"/>
      <c r="T2576" s="25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5" t="s">
        <v>268</v>
      </c>
      <c r="AU2576" s="255" t="s">
        <v>93</v>
      </c>
      <c r="AV2576" s="14" t="s">
        <v>82</v>
      </c>
      <c r="AW2576" s="14" t="s">
        <v>34</v>
      </c>
      <c r="AX2576" s="14" t="s">
        <v>74</v>
      </c>
      <c r="AY2576" s="255" t="s">
        <v>224</v>
      </c>
    </row>
    <row r="2577" s="13" customFormat="1">
      <c r="A2577" s="13"/>
      <c r="B2577" s="229"/>
      <c r="C2577" s="230"/>
      <c r="D2577" s="231" t="s">
        <v>268</v>
      </c>
      <c r="E2577" s="232" t="s">
        <v>19</v>
      </c>
      <c r="F2577" s="233" t="s">
        <v>2715</v>
      </c>
      <c r="G2577" s="230"/>
      <c r="H2577" s="234">
        <v>20.988</v>
      </c>
      <c r="I2577" s="235"/>
      <c r="J2577" s="230"/>
      <c r="K2577" s="230"/>
      <c r="L2577" s="236"/>
      <c r="M2577" s="237"/>
      <c r="N2577" s="238"/>
      <c r="O2577" s="238"/>
      <c r="P2577" s="238"/>
      <c r="Q2577" s="238"/>
      <c r="R2577" s="238"/>
      <c r="S2577" s="238"/>
      <c r="T2577" s="23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0" t="s">
        <v>268</v>
      </c>
      <c r="AU2577" s="240" t="s">
        <v>93</v>
      </c>
      <c r="AV2577" s="13" t="s">
        <v>93</v>
      </c>
      <c r="AW2577" s="13" t="s">
        <v>34</v>
      </c>
      <c r="AX2577" s="13" t="s">
        <v>74</v>
      </c>
      <c r="AY2577" s="240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2716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3" customFormat="1">
      <c r="A2579" s="13"/>
      <c r="B2579" s="229"/>
      <c r="C2579" s="230"/>
      <c r="D2579" s="231" t="s">
        <v>268</v>
      </c>
      <c r="E2579" s="232" t="s">
        <v>19</v>
      </c>
      <c r="F2579" s="233" t="s">
        <v>2717</v>
      </c>
      <c r="G2579" s="230"/>
      <c r="H2579" s="234">
        <v>25.852</v>
      </c>
      <c r="I2579" s="235"/>
      <c r="J2579" s="230"/>
      <c r="K2579" s="230"/>
      <c r="L2579" s="236"/>
      <c r="M2579" s="237"/>
      <c r="N2579" s="238"/>
      <c r="O2579" s="238"/>
      <c r="P2579" s="238"/>
      <c r="Q2579" s="238"/>
      <c r="R2579" s="238"/>
      <c r="S2579" s="238"/>
      <c r="T2579" s="23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0" t="s">
        <v>268</v>
      </c>
      <c r="AU2579" s="240" t="s">
        <v>93</v>
      </c>
      <c r="AV2579" s="13" t="s">
        <v>93</v>
      </c>
      <c r="AW2579" s="13" t="s">
        <v>34</v>
      </c>
      <c r="AX2579" s="13" t="s">
        <v>74</v>
      </c>
      <c r="AY2579" s="240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2718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3" customFormat="1">
      <c r="A2581" s="13"/>
      <c r="B2581" s="229"/>
      <c r="C2581" s="230"/>
      <c r="D2581" s="231" t="s">
        <v>268</v>
      </c>
      <c r="E2581" s="232" t="s">
        <v>19</v>
      </c>
      <c r="F2581" s="233" t="s">
        <v>2719</v>
      </c>
      <c r="G2581" s="230"/>
      <c r="H2581" s="234">
        <v>22.949999999999999</v>
      </c>
      <c r="I2581" s="235"/>
      <c r="J2581" s="230"/>
      <c r="K2581" s="230"/>
      <c r="L2581" s="236"/>
      <c r="M2581" s="237"/>
      <c r="N2581" s="238"/>
      <c r="O2581" s="238"/>
      <c r="P2581" s="238"/>
      <c r="Q2581" s="238"/>
      <c r="R2581" s="238"/>
      <c r="S2581" s="238"/>
      <c r="T2581" s="23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0" t="s">
        <v>268</v>
      </c>
      <c r="AU2581" s="240" t="s">
        <v>93</v>
      </c>
      <c r="AV2581" s="13" t="s">
        <v>93</v>
      </c>
      <c r="AW2581" s="13" t="s">
        <v>34</v>
      </c>
      <c r="AX2581" s="13" t="s">
        <v>74</v>
      </c>
      <c r="AY2581" s="240" t="s">
        <v>224</v>
      </c>
    </row>
    <row r="2582" s="14" customFormat="1">
      <c r="A2582" s="14"/>
      <c r="B2582" s="246"/>
      <c r="C2582" s="247"/>
      <c r="D2582" s="231" t="s">
        <v>268</v>
      </c>
      <c r="E2582" s="248" t="s">
        <v>19</v>
      </c>
      <c r="F2582" s="249" t="s">
        <v>2720</v>
      </c>
      <c r="G2582" s="247"/>
      <c r="H2582" s="248" t="s">
        <v>19</v>
      </c>
      <c r="I2582" s="250"/>
      <c r="J2582" s="247"/>
      <c r="K2582" s="247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268</v>
      </c>
      <c r="AU2582" s="255" t="s">
        <v>93</v>
      </c>
      <c r="AV2582" s="14" t="s">
        <v>82</v>
      </c>
      <c r="AW2582" s="14" t="s">
        <v>34</v>
      </c>
      <c r="AX2582" s="14" t="s">
        <v>74</v>
      </c>
      <c r="AY2582" s="255" t="s">
        <v>224</v>
      </c>
    </row>
    <row r="2583" s="13" customFormat="1">
      <c r="A2583" s="13"/>
      <c r="B2583" s="229"/>
      <c r="C2583" s="230"/>
      <c r="D2583" s="231" t="s">
        <v>268</v>
      </c>
      <c r="E2583" s="232" t="s">
        <v>19</v>
      </c>
      <c r="F2583" s="233" t="s">
        <v>2721</v>
      </c>
      <c r="G2583" s="230"/>
      <c r="H2583" s="234">
        <v>118.01600000000001</v>
      </c>
      <c r="I2583" s="235"/>
      <c r="J2583" s="230"/>
      <c r="K2583" s="230"/>
      <c r="L2583" s="236"/>
      <c r="M2583" s="237"/>
      <c r="N2583" s="238"/>
      <c r="O2583" s="238"/>
      <c r="P2583" s="238"/>
      <c r="Q2583" s="238"/>
      <c r="R2583" s="238"/>
      <c r="S2583" s="238"/>
      <c r="T2583" s="23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0" t="s">
        <v>268</v>
      </c>
      <c r="AU2583" s="240" t="s">
        <v>93</v>
      </c>
      <c r="AV2583" s="13" t="s">
        <v>93</v>
      </c>
      <c r="AW2583" s="13" t="s">
        <v>34</v>
      </c>
      <c r="AX2583" s="13" t="s">
        <v>74</v>
      </c>
      <c r="AY2583" s="240" t="s">
        <v>224</v>
      </c>
    </row>
    <row r="2584" s="14" customFormat="1">
      <c r="A2584" s="14"/>
      <c r="B2584" s="246"/>
      <c r="C2584" s="247"/>
      <c r="D2584" s="231" t="s">
        <v>268</v>
      </c>
      <c r="E2584" s="248" t="s">
        <v>19</v>
      </c>
      <c r="F2584" s="249" t="s">
        <v>2722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268</v>
      </c>
      <c r="AU2584" s="255" t="s">
        <v>93</v>
      </c>
      <c r="AV2584" s="14" t="s">
        <v>82</v>
      </c>
      <c r="AW2584" s="14" t="s">
        <v>34</v>
      </c>
      <c r="AX2584" s="14" t="s">
        <v>74</v>
      </c>
      <c r="AY2584" s="255" t="s">
        <v>224</v>
      </c>
    </row>
    <row r="2585" s="13" customFormat="1">
      <c r="A2585" s="13"/>
      <c r="B2585" s="229"/>
      <c r="C2585" s="230"/>
      <c r="D2585" s="231" t="s">
        <v>268</v>
      </c>
      <c r="E2585" s="232" t="s">
        <v>19</v>
      </c>
      <c r="F2585" s="233" t="s">
        <v>2719</v>
      </c>
      <c r="G2585" s="230"/>
      <c r="H2585" s="234">
        <v>22.949999999999999</v>
      </c>
      <c r="I2585" s="235"/>
      <c r="J2585" s="230"/>
      <c r="K2585" s="230"/>
      <c r="L2585" s="236"/>
      <c r="M2585" s="237"/>
      <c r="N2585" s="238"/>
      <c r="O2585" s="238"/>
      <c r="P2585" s="238"/>
      <c r="Q2585" s="238"/>
      <c r="R2585" s="238"/>
      <c r="S2585" s="238"/>
      <c r="T2585" s="23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0" t="s">
        <v>268</v>
      </c>
      <c r="AU2585" s="240" t="s">
        <v>93</v>
      </c>
      <c r="AV2585" s="13" t="s">
        <v>93</v>
      </c>
      <c r="AW2585" s="13" t="s">
        <v>34</v>
      </c>
      <c r="AX2585" s="13" t="s">
        <v>74</v>
      </c>
      <c r="AY2585" s="240" t="s">
        <v>224</v>
      </c>
    </row>
    <row r="2586" s="14" customFormat="1">
      <c r="A2586" s="14"/>
      <c r="B2586" s="246"/>
      <c r="C2586" s="247"/>
      <c r="D2586" s="231" t="s">
        <v>268</v>
      </c>
      <c r="E2586" s="248" t="s">
        <v>19</v>
      </c>
      <c r="F2586" s="249" t="s">
        <v>2723</v>
      </c>
      <c r="G2586" s="247"/>
      <c r="H2586" s="248" t="s">
        <v>19</v>
      </c>
      <c r="I2586" s="250"/>
      <c r="J2586" s="247"/>
      <c r="K2586" s="247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268</v>
      </c>
      <c r="AU2586" s="255" t="s">
        <v>93</v>
      </c>
      <c r="AV2586" s="14" t="s">
        <v>82</v>
      </c>
      <c r="AW2586" s="14" t="s">
        <v>34</v>
      </c>
      <c r="AX2586" s="14" t="s">
        <v>74</v>
      </c>
      <c r="AY2586" s="255" t="s">
        <v>224</v>
      </c>
    </row>
    <row r="2587" s="13" customFormat="1">
      <c r="A2587" s="13"/>
      <c r="B2587" s="229"/>
      <c r="C2587" s="230"/>
      <c r="D2587" s="231" t="s">
        <v>268</v>
      </c>
      <c r="E2587" s="232" t="s">
        <v>19</v>
      </c>
      <c r="F2587" s="233" t="s">
        <v>2724</v>
      </c>
      <c r="G2587" s="230"/>
      <c r="H2587" s="234">
        <v>27.617999999999999</v>
      </c>
      <c r="I2587" s="235"/>
      <c r="J2587" s="230"/>
      <c r="K2587" s="230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268</v>
      </c>
      <c r="AU2587" s="240" t="s">
        <v>93</v>
      </c>
      <c r="AV2587" s="13" t="s">
        <v>93</v>
      </c>
      <c r="AW2587" s="13" t="s">
        <v>34</v>
      </c>
      <c r="AX2587" s="13" t="s">
        <v>74</v>
      </c>
      <c r="AY2587" s="240" t="s">
        <v>224</v>
      </c>
    </row>
    <row r="2588" s="14" customFormat="1">
      <c r="A2588" s="14"/>
      <c r="B2588" s="246"/>
      <c r="C2588" s="247"/>
      <c r="D2588" s="231" t="s">
        <v>268</v>
      </c>
      <c r="E2588" s="248" t="s">
        <v>19</v>
      </c>
      <c r="F2588" s="249" t="s">
        <v>2725</v>
      </c>
      <c r="G2588" s="247"/>
      <c r="H2588" s="248" t="s">
        <v>19</v>
      </c>
      <c r="I2588" s="250"/>
      <c r="J2588" s="247"/>
      <c r="K2588" s="247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268</v>
      </c>
      <c r="AU2588" s="255" t="s">
        <v>93</v>
      </c>
      <c r="AV2588" s="14" t="s">
        <v>82</v>
      </c>
      <c r="AW2588" s="14" t="s">
        <v>34</v>
      </c>
      <c r="AX2588" s="14" t="s">
        <v>74</v>
      </c>
      <c r="AY2588" s="255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2726</v>
      </c>
      <c r="G2589" s="230"/>
      <c r="H2589" s="234">
        <v>23.922000000000001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5" customFormat="1">
      <c r="A2590" s="15"/>
      <c r="B2590" s="256"/>
      <c r="C2590" s="257"/>
      <c r="D2590" s="231" t="s">
        <v>268</v>
      </c>
      <c r="E2590" s="258" t="s">
        <v>19</v>
      </c>
      <c r="F2590" s="259" t="s">
        <v>300</v>
      </c>
      <c r="G2590" s="257"/>
      <c r="H2590" s="260">
        <v>504.61399999999998</v>
      </c>
      <c r="I2590" s="261"/>
      <c r="J2590" s="257"/>
      <c r="K2590" s="257"/>
      <c r="L2590" s="262"/>
      <c r="M2590" s="263"/>
      <c r="N2590" s="264"/>
      <c r="O2590" s="264"/>
      <c r="P2590" s="264"/>
      <c r="Q2590" s="264"/>
      <c r="R2590" s="264"/>
      <c r="S2590" s="264"/>
      <c r="T2590" s="26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6" t="s">
        <v>268</v>
      </c>
      <c r="AU2590" s="266" t="s">
        <v>93</v>
      </c>
      <c r="AV2590" s="15" t="s">
        <v>108</v>
      </c>
      <c r="AW2590" s="15" t="s">
        <v>34</v>
      </c>
      <c r="AX2590" s="15" t="s">
        <v>74</v>
      </c>
      <c r="AY2590" s="266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662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4" customFormat="1">
      <c r="A2592" s="14"/>
      <c r="B2592" s="246"/>
      <c r="C2592" s="247"/>
      <c r="D2592" s="231" t="s">
        <v>268</v>
      </c>
      <c r="E2592" s="248" t="s">
        <v>19</v>
      </c>
      <c r="F2592" s="249" t="s">
        <v>2727</v>
      </c>
      <c r="G2592" s="247"/>
      <c r="H2592" s="248" t="s">
        <v>19</v>
      </c>
      <c r="I2592" s="250"/>
      <c r="J2592" s="247"/>
      <c r="K2592" s="247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5" t="s">
        <v>268</v>
      </c>
      <c r="AU2592" s="255" t="s">
        <v>93</v>
      </c>
      <c r="AV2592" s="14" t="s">
        <v>82</v>
      </c>
      <c r="AW2592" s="14" t="s">
        <v>34</v>
      </c>
      <c r="AX2592" s="14" t="s">
        <v>74</v>
      </c>
      <c r="AY2592" s="255" t="s">
        <v>224</v>
      </c>
    </row>
    <row r="2593" s="13" customFormat="1">
      <c r="A2593" s="13"/>
      <c r="B2593" s="229"/>
      <c r="C2593" s="230"/>
      <c r="D2593" s="231" t="s">
        <v>268</v>
      </c>
      <c r="E2593" s="232" t="s">
        <v>19</v>
      </c>
      <c r="F2593" s="233" t="s">
        <v>2728</v>
      </c>
      <c r="G2593" s="230"/>
      <c r="H2593" s="234">
        <v>22.177</v>
      </c>
      <c r="I2593" s="235"/>
      <c r="J2593" s="230"/>
      <c r="K2593" s="230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268</v>
      </c>
      <c r="AU2593" s="240" t="s">
        <v>93</v>
      </c>
      <c r="AV2593" s="13" t="s">
        <v>93</v>
      </c>
      <c r="AW2593" s="13" t="s">
        <v>34</v>
      </c>
      <c r="AX2593" s="13" t="s">
        <v>74</v>
      </c>
      <c r="AY2593" s="240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2729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3" customFormat="1">
      <c r="A2595" s="13"/>
      <c r="B2595" s="229"/>
      <c r="C2595" s="230"/>
      <c r="D2595" s="231" t="s">
        <v>268</v>
      </c>
      <c r="E2595" s="232" t="s">
        <v>19</v>
      </c>
      <c r="F2595" s="233" t="s">
        <v>2730</v>
      </c>
      <c r="G2595" s="230"/>
      <c r="H2595" s="234">
        <v>22.420000000000002</v>
      </c>
      <c r="I2595" s="235"/>
      <c r="J2595" s="230"/>
      <c r="K2595" s="230"/>
      <c r="L2595" s="236"/>
      <c r="M2595" s="237"/>
      <c r="N2595" s="238"/>
      <c r="O2595" s="238"/>
      <c r="P2595" s="238"/>
      <c r="Q2595" s="238"/>
      <c r="R2595" s="238"/>
      <c r="S2595" s="238"/>
      <c r="T2595" s="23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0" t="s">
        <v>268</v>
      </c>
      <c r="AU2595" s="240" t="s">
        <v>93</v>
      </c>
      <c r="AV2595" s="13" t="s">
        <v>93</v>
      </c>
      <c r="AW2595" s="13" t="s">
        <v>34</v>
      </c>
      <c r="AX2595" s="13" t="s">
        <v>74</v>
      </c>
      <c r="AY2595" s="240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2731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2732</v>
      </c>
      <c r="G2597" s="230"/>
      <c r="H2597" s="234">
        <v>26.399999999999999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4" customFormat="1">
      <c r="A2598" s="14"/>
      <c r="B2598" s="246"/>
      <c r="C2598" s="247"/>
      <c r="D2598" s="231" t="s">
        <v>268</v>
      </c>
      <c r="E2598" s="248" t="s">
        <v>19</v>
      </c>
      <c r="F2598" s="249" t="s">
        <v>2733</v>
      </c>
      <c r="G2598" s="247"/>
      <c r="H2598" s="248" t="s">
        <v>19</v>
      </c>
      <c r="I2598" s="250"/>
      <c r="J2598" s="247"/>
      <c r="K2598" s="247"/>
      <c r="L2598" s="251"/>
      <c r="M2598" s="252"/>
      <c r="N2598" s="253"/>
      <c r="O2598" s="253"/>
      <c r="P2598" s="253"/>
      <c r="Q2598" s="253"/>
      <c r="R2598" s="253"/>
      <c r="S2598" s="253"/>
      <c r="T2598" s="25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5" t="s">
        <v>268</v>
      </c>
      <c r="AU2598" s="255" t="s">
        <v>93</v>
      </c>
      <c r="AV2598" s="14" t="s">
        <v>82</v>
      </c>
      <c r="AW2598" s="14" t="s">
        <v>34</v>
      </c>
      <c r="AX2598" s="14" t="s">
        <v>74</v>
      </c>
      <c r="AY2598" s="255" t="s">
        <v>224</v>
      </c>
    </row>
    <row r="2599" s="13" customFormat="1">
      <c r="A2599" s="13"/>
      <c r="B2599" s="229"/>
      <c r="C2599" s="230"/>
      <c r="D2599" s="231" t="s">
        <v>268</v>
      </c>
      <c r="E2599" s="232" t="s">
        <v>19</v>
      </c>
      <c r="F2599" s="233" t="s">
        <v>2734</v>
      </c>
      <c r="G2599" s="230"/>
      <c r="H2599" s="234">
        <v>209.19499999999999</v>
      </c>
      <c r="I2599" s="235"/>
      <c r="J2599" s="230"/>
      <c r="K2599" s="230"/>
      <c r="L2599" s="236"/>
      <c r="M2599" s="237"/>
      <c r="N2599" s="238"/>
      <c r="O2599" s="238"/>
      <c r="P2599" s="238"/>
      <c r="Q2599" s="238"/>
      <c r="R2599" s="238"/>
      <c r="S2599" s="238"/>
      <c r="T2599" s="23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0" t="s">
        <v>268</v>
      </c>
      <c r="AU2599" s="240" t="s">
        <v>93</v>
      </c>
      <c r="AV2599" s="13" t="s">
        <v>93</v>
      </c>
      <c r="AW2599" s="13" t="s">
        <v>34</v>
      </c>
      <c r="AX2599" s="13" t="s">
        <v>74</v>
      </c>
      <c r="AY2599" s="240" t="s">
        <v>224</v>
      </c>
    </row>
    <row r="2600" s="14" customFormat="1">
      <c r="A2600" s="14"/>
      <c r="B2600" s="246"/>
      <c r="C2600" s="247"/>
      <c r="D2600" s="231" t="s">
        <v>268</v>
      </c>
      <c r="E2600" s="248" t="s">
        <v>19</v>
      </c>
      <c r="F2600" s="249" t="s">
        <v>2735</v>
      </c>
      <c r="G2600" s="247"/>
      <c r="H2600" s="248" t="s">
        <v>19</v>
      </c>
      <c r="I2600" s="250"/>
      <c r="J2600" s="247"/>
      <c r="K2600" s="247"/>
      <c r="L2600" s="251"/>
      <c r="M2600" s="252"/>
      <c r="N2600" s="253"/>
      <c r="O2600" s="253"/>
      <c r="P2600" s="253"/>
      <c r="Q2600" s="253"/>
      <c r="R2600" s="253"/>
      <c r="S2600" s="253"/>
      <c r="T2600" s="25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5" t="s">
        <v>268</v>
      </c>
      <c r="AU2600" s="255" t="s">
        <v>93</v>
      </c>
      <c r="AV2600" s="14" t="s">
        <v>82</v>
      </c>
      <c r="AW2600" s="14" t="s">
        <v>34</v>
      </c>
      <c r="AX2600" s="14" t="s">
        <v>74</v>
      </c>
      <c r="AY2600" s="255" t="s">
        <v>224</v>
      </c>
    </row>
    <row r="2601" s="13" customFormat="1">
      <c r="A2601" s="13"/>
      <c r="B2601" s="229"/>
      <c r="C2601" s="230"/>
      <c r="D2601" s="231" t="s">
        <v>268</v>
      </c>
      <c r="E2601" s="232" t="s">
        <v>19</v>
      </c>
      <c r="F2601" s="233" t="s">
        <v>2736</v>
      </c>
      <c r="G2601" s="230"/>
      <c r="H2601" s="234">
        <v>25.518000000000001</v>
      </c>
      <c r="I2601" s="235"/>
      <c r="J2601" s="230"/>
      <c r="K2601" s="230"/>
      <c r="L2601" s="236"/>
      <c r="M2601" s="237"/>
      <c r="N2601" s="238"/>
      <c r="O2601" s="238"/>
      <c r="P2601" s="238"/>
      <c r="Q2601" s="238"/>
      <c r="R2601" s="238"/>
      <c r="S2601" s="238"/>
      <c r="T2601" s="23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0" t="s">
        <v>268</v>
      </c>
      <c r="AU2601" s="240" t="s">
        <v>93</v>
      </c>
      <c r="AV2601" s="13" t="s">
        <v>93</v>
      </c>
      <c r="AW2601" s="13" t="s">
        <v>34</v>
      </c>
      <c r="AX2601" s="13" t="s">
        <v>74</v>
      </c>
      <c r="AY2601" s="240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2737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2738</v>
      </c>
      <c r="G2603" s="230"/>
      <c r="H2603" s="234">
        <v>134.517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2739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2732</v>
      </c>
      <c r="G2605" s="230"/>
      <c r="H2605" s="234">
        <v>26.399999999999999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5" customFormat="1">
      <c r="A2606" s="15"/>
      <c r="B2606" s="256"/>
      <c r="C2606" s="257"/>
      <c r="D2606" s="231" t="s">
        <v>268</v>
      </c>
      <c r="E2606" s="258" t="s">
        <v>19</v>
      </c>
      <c r="F2606" s="259" t="s">
        <v>300</v>
      </c>
      <c r="G2606" s="257"/>
      <c r="H2606" s="260">
        <v>466.62700000000001</v>
      </c>
      <c r="I2606" s="261"/>
      <c r="J2606" s="257"/>
      <c r="K2606" s="257"/>
      <c r="L2606" s="262"/>
      <c r="M2606" s="263"/>
      <c r="N2606" s="264"/>
      <c r="O2606" s="264"/>
      <c r="P2606" s="264"/>
      <c r="Q2606" s="264"/>
      <c r="R2606" s="264"/>
      <c r="S2606" s="264"/>
      <c r="T2606" s="26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6" t="s">
        <v>268</v>
      </c>
      <c r="AU2606" s="266" t="s">
        <v>93</v>
      </c>
      <c r="AV2606" s="15" t="s">
        <v>108</v>
      </c>
      <c r="AW2606" s="15" t="s">
        <v>34</v>
      </c>
      <c r="AX2606" s="15" t="s">
        <v>74</v>
      </c>
      <c r="AY2606" s="266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664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4" customFormat="1">
      <c r="A2608" s="14"/>
      <c r="B2608" s="246"/>
      <c r="C2608" s="247"/>
      <c r="D2608" s="231" t="s">
        <v>268</v>
      </c>
      <c r="E2608" s="248" t="s">
        <v>19</v>
      </c>
      <c r="F2608" s="249" t="s">
        <v>2740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268</v>
      </c>
      <c r="AU2608" s="255" t="s">
        <v>93</v>
      </c>
      <c r="AV2608" s="14" t="s">
        <v>82</v>
      </c>
      <c r="AW2608" s="14" t="s">
        <v>34</v>
      </c>
      <c r="AX2608" s="14" t="s">
        <v>74</v>
      </c>
      <c r="AY2608" s="255" t="s">
        <v>224</v>
      </c>
    </row>
    <row r="2609" s="13" customFormat="1">
      <c r="A2609" s="13"/>
      <c r="B2609" s="229"/>
      <c r="C2609" s="230"/>
      <c r="D2609" s="231" t="s">
        <v>268</v>
      </c>
      <c r="E2609" s="232" t="s">
        <v>19</v>
      </c>
      <c r="F2609" s="233" t="s">
        <v>2741</v>
      </c>
      <c r="G2609" s="230"/>
      <c r="H2609" s="234">
        <v>179.356</v>
      </c>
      <c r="I2609" s="235"/>
      <c r="J2609" s="230"/>
      <c r="K2609" s="230"/>
      <c r="L2609" s="236"/>
      <c r="M2609" s="237"/>
      <c r="N2609" s="238"/>
      <c r="O2609" s="238"/>
      <c r="P2609" s="238"/>
      <c r="Q2609" s="238"/>
      <c r="R2609" s="238"/>
      <c r="S2609" s="238"/>
      <c r="T2609" s="23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0" t="s">
        <v>268</v>
      </c>
      <c r="AU2609" s="240" t="s">
        <v>93</v>
      </c>
      <c r="AV2609" s="13" t="s">
        <v>93</v>
      </c>
      <c r="AW2609" s="13" t="s">
        <v>34</v>
      </c>
      <c r="AX2609" s="13" t="s">
        <v>74</v>
      </c>
      <c r="AY2609" s="240" t="s">
        <v>224</v>
      </c>
    </row>
    <row r="2610" s="14" customFormat="1">
      <c r="A2610" s="14"/>
      <c r="B2610" s="246"/>
      <c r="C2610" s="247"/>
      <c r="D2610" s="231" t="s">
        <v>268</v>
      </c>
      <c r="E2610" s="248" t="s">
        <v>19</v>
      </c>
      <c r="F2610" s="249" t="s">
        <v>2742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268</v>
      </c>
      <c r="AU2610" s="255" t="s">
        <v>93</v>
      </c>
      <c r="AV2610" s="14" t="s">
        <v>82</v>
      </c>
      <c r="AW2610" s="14" t="s">
        <v>34</v>
      </c>
      <c r="AX2610" s="14" t="s">
        <v>74</v>
      </c>
      <c r="AY2610" s="255" t="s">
        <v>224</v>
      </c>
    </row>
    <row r="2611" s="13" customFormat="1">
      <c r="A2611" s="13"/>
      <c r="B2611" s="229"/>
      <c r="C2611" s="230"/>
      <c r="D2611" s="231" t="s">
        <v>268</v>
      </c>
      <c r="E2611" s="232" t="s">
        <v>19</v>
      </c>
      <c r="F2611" s="233" t="s">
        <v>2743</v>
      </c>
      <c r="G2611" s="230"/>
      <c r="H2611" s="234">
        <v>25.504999999999999</v>
      </c>
      <c r="I2611" s="235"/>
      <c r="J2611" s="230"/>
      <c r="K2611" s="230"/>
      <c r="L2611" s="236"/>
      <c r="M2611" s="237"/>
      <c r="N2611" s="238"/>
      <c r="O2611" s="238"/>
      <c r="P2611" s="238"/>
      <c r="Q2611" s="238"/>
      <c r="R2611" s="238"/>
      <c r="S2611" s="238"/>
      <c r="T2611" s="23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0" t="s">
        <v>268</v>
      </c>
      <c r="AU2611" s="240" t="s">
        <v>93</v>
      </c>
      <c r="AV2611" s="13" t="s">
        <v>93</v>
      </c>
      <c r="AW2611" s="13" t="s">
        <v>34</v>
      </c>
      <c r="AX2611" s="13" t="s">
        <v>74</v>
      </c>
      <c r="AY2611" s="240" t="s">
        <v>224</v>
      </c>
    </row>
    <row r="2612" s="14" customFormat="1">
      <c r="A2612" s="14"/>
      <c r="B2612" s="246"/>
      <c r="C2612" s="247"/>
      <c r="D2612" s="231" t="s">
        <v>268</v>
      </c>
      <c r="E2612" s="248" t="s">
        <v>19</v>
      </c>
      <c r="F2612" s="249" t="s">
        <v>2744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268</v>
      </c>
      <c r="AU2612" s="255" t="s">
        <v>93</v>
      </c>
      <c r="AV2612" s="14" t="s">
        <v>82</v>
      </c>
      <c r="AW2612" s="14" t="s">
        <v>34</v>
      </c>
      <c r="AX2612" s="14" t="s">
        <v>74</v>
      </c>
      <c r="AY2612" s="255" t="s">
        <v>224</v>
      </c>
    </row>
    <row r="2613" s="13" customFormat="1">
      <c r="A2613" s="13"/>
      <c r="B2613" s="229"/>
      <c r="C2613" s="230"/>
      <c r="D2613" s="231" t="s">
        <v>268</v>
      </c>
      <c r="E2613" s="232" t="s">
        <v>19</v>
      </c>
      <c r="F2613" s="233" t="s">
        <v>2745</v>
      </c>
      <c r="G2613" s="230"/>
      <c r="H2613" s="234">
        <v>52.799999999999997</v>
      </c>
      <c r="I2613" s="235"/>
      <c r="J2613" s="230"/>
      <c r="K2613" s="230"/>
      <c r="L2613" s="236"/>
      <c r="M2613" s="237"/>
      <c r="N2613" s="238"/>
      <c r="O2613" s="238"/>
      <c r="P2613" s="238"/>
      <c r="Q2613" s="238"/>
      <c r="R2613" s="238"/>
      <c r="S2613" s="238"/>
      <c r="T2613" s="23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0" t="s">
        <v>268</v>
      </c>
      <c r="AU2613" s="240" t="s">
        <v>93</v>
      </c>
      <c r="AV2613" s="13" t="s">
        <v>93</v>
      </c>
      <c r="AW2613" s="13" t="s">
        <v>34</v>
      </c>
      <c r="AX2613" s="13" t="s">
        <v>74</v>
      </c>
      <c r="AY2613" s="240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2746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3" customFormat="1">
      <c r="A2615" s="13"/>
      <c r="B2615" s="229"/>
      <c r="C2615" s="230"/>
      <c r="D2615" s="231" t="s">
        <v>268</v>
      </c>
      <c r="E2615" s="232" t="s">
        <v>19</v>
      </c>
      <c r="F2615" s="233" t="s">
        <v>2734</v>
      </c>
      <c r="G2615" s="230"/>
      <c r="H2615" s="234">
        <v>209.19499999999999</v>
      </c>
      <c r="I2615" s="235"/>
      <c r="J2615" s="230"/>
      <c r="K2615" s="230"/>
      <c r="L2615" s="236"/>
      <c r="M2615" s="237"/>
      <c r="N2615" s="238"/>
      <c r="O2615" s="238"/>
      <c r="P2615" s="238"/>
      <c r="Q2615" s="238"/>
      <c r="R2615" s="238"/>
      <c r="S2615" s="238"/>
      <c r="T2615" s="23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0" t="s">
        <v>268</v>
      </c>
      <c r="AU2615" s="240" t="s">
        <v>93</v>
      </c>
      <c r="AV2615" s="13" t="s">
        <v>93</v>
      </c>
      <c r="AW2615" s="13" t="s">
        <v>34</v>
      </c>
      <c r="AX2615" s="13" t="s">
        <v>74</v>
      </c>
      <c r="AY2615" s="240" t="s">
        <v>224</v>
      </c>
    </row>
    <row r="2616" s="15" customFormat="1">
      <c r="A2616" s="15"/>
      <c r="B2616" s="256"/>
      <c r="C2616" s="257"/>
      <c r="D2616" s="231" t="s">
        <v>268</v>
      </c>
      <c r="E2616" s="258" t="s">
        <v>19</v>
      </c>
      <c r="F2616" s="259" t="s">
        <v>300</v>
      </c>
      <c r="G2616" s="257"/>
      <c r="H2616" s="260">
        <v>466.85599999999999</v>
      </c>
      <c r="I2616" s="261"/>
      <c r="J2616" s="257"/>
      <c r="K2616" s="257"/>
      <c r="L2616" s="262"/>
      <c r="M2616" s="263"/>
      <c r="N2616" s="264"/>
      <c r="O2616" s="264"/>
      <c r="P2616" s="264"/>
      <c r="Q2616" s="264"/>
      <c r="R2616" s="264"/>
      <c r="S2616" s="264"/>
      <c r="T2616" s="26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66" t="s">
        <v>268</v>
      </c>
      <c r="AU2616" s="266" t="s">
        <v>93</v>
      </c>
      <c r="AV2616" s="15" t="s">
        <v>108</v>
      </c>
      <c r="AW2616" s="15" t="s">
        <v>34</v>
      </c>
      <c r="AX2616" s="15" t="s">
        <v>74</v>
      </c>
      <c r="AY2616" s="266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665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4" customFormat="1">
      <c r="A2618" s="14"/>
      <c r="B2618" s="246"/>
      <c r="C2618" s="247"/>
      <c r="D2618" s="231" t="s">
        <v>268</v>
      </c>
      <c r="E2618" s="248" t="s">
        <v>19</v>
      </c>
      <c r="F2618" s="249" t="s">
        <v>2747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268</v>
      </c>
      <c r="AU2618" s="255" t="s">
        <v>93</v>
      </c>
      <c r="AV2618" s="14" t="s">
        <v>82</v>
      </c>
      <c r="AW2618" s="14" t="s">
        <v>34</v>
      </c>
      <c r="AX2618" s="14" t="s">
        <v>74</v>
      </c>
      <c r="AY2618" s="255" t="s">
        <v>224</v>
      </c>
    </row>
    <row r="2619" s="13" customFormat="1">
      <c r="A2619" s="13"/>
      <c r="B2619" s="229"/>
      <c r="C2619" s="230"/>
      <c r="D2619" s="231" t="s">
        <v>268</v>
      </c>
      <c r="E2619" s="232" t="s">
        <v>19</v>
      </c>
      <c r="F2619" s="233" t="s">
        <v>2748</v>
      </c>
      <c r="G2619" s="230"/>
      <c r="H2619" s="234">
        <v>112.098</v>
      </c>
      <c r="I2619" s="235"/>
      <c r="J2619" s="230"/>
      <c r="K2619" s="230"/>
      <c r="L2619" s="236"/>
      <c r="M2619" s="237"/>
      <c r="N2619" s="238"/>
      <c r="O2619" s="238"/>
      <c r="P2619" s="238"/>
      <c r="Q2619" s="238"/>
      <c r="R2619" s="238"/>
      <c r="S2619" s="238"/>
      <c r="T2619" s="239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0" t="s">
        <v>268</v>
      </c>
      <c r="AU2619" s="240" t="s">
        <v>93</v>
      </c>
      <c r="AV2619" s="13" t="s">
        <v>93</v>
      </c>
      <c r="AW2619" s="13" t="s">
        <v>34</v>
      </c>
      <c r="AX2619" s="13" t="s">
        <v>74</v>
      </c>
      <c r="AY2619" s="240" t="s">
        <v>224</v>
      </c>
    </row>
    <row r="2620" s="14" customFormat="1">
      <c r="A2620" s="14"/>
      <c r="B2620" s="246"/>
      <c r="C2620" s="247"/>
      <c r="D2620" s="231" t="s">
        <v>268</v>
      </c>
      <c r="E2620" s="248" t="s">
        <v>19</v>
      </c>
      <c r="F2620" s="249" t="s">
        <v>2749</v>
      </c>
      <c r="G2620" s="247"/>
      <c r="H2620" s="248" t="s">
        <v>19</v>
      </c>
      <c r="I2620" s="250"/>
      <c r="J2620" s="247"/>
      <c r="K2620" s="247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268</v>
      </c>
      <c r="AU2620" s="255" t="s">
        <v>93</v>
      </c>
      <c r="AV2620" s="14" t="s">
        <v>82</v>
      </c>
      <c r="AW2620" s="14" t="s">
        <v>34</v>
      </c>
      <c r="AX2620" s="14" t="s">
        <v>74</v>
      </c>
      <c r="AY2620" s="255" t="s">
        <v>224</v>
      </c>
    </row>
    <row r="2621" s="13" customFormat="1">
      <c r="A2621" s="13"/>
      <c r="B2621" s="229"/>
      <c r="C2621" s="230"/>
      <c r="D2621" s="231" t="s">
        <v>268</v>
      </c>
      <c r="E2621" s="232" t="s">
        <v>19</v>
      </c>
      <c r="F2621" s="233" t="s">
        <v>2743</v>
      </c>
      <c r="G2621" s="230"/>
      <c r="H2621" s="234">
        <v>25.504999999999999</v>
      </c>
      <c r="I2621" s="235"/>
      <c r="J2621" s="230"/>
      <c r="K2621" s="230"/>
      <c r="L2621" s="236"/>
      <c r="M2621" s="237"/>
      <c r="N2621" s="238"/>
      <c r="O2621" s="238"/>
      <c r="P2621" s="238"/>
      <c r="Q2621" s="238"/>
      <c r="R2621" s="238"/>
      <c r="S2621" s="238"/>
      <c r="T2621" s="23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0" t="s">
        <v>268</v>
      </c>
      <c r="AU2621" s="240" t="s">
        <v>93</v>
      </c>
      <c r="AV2621" s="13" t="s">
        <v>93</v>
      </c>
      <c r="AW2621" s="13" t="s">
        <v>34</v>
      </c>
      <c r="AX2621" s="13" t="s">
        <v>74</v>
      </c>
      <c r="AY2621" s="240" t="s">
        <v>224</v>
      </c>
    </row>
    <row r="2622" s="14" customFormat="1">
      <c r="A2622" s="14"/>
      <c r="B2622" s="246"/>
      <c r="C2622" s="247"/>
      <c r="D2622" s="231" t="s">
        <v>268</v>
      </c>
      <c r="E2622" s="248" t="s">
        <v>19</v>
      </c>
      <c r="F2622" s="249" t="s">
        <v>2750</v>
      </c>
      <c r="G2622" s="247"/>
      <c r="H2622" s="248" t="s">
        <v>19</v>
      </c>
      <c r="I2622" s="250"/>
      <c r="J2622" s="247"/>
      <c r="K2622" s="247"/>
      <c r="L2622" s="251"/>
      <c r="M2622" s="252"/>
      <c r="N2622" s="253"/>
      <c r="O2622" s="253"/>
      <c r="P2622" s="253"/>
      <c r="Q2622" s="253"/>
      <c r="R2622" s="253"/>
      <c r="S2622" s="253"/>
      <c r="T2622" s="25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5" t="s">
        <v>268</v>
      </c>
      <c r="AU2622" s="255" t="s">
        <v>93</v>
      </c>
      <c r="AV2622" s="14" t="s">
        <v>82</v>
      </c>
      <c r="AW2622" s="14" t="s">
        <v>34</v>
      </c>
      <c r="AX2622" s="14" t="s">
        <v>74</v>
      </c>
      <c r="AY2622" s="255" t="s">
        <v>224</v>
      </c>
    </row>
    <row r="2623" s="13" customFormat="1">
      <c r="A2623" s="13"/>
      <c r="B2623" s="229"/>
      <c r="C2623" s="230"/>
      <c r="D2623" s="231" t="s">
        <v>268</v>
      </c>
      <c r="E2623" s="232" t="s">
        <v>19</v>
      </c>
      <c r="F2623" s="233" t="s">
        <v>2751</v>
      </c>
      <c r="G2623" s="230"/>
      <c r="H2623" s="234">
        <v>52.560000000000002</v>
      </c>
      <c r="I2623" s="235"/>
      <c r="J2623" s="230"/>
      <c r="K2623" s="230"/>
      <c r="L2623" s="236"/>
      <c r="M2623" s="237"/>
      <c r="N2623" s="238"/>
      <c r="O2623" s="238"/>
      <c r="P2623" s="238"/>
      <c r="Q2623" s="238"/>
      <c r="R2623" s="238"/>
      <c r="S2623" s="238"/>
      <c r="T2623" s="23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0" t="s">
        <v>268</v>
      </c>
      <c r="AU2623" s="240" t="s">
        <v>93</v>
      </c>
      <c r="AV2623" s="13" t="s">
        <v>93</v>
      </c>
      <c r="AW2623" s="13" t="s">
        <v>34</v>
      </c>
      <c r="AX2623" s="13" t="s">
        <v>74</v>
      </c>
      <c r="AY2623" s="240" t="s">
        <v>224</v>
      </c>
    </row>
    <row r="2624" s="14" customFormat="1">
      <c r="A2624" s="14"/>
      <c r="B2624" s="246"/>
      <c r="C2624" s="247"/>
      <c r="D2624" s="231" t="s">
        <v>268</v>
      </c>
      <c r="E2624" s="248" t="s">
        <v>19</v>
      </c>
      <c r="F2624" s="249" t="s">
        <v>2752</v>
      </c>
      <c r="G2624" s="247"/>
      <c r="H2624" s="248" t="s">
        <v>19</v>
      </c>
      <c r="I2624" s="250"/>
      <c r="J2624" s="247"/>
      <c r="K2624" s="247"/>
      <c r="L2624" s="251"/>
      <c r="M2624" s="252"/>
      <c r="N2624" s="253"/>
      <c r="O2624" s="253"/>
      <c r="P2624" s="253"/>
      <c r="Q2624" s="253"/>
      <c r="R2624" s="253"/>
      <c r="S2624" s="253"/>
      <c r="T2624" s="25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5" t="s">
        <v>268</v>
      </c>
      <c r="AU2624" s="255" t="s">
        <v>93</v>
      </c>
      <c r="AV2624" s="14" t="s">
        <v>82</v>
      </c>
      <c r="AW2624" s="14" t="s">
        <v>34</v>
      </c>
      <c r="AX2624" s="14" t="s">
        <v>74</v>
      </c>
      <c r="AY2624" s="255" t="s">
        <v>224</v>
      </c>
    </row>
    <row r="2625" s="13" customFormat="1">
      <c r="A2625" s="13"/>
      <c r="B2625" s="229"/>
      <c r="C2625" s="230"/>
      <c r="D2625" s="231" t="s">
        <v>268</v>
      </c>
      <c r="E2625" s="232" t="s">
        <v>19</v>
      </c>
      <c r="F2625" s="233" t="s">
        <v>2734</v>
      </c>
      <c r="G2625" s="230"/>
      <c r="H2625" s="234">
        <v>209.19499999999999</v>
      </c>
      <c r="I2625" s="235"/>
      <c r="J2625" s="230"/>
      <c r="K2625" s="230"/>
      <c r="L2625" s="236"/>
      <c r="M2625" s="237"/>
      <c r="N2625" s="238"/>
      <c r="O2625" s="238"/>
      <c r="P2625" s="238"/>
      <c r="Q2625" s="238"/>
      <c r="R2625" s="238"/>
      <c r="S2625" s="238"/>
      <c r="T2625" s="23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0" t="s">
        <v>268</v>
      </c>
      <c r="AU2625" s="240" t="s">
        <v>93</v>
      </c>
      <c r="AV2625" s="13" t="s">
        <v>93</v>
      </c>
      <c r="AW2625" s="13" t="s">
        <v>34</v>
      </c>
      <c r="AX2625" s="13" t="s">
        <v>74</v>
      </c>
      <c r="AY2625" s="240" t="s">
        <v>224</v>
      </c>
    </row>
    <row r="2626" s="15" customFormat="1">
      <c r="A2626" s="15"/>
      <c r="B2626" s="256"/>
      <c r="C2626" s="257"/>
      <c r="D2626" s="231" t="s">
        <v>268</v>
      </c>
      <c r="E2626" s="258" t="s">
        <v>19</v>
      </c>
      <c r="F2626" s="259" t="s">
        <v>300</v>
      </c>
      <c r="G2626" s="257"/>
      <c r="H2626" s="260">
        <v>399.358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6" t="s">
        <v>268</v>
      </c>
      <c r="AU2626" s="266" t="s">
        <v>93</v>
      </c>
      <c r="AV2626" s="15" t="s">
        <v>108</v>
      </c>
      <c r="AW2626" s="15" t="s">
        <v>34</v>
      </c>
      <c r="AX2626" s="15" t="s">
        <v>74</v>
      </c>
      <c r="AY2626" s="266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667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2753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2754</v>
      </c>
      <c r="G2629" s="230"/>
      <c r="H2629" s="234">
        <v>125.517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2755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2732</v>
      </c>
      <c r="G2631" s="230"/>
      <c r="H2631" s="234">
        <v>26.399999999999999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5" customFormat="1">
      <c r="A2632" s="15"/>
      <c r="B2632" s="256"/>
      <c r="C2632" s="257"/>
      <c r="D2632" s="231" t="s">
        <v>268</v>
      </c>
      <c r="E2632" s="258" t="s">
        <v>19</v>
      </c>
      <c r="F2632" s="259" t="s">
        <v>300</v>
      </c>
      <c r="G2632" s="257"/>
      <c r="H2632" s="260">
        <v>151.917</v>
      </c>
      <c r="I2632" s="261"/>
      <c r="J2632" s="257"/>
      <c r="K2632" s="257"/>
      <c r="L2632" s="262"/>
      <c r="M2632" s="263"/>
      <c r="N2632" s="264"/>
      <c r="O2632" s="264"/>
      <c r="P2632" s="264"/>
      <c r="Q2632" s="264"/>
      <c r="R2632" s="264"/>
      <c r="S2632" s="264"/>
      <c r="T2632" s="26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6" t="s">
        <v>268</v>
      </c>
      <c r="AU2632" s="266" t="s">
        <v>93</v>
      </c>
      <c r="AV2632" s="15" t="s">
        <v>108</v>
      </c>
      <c r="AW2632" s="15" t="s">
        <v>34</v>
      </c>
      <c r="AX2632" s="15" t="s">
        <v>74</v>
      </c>
      <c r="AY2632" s="266" t="s">
        <v>224</v>
      </c>
    </row>
    <row r="2633" s="16" customFormat="1">
      <c r="A2633" s="16"/>
      <c r="B2633" s="272"/>
      <c r="C2633" s="273"/>
      <c r="D2633" s="231" t="s">
        <v>268</v>
      </c>
      <c r="E2633" s="274" t="s">
        <v>19</v>
      </c>
      <c r="F2633" s="275" t="s">
        <v>351</v>
      </c>
      <c r="G2633" s="273"/>
      <c r="H2633" s="276">
        <v>1989.3720000000001</v>
      </c>
      <c r="I2633" s="277"/>
      <c r="J2633" s="273"/>
      <c r="K2633" s="273"/>
      <c r="L2633" s="278"/>
      <c r="M2633" s="279"/>
      <c r="N2633" s="280"/>
      <c r="O2633" s="280"/>
      <c r="P2633" s="280"/>
      <c r="Q2633" s="280"/>
      <c r="R2633" s="280"/>
      <c r="S2633" s="280"/>
      <c r="T2633" s="281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T2633" s="282" t="s">
        <v>268</v>
      </c>
      <c r="AU2633" s="282" t="s">
        <v>93</v>
      </c>
      <c r="AV2633" s="16" t="s">
        <v>231</v>
      </c>
      <c r="AW2633" s="16" t="s">
        <v>34</v>
      </c>
      <c r="AX2633" s="16" t="s">
        <v>82</v>
      </c>
      <c r="AY2633" s="282" t="s">
        <v>224</v>
      </c>
    </row>
    <row r="2634" s="2" customFormat="1" ht="49.05" customHeight="1">
      <c r="A2634" s="41"/>
      <c r="B2634" s="42"/>
      <c r="C2634" s="216" t="s">
        <v>2756</v>
      </c>
      <c r="D2634" s="216" t="s">
        <v>227</v>
      </c>
      <c r="E2634" s="217" t="s">
        <v>2757</v>
      </c>
      <c r="F2634" s="218" t="s">
        <v>2758</v>
      </c>
      <c r="G2634" s="219" t="s">
        <v>371</v>
      </c>
      <c r="H2634" s="220">
        <v>13.204000000000001</v>
      </c>
      <c r="I2634" s="221"/>
      <c r="J2634" s="222">
        <f>ROUND(I2634*H2634,2)</f>
        <v>0</v>
      </c>
      <c r="K2634" s="218" t="s">
        <v>312</v>
      </c>
      <c r="L2634" s="47"/>
      <c r="M2634" s="223" t="s">
        <v>19</v>
      </c>
      <c r="N2634" s="224" t="s">
        <v>46</v>
      </c>
      <c r="O2634" s="87"/>
      <c r="P2634" s="225">
        <f>O2634*H2634</f>
        <v>0</v>
      </c>
      <c r="Q2634" s="225">
        <v>0</v>
      </c>
      <c r="R2634" s="225">
        <f>Q2634*H2634</f>
        <v>0</v>
      </c>
      <c r="S2634" s="225">
        <v>0</v>
      </c>
      <c r="T2634" s="226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7" t="s">
        <v>544</v>
      </c>
      <c r="AT2634" s="227" t="s">
        <v>227</v>
      </c>
      <c r="AU2634" s="227" t="s">
        <v>93</v>
      </c>
      <c r="AY2634" s="20" t="s">
        <v>224</v>
      </c>
      <c r="BE2634" s="228">
        <f>IF(N2634="základní",J2634,0)</f>
        <v>0</v>
      </c>
      <c r="BF2634" s="228">
        <f>IF(N2634="snížená",J2634,0)</f>
        <v>0</v>
      </c>
      <c r="BG2634" s="228">
        <f>IF(N2634="zákl. přenesená",J2634,0)</f>
        <v>0</v>
      </c>
      <c r="BH2634" s="228">
        <f>IF(N2634="sníž. přenesená",J2634,0)</f>
        <v>0</v>
      </c>
      <c r="BI2634" s="228">
        <f>IF(N2634="nulová",J2634,0)</f>
        <v>0</v>
      </c>
      <c r="BJ2634" s="20" t="s">
        <v>93</v>
      </c>
      <c r="BK2634" s="228">
        <f>ROUND(I2634*H2634,2)</f>
        <v>0</v>
      </c>
      <c r="BL2634" s="20" t="s">
        <v>544</v>
      </c>
      <c r="BM2634" s="227" t="s">
        <v>2759</v>
      </c>
    </row>
    <row r="2635" s="2" customFormat="1">
      <c r="A2635" s="41"/>
      <c r="B2635" s="42"/>
      <c r="C2635" s="43"/>
      <c r="D2635" s="267" t="s">
        <v>314</v>
      </c>
      <c r="E2635" s="43"/>
      <c r="F2635" s="268" t="s">
        <v>2760</v>
      </c>
      <c r="G2635" s="43"/>
      <c r="H2635" s="43"/>
      <c r="I2635" s="269"/>
      <c r="J2635" s="43"/>
      <c r="K2635" s="43"/>
      <c r="L2635" s="47"/>
      <c r="M2635" s="270"/>
      <c r="N2635" s="271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314</v>
      </c>
      <c r="AU2635" s="20" t="s">
        <v>93</v>
      </c>
    </row>
    <row r="2636" s="12" customFormat="1" ht="22.8" customHeight="1">
      <c r="A2636" s="12"/>
      <c r="B2636" s="200"/>
      <c r="C2636" s="201"/>
      <c r="D2636" s="202" t="s">
        <v>73</v>
      </c>
      <c r="E2636" s="214" t="s">
        <v>1520</v>
      </c>
      <c r="F2636" s="214" t="s">
        <v>2761</v>
      </c>
      <c r="G2636" s="201"/>
      <c r="H2636" s="201"/>
      <c r="I2636" s="204"/>
      <c r="J2636" s="215">
        <f>BK2636</f>
        <v>0</v>
      </c>
      <c r="K2636" s="201"/>
      <c r="L2636" s="206"/>
      <c r="M2636" s="207"/>
      <c r="N2636" s="208"/>
      <c r="O2636" s="208"/>
      <c r="P2636" s="209">
        <f>SUM(P2637:P2964)</f>
        <v>0</v>
      </c>
      <c r="Q2636" s="208"/>
      <c r="R2636" s="209">
        <f>SUM(R2637:R2964)</f>
        <v>78.503938959999999</v>
      </c>
      <c r="S2636" s="208"/>
      <c r="T2636" s="210">
        <f>SUM(T2637:T2964)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11" t="s">
        <v>93</v>
      </c>
      <c r="AT2636" s="212" t="s">
        <v>73</v>
      </c>
      <c r="AU2636" s="212" t="s">
        <v>82</v>
      </c>
      <c r="AY2636" s="211" t="s">
        <v>224</v>
      </c>
      <c r="BK2636" s="213">
        <f>SUM(BK2637:BK2964)</f>
        <v>0</v>
      </c>
    </row>
    <row r="2637" s="2" customFormat="1" ht="37.8" customHeight="1">
      <c r="A2637" s="41"/>
      <c r="B2637" s="42"/>
      <c r="C2637" s="216" t="s">
        <v>1860</v>
      </c>
      <c r="D2637" s="216" t="s">
        <v>227</v>
      </c>
      <c r="E2637" s="217" t="s">
        <v>2762</v>
      </c>
      <c r="F2637" s="218" t="s">
        <v>2763</v>
      </c>
      <c r="G2637" s="219" t="s">
        <v>266</v>
      </c>
      <c r="H2637" s="220">
        <v>1679.4880000000001</v>
      </c>
      <c r="I2637" s="221"/>
      <c r="J2637" s="222">
        <f>ROUND(I2637*H2637,2)</f>
        <v>0</v>
      </c>
      <c r="K2637" s="218" t="s">
        <v>312</v>
      </c>
      <c r="L2637" s="47"/>
      <c r="M2637" s="223" t="s">
        <v>19</v>
      </c>
      <c r="N2637" s="224" t="s">
        <v>46</v>
      </c>
      <c r="O2637" s="87"/>
      <c r="P2637" s="225">
        <f>O2637*H2637</f>
        <v>0</v>
      </c>
      <c r="Q2637" s="225">
        <v>0</v>
      </c>
      <c r="R2637" s="225">
        <f>Q2637*H2637</f>
        <v>0</v>
      </c>
      <c r="S2637" s="225">
        <v>0</v>
      </c>
      <c r="T2637" s="226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7" t="s">
        <v>544</v>
      </c>
      <c r="AT2637" s="227" t="s">
        <v>227</v>
      </c>
      <c r="AU2637" s="227" t="s">
        <v>93</v>
      </c>
      <c r="AY2637" s="20" t="s">
        <v>224</v>
      </c>
      <c r="BE2637" s="228">
        <f>IF(N2637="základní",J2637,0)</f>
        <v>0</v>
      </c>
      <c r="BF2637" s="228">
        <f>IF(N2637="snížená",J2637,0)</f>
        <v>0</v>
      </c>
      <c r="BG2637" s="228">
        <f>IF(N2637="zákl. přenesená",J2637,0)</f>
        <v>0</v>
      </c>
      <c r="BH2637" s="228">
        <f>IF(N2637="sníž. přenesená",J2637,0)</f>
        <v>0</v>
      </c>
      <c r="BI2637" s="228">
        <f>IF(N2637="nulová",J2637,0)</f>
        <v>0</v>
      </c>
      <c r="BJ2637" s="20" t="s">
        <v>93</v>
      </c>
      <c r="BK2637" s="228">
        <f>ROUND(I2637*H2637,2)</f>
        <v>0</v>
      </c>
      <c r="BL2637" s="20" t="s">
        <v>544</v>
      </c>
      <c r="BM2637" s="227" t="s">
        <v>2764</v>
      </c>
    </row>
    <row r="2638" s="2" customFormat="1">
      <c r="A2638" s="41"/>
      <c r="B2638" s="42"/>
      <c r="C2638" s="43"/>
      <c r="D2638" s="267" t="s">
        <v>314</v>
      </c>
      <c r="E2638" s="43"/>
      <c r="F2638" s="268" t="s">
        <v>2765</v>
      </c>
      <c r="G2638" s="43"/>
      <c r="H2638" s="43"/>
      <c r="I2638" s="269"/>
      <c r="J2638" s="43"/>
      <c r="K2638" s="43"/>
      <c r="L2638" s="47"/>
      <c r="M2638" s="270"/>
      <c r="N2638" s="271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314</v>
      </c>
      <c r="AU2638" s="20" t="s">
        <v>93</v>
      </c>
    </row>
    <row r="2639" s="14" customFormat="1">
      <c r="A2639" s="14"/>
      <c r="B2639" s="246"/>
      <c r="C2639" s="247"/>
      <c r="D2639" s="231" t="s">
        <v>268</v>
      </c>
      <c r="E2639" s="248" t="s">
        <v>19</v>
      </c>
      <c r="F2639" s="249" t="s">
        <v>1933</v>
      </c>
      <c r="G2639" s="247"/>
      <c r="H2639" s="248" t="s">
        <v>19</v>
      </c>
      <c r="I2639" s="250"/>
      <c r="J2639" s="247"/>
      <c r="K2639" s="247"/>
      <c r="L2639" s="251"/>
      <c r="M2639" s="252"/>
      <c r="N2639" s="253"/>
      <c r="O2639" s="253"/>
      <c r="P2639" s="253"/>
      <c r="Q2639" s="253"/>
      <c r="R2639" s="253"/>
      <c r="S2639" s="253"/>
      <c r="T2639" s="25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5" t="s">
        <v>268</v>
      </c>
      <c r="AU2639" s="255" t="s">
        <v>93</v>
      </c>
      <c r="AV2639" s="14" t="s">
        <v>82</v>
      </c>
      <c r="AW2639" s="14" t="s">
        <v>34</v>
      </c>
      <c r="AX2639" s="14" t="s">
        <v>74</v>
      </c>
      <c r="AY2639" s="255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2766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566.56899999999996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3" customFormat="1">
      <c r="A2642" s="13"/>
      <c r="B2642" s="229"/>
      <c r="C2642" s="230"/>
      <c r="D2642" s="231" t="s">
        <v>268</v>
      </c>
      <c r="E2642" s="232" t="s">
        <v>19</v>
      </c>
      <c r="F2642" s="233" t="s">
        <v>2768</v>
      </c>
      <c r="G2642" s="230"/>
      <c r="H2642" s="234">
        <v>-27.359000000000002</v>
      </c>
      <c r="I2642" s="235"/>
      <c r="J2642" s="230"/>
      <c r="K2642" s="230"/>
      <c r="L2642" s="236"/>
      <c r="M2642" s="237"/>
      <c r="N2642" s="238"/>
      <c r="O2642" s="238"/>
      <c r="P2642" s="238"/>
      <c r="Q2642" s="238"/>
      <c r="R2642" s="238"/>
      <c r="S2642" s="238"/>
      <c r="T2642" s="23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0" t="s">
        <v>268</v>
      </c>
      <c r="AU2642" s="240" t="s">
        <v>93</v>
      </c>
      <c r="AV2642" s="13" t="s">
        <v>93</v>
      </c>
      <c r="AW2642" s="13" t="s">
        <v>34</v>
      </c>
      <c r="AX2642" s="13" t="s">
        <v>74</v>
      </c>
      <c r="AY2642" s="240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2769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3" customFormat="1">
      <c r="A2644" s="13"/>
      <c r="B2644" s="229"/>
      <c r="C2644" s="230"/>
      <c r="D2644" s="231" t="s">
        <v>268</v>
      </c>
      <c r="E2644" s="232" t="s">
        <v>19</v>
      </c>
      <c r="F2644" s="233" t="s">
        <v>2770</v>
      </c>
      <c r="G2644" s="230"/>
      <c r="H2644" s="234">
        <v>150.86000000000001</v>
      </c>
      <c r="I2644" s="235"/>
      <c r="J2644" s="230"/>
      <c r="K2644" s="230"/>
      <c r="L2644" s="236"/>
      <c r="M2644" s="237"/>
      <c r="N2644" s="238"/>
      <c r="O2644" s="238"/>
      <c r="P2644" s="238"/>
      <c r="Q2644" s="238"/>
      <c r="R2644" s="238"/>
      <c r="S2644" s="238"/>
      <c r="T2644" s="23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0" t="s">
        <v>268</v>
      </c>
      <c r="AU2644" s="240" t="s">
        <v>93</v>
      </c>
      <c r="AV2644" s="13" t="s">
        <v>93</v>
      </c>
      <c r="AW2644" s="13" t="s">
        <v>34</v>
      </c>
      <c r="AX2644" s="13" t="s">
        <v>74</v>
      </c>
      <c r="AY2644" s="240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2771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3" customFormat="1">
      <c r="A2646" s="13"/>
      <c r="B2646" s="229"/>
      <c r="C2646" s="230"/>
      <c r="D2646" s="231" t="s">
        <v>268</v>
      </c>
      <c r="E2646" s="232" t="s">
        <v>19</v>
      </c>
      <c r="F2646" s="233" t="s">
        <v>2772</v>
      </c>
      <c r="G2646" s="230"/>
      <c r="H2646" s="234">
        <v>24.489000000000001</v>
      </c>
      <c r="I2646" s="235"/>
      <c r="J2646" s="230"/>
      <c r="K2646" s="230"/>
      <c r="L2646" s="236"/>
      <c r="M2646" s="237"/>
      <c r="N2646" s="238"/>
      <c r="O2646" s="238"/>
      <c r="P2646" s="238"/>
      <c r="Q2646" s="238"/>
      <c r="R2646" s="238"/>
      <c r="S2646" s="238"/>
      <c r="T2646" s="23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0" t="s">
        <v>268</v>
      </c>
      <c r="AU2646" s="240" t="s">
        <v>93</v>
      </c>
      <c r="AV2646" s="13" t="s">
        <v>93</v>
      </c>
      <c r="AW2646" s="13" t="s">
        <v>34</v>
      </c>
      <c r="AX2646" s="13" t="s">
        <v>74</v>
      </c>
      <c r="AY2646" s="240" t="s">
        <v>224</v>
      </c>
    </row>
    <row r="2647" s="15" customFormat="1">
      <c r="A2647" s="15"/>
      <c r="B2647" s="256"/>
      <c r="C2647" s="257"/>
      <c r="D2647" s="231" t="s">
        <v>268</v>
      </c>
      <c r="E2647" s="258" t="s">
        <v>19</v>
      </c>
      <c r="F2647" s="259" t="s">
        <v>300</v>
      </c>
      <c r="G2647" s="257"/>
      <c r="H2647" s="260">
        <v>714.55899999999997</v>
      </c>
      <c r="I2647" s="261"/>
      <c r="J2647" s="257"/>
      <c r="K2647" s="257"/>
      <c r="L2647" s="262"/>
      <c r="M2647" s="263"/>
      <c r="N2647" s="264"/>
      <c r="O2647" s="264"/>
      <c r="P2647" s="264"/>
      <c r="Q2647" s="264"/>
      <c r="R2647" s="264"/>
      <c r="S2647" s="264"/>
      <c r="T2647" s="26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6" t="s">
        <v>268</v>
      </c>
      <c r="AU2647" s="266" t="s">
        <v>93</v>
      </c>
      <c r="AV2647" s="15" t="s">
        <v>108</v>
      </c>
      <c r="AW2647" s="15" t="s">
        <v>34</v>
      </c>
      <c r="AX2647" s="15" t="s">
        <v>74</v>
      </c>
      <c r="AY2647" s="266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1918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4" customFormat="1">
      <c r="A2649" s="14"/>
      <c r="B2649" s="246"/>
      <c r="C2649" s="247"/>
      <c r="D2649" s="231" t="s">
        <v>268</v>
      </c>
      <c r="E2649" s="248" t="s">
        <v>19</v>
      </c>
      <c r="F2649" s="249" t="s">
        <v>2766</v>
      </c>
      <c r="G2649" s="247"/>
      <c r="H2649" s="248" t="s">
        <v>19</v>
      </c>
      <c r="I2649" s="250"/>
      <c r="J2649" s="247"/>
      <c r="K2649" s="247"/>
      <c r="L2649" s="251"/>
      <c r="M2649" s="252"/>
      <c r="N2649" s="253"/>
      <c r="O2649" s="253"/>
      <c r="P2649" s="253"/>
      <c r="Q2649" s="253"/>
      <c r="R2649" s="253"/>
      <c r="S2649" s="253"/>
      <c r="T2649" s="25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5" t="s">
        <v>268</v>
      </c>
      <c r="AU2649" s="255" t="s">
        <v>93</v>
      </c>
      <c r="AV2649" s="14" t="s">
        <v>82</v>
      </c>
      <c r="AW2649" s="14" t="s">
        <v>34</v>
      </c>
      <c r="AX2649" s="14" t="s">
        <v>74</v>
      </c>
      <c r="AY2649" s="255" t="s">
        <v>224</v>
      </c>
    </row>
    <row r="2650" s="13" customFormat="1">
      <c r="A2650" s="13"/>
      <c r="B2650" s="229"/>
      <c r="C2650" s="230"/>
      <c r="D2650" s="231" t="s">
        <v>268</v>
      </c>
      <c r="E2650" s="232" t="s">
        <v>19</v>
      </c>
      <c r="F2650" s="233" t="s">
        <v>1919</v>
      </c>
      <c r="G2650" s="230"/>
      <c r="H2650" s="234">
        <v>40.887</v>
      </c>
      <c r="I2650" s="235"/>
      <c r="J2650" s="230"/>
      <c r="K2650" s="230"/>
      <c r="L2650" s="236"/>
      <c r="M2650" s="237"/>
      <c r="N2650" s="238"/>
      <c r="O2650" s="238"/>
      <c r="P2650" s="238"/>
      <c r="Q2650" s="238"/>
      <c r="R2650" s="238"/>
      <c r="S2650" s="238"/>
      <c r="T2650" s="23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0" t="s">
        <v>268</v>
      </c>
      <c r="AU2650" s="240" t="s">
        <v>93</v>
      </c>
      <c r="AV2650" s="13" t="s">
        <v>93</v>
      </c>
      <c r="AW2650" s="13" t="s">
        <v>34</v>
      </c>
      <c r="AX2650" s="13" t="s">
        <v>74</v>
      </c>
      <c r="AY2650" s="240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2769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3" customFormat="1">
      <c r="A2652" s="13"/>
      <c r="B2652" s="229"/>
      <c r="C2652" s="230"/>
      <c r="D2652" s="231" t="s">
        <v>268</v>
      </c>
      <c r="E2652" s="232" t="s">
        <v>19</v>
      </c>
      <c r="F2652" s="233" t="s">
        <v>2773</v>
      </c>
      <c r="G2652" s="230"/>
      <c r="H2652" s="234">
        <v>10.395</v>
      </c>
      <c r="I2652" s="235"/>
      <c r="J2652" s="230"/>
      <c r="K2652" s="230"/>
      <c r="L2652" s="236"/>
      <c r="M2652" s="237"/>
      <c r="N2652" s="238"/>
      <c r="O2652" s="238"/>
      <c r="P2652" s="238"/>
      <c r="Q2652" s="238"/>
      <c r="R2652" s="238"/>
      <c r="S2652" s="238"/>
      <c r="T2652" s="23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0" t="s">
        <v>268</v>
      </c>
      <c r="AU2652" s="240" t="s">
        <v>93</v>
      </c>
      <c r="AV2652" s="13" t="s">
        <v>93</v>
      </c>
      <c r="AW2652" s="13" t="s">
        <v>34</v>
      </c>
      <c r="AX2652" s="13" t="s">
        <v>74</v>
      </c>
      <c r="AY2652" s="240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2774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2775</v>
      </c>
      <c r="G2654" s="230"/>
      <c r="H2654" s="234">
        <v>10.076000000000001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5" customFormat="1">
      <c r="A2655" s="15"/>
      <c r="B2655" s="256"/>
      <c r="C2655" s="257"/>
      <c r="D2655" s="231" t="s">
        <v>268</v>
      </c>
      <c r="E2655" s="258" t="s">
        <v>19</v>
      </c>
      <c r="F2655" s="259" t="s">
        <v>300</v>
      </c>
      <c r="G2655" s="257"/>
      <c r="H2655" s="260">
        <v>61.357999999999997</v>
      </c>
      <c r="I2655" s="261"/>
      <c r="J2655" s="257"/>
      <c r="K2655" s="257"/>
      <c r="L2655" s="262"/>
      <c r="M2655" s="263"/>
      <c r="N2655" s="264"/>
      <c r="O2655" s="264"/>
      <c r="P2655" s="264"/>
      <c r="Q2655" s="264"/>
      <c r="R2655" s="264"/>
      <c r="S2655" s="264"/>
      <c r="T2655" s="26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6" t="s">
        <v>268</v>
      </c>
      <c r="AU2655" s="266" t="s">
        <v>93</v>
      </c>
      <c r="AV2655" s="15" t="s">
        <v>108</v>
      </c>
      <c r="AW2655" s="15" t="s">
        <v>34</v>
      </c>
      <c r="AX2655" s="15" t="s">
        <v>74</v>
      </c>
      <c r="AY2655" s="266" t="s">
        <v>224</v>
      </c>
    </row>
    <row r="2656" s="14" customFormat="1">
      <c r="A2656" s="14"/>
      <c r="B2656" s="246"/>
      <c r="C2656" s="247"/>
      <c r="D2656" s="231" t="s">
        <v>268</v>
      </c>
      <c r="E2656" s="248" t="s">
        <v>19</v>
      </c>
      <c r="F2656" s="249" t="s">
        <v>1937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268</v>
      </c>
      <c r="AU2656" s="255" t="s">
        <v>93</v>
      </c>
      <c r="AV2656" s="14" t="s">
        <v>82</v>
      </c>
      <c r="AW2656" s="14" t="s">
        <v>34</v>
      </c>
      <c r="AX2656" s="14" t="s">
        <v>74</v>
      </c>
      <c r="AY2656" s="255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2766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2776</v>
      </c>
      <c r="G2658" s="230"/>
      <c r="H2658" s="234">
        <v>87.844999999999999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2769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13.858000000000001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2771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2778</v>
      </c>
      <c r="G2662" s="230"/>
      <c r="H2662" s="234">
        <v>16.335000000000001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5" customFormat="1">
      <c r="A2663" s="15"/>
      <c r="B2663" s="256"/>
      <c r="C2663" s="257"/>
      <c r="D2663" s="231" t="s">
        <v>268</v>
      </c>
      <c r="E2663" s="258" t="s">
        <v>19</v>
      </c>
      <c r="F2663" s="259" t="s">
        <v>300</v>
      </c>
      <c r="G2663" s="257"/>
      <c r="H2663" s="260">
        <v>118.038</v>
      </c>
      <c r="I2663" s="261"/>
      <c r="J2663" s="257"/>
      <c r="K2663" s="257"/>
      <c r="L2663" s="262"/>
      <c r="M2663" s="263"/>
      <c r="N2663" s="264"/>
      <c r="O2663" s="264"/>
      <c r="P2663" s="264"/>
      <c r="Q2663" s="264"/>
      <c r="R2663" s="264"/>
      <c r="S2663" s="264"/>
      <c r="T2663" s="26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66" t="s">
        <v>268</v>
      </c>
      <c r="AU2663" s="266" t="s">
        <v>93</v>
      </c>
      <c r="AV2663" s="15" t="s">
        <v>108</v>
      </c>
      <c r="AW2663" s="15" t="s">
        <v>34</v>
      </c>
      <c r="AX2663" s="15" t="s">
        <v>74</v>
      </c>
      <c r="AY2663" s="266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1939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2766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3" customFormat="1">
      <c r="A2666" s="13"/>
      <c r="B2666" s="229"/>
      <c r="C2666" s="230"/>
      <c r="D2666" s="231" t="s">
        <v>268</v>
      </c>
      <c r="E2666" s="232" t="s">
        <v>19</v>
      </c>
      <c r="F2666" s="233" t="s">
        <v>2779</v>
      </c>
      <c r="G2666" s="230"/>
      <c r="H2666" s="234">
        <v>117.05500000000001</v>
      </c>
      <c r="I2666" s="235"/>
      <c r="J2666" s="230"/>
      <c r="K2666" s="230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268</v>
      </c>
      <c r="AU2666" s="240" t="s">
        <v>93</v>
      </c>
      <c r="AV2666" s="13" t="s">
        <v>93</v>
      </c>
      <c r="AW2666" s="13" t="s">
        <v>34</v>
      </c>
      <c r="AX2666" s="13" t="s">
        <v>74</v>
      </c>
      <c r="AY2666" s="240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2780</v>
      </c>
      <c r="G2667" s="230"/>
      <c r="H2667" s="234">
        <v>402.55700000000002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2769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2781</v>
      </c>
      <c r="G2669" s="230"/>
      <c r="H2669" s="234">
        <v>152.20500000000001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2782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51.695999999999998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5" customFormat="1">
      <c r="A2672" s="15"/>
      <c r="B2672" s="256"/>
      <c r="C2672" s="257"/>
      <c r="D2672" s="231" t="s">
        <v>268</v>
      </c>
      <c r="E2672" s="258" t="s">
        <v>19</v>
      </c>
      <c r="F2672" s="259" t="s">
        <v>300</v>
      </c>
      <c r="G2672" s="257"/>
      <c r="H2672" s="260">
        <v>723.51300000000003</v>
      </c>
      <c r="I2672" s="261"/>
      <c r="J2672" s="257"/>
      <c r="K2672" s="257"/>
      <c r="L2672" s="262"/>
      <c r="M2672" s="263"/>
      <c r="N2672" s="264"/>
      <c r="O2672" s="264"/>
      <c r="P2672" s="264"/>
      <c r="Q2672" s="264"/>
      <c r="R2672" s="264"/>
      <c r="S2672" s="264"/>
      <c r="T2672" s="26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66" t="s">
        <v>268</v>
      </c>
      <c r="AU2672" s="266" t="s">
        <v>93</v>
      </c>
      <c r="AV2672" s="15" t="s">
        <v>108</v>
      </c>
      <c r="AW2672" s="15" t="s">
        <v>34</v>
      </c>
      <c r="AX2672" s="15" t="s">
        <v>74</v>
      </c>
      <c r="AY2672" s="266" t="s">
        <v>224</v>
      </c>
    </row>
    <row r="2673" s="14" customFormat="1">
      <c r="A2673" s="14"/>
      <c r="B2673" s="246"/>
      <c r="C2673" s="247"/>
      <c r="D2673" s="231" t="s">
        <v>268</v>
      </c>
      <c r="E2673" s="248" t="s">
        <v>19</v>
      </c>
      <c r="F2673" s="249" t="s">
        <v>2784</v>
      </c>
      <c r="G2673" s="247"/>
      <c r="H2673" s="248" t="s">
        <v>19</v>
      </c>
      <c r="I2673" s="250"/>
      <c r="J2673" s="247"/>
      <c r="K2673" s="247"/>
      <c r="L2673" s="251"/>
      <c r="M2673" s="252"/>
      <c r="N2673" s="253"/>
      <c r="O2673" s="253"/>
      <c r="P2673" s="253"/>
      <c r="Q2673" s="253"/>
      <c r="R2673" s="253"/>
      <c r="S2673" s="253"/>
      <c r="T2673" s="25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5" t="s">
        <v>268</v>
      </c>
      <c r="AU2673" s="255" t="s">
        <v>93</v>
      </c>
      <c r="AV2673" s="14" t="s">
        <v>82</v>
      </c>
      <c r="AW2673" s="14" t="s">
        <v>34</v>
      </c>
      <c r="AX2673" s="14" t="s">
        <v>74</v>
      </c>
      <c r="AY2673" s="255" t="s">
        <v>224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2785</v>
      </c>
      <c r="G2674" s="230"/>
      <c r="H2674" s="234">
        <v>20.800000000000001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74</v>
      </c>
      <c r="AY2674" s="240" t="s">
        <v>224</v>
      </c>
    </row>
    <row r="2675" s="15" customFormat="1">
      <c r="A2675" s="15"/>
      <c r="B2675" s="256"/>
      <c r="C2675" s="257"/>
      <c r="D2675" s="231" t="s">
        <v>268</v>
      </c>
      <c r="E2675" s="258" t="s">
        <v>19</v>
      </c>
      <c r="F2675" s="259" t="s">
        <v>300</v>
      </c>
      <c r="G2675" s="257"/>
      <c r="H2675" s="260">
        <v>20.800000000000001</v>
      </c>
      <c r="I2675" s="261"/>
      <c r="J2675" s="257"/>
      <c r="K2675" s="257"/>
      <c r="L2675" s="262"/>
      <c r="M2675" s="263"/>
      <c r="N2675" s="264"/>
      <c r="O2675" s="264"/>
      <c r="P2675" s="264"/>
      <c r="Q2675" s="264"/>
      <c r="R2675" s="264"/>
      <c r="S2675" s="264"/>
      <c r="T2675" s="26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6" t="s">
        <v>268</v>
      </c>
      <c r="AU2675" s="266" t="s">
        <v>93</v>
      </c>
      <c r="AV2675" s="15" t="s">
        <v>108</v>
      </c>
      <c r="AW2675" s="15" t="s">
        <v>34</v>
      </c>
      <c r="AX2675" s="15" t="s">
        <v>74</v>
      </c>
      <c r="AY2675" s="266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2786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665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2787</v>
      </c>
      <c r="G2678" s="230"/>
      <c r="H2678" s="234">
        <v>7.8399999999999999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667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2788</v>
      </c>
      <c r="G2680" s="230"/>
      <c r="H2680" s="234">
        <v>15.795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1003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2789</v>
      </c>
      <c r="G2682" s="230"/>
      <c r="H2682" s="234">
        <v>17.585000000000001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6" customFormat="1">
      <c r="A2683" s="16"/>
      <c r="B2683" s="272"/>
      <c r="C2683" s="273"/>
      <c r="D2683" s="231" t="s">
        <v>268</v>
      </c>
      <c r="E2683" s="274" t="s">
        <v>19</v>
      </c>
      <c r="F2683" s="275" t="s">
        <v>351</v>
      </c>
      <c r="G2683" s="273"/>
      <c r="H2683" s="276">
        <v>1679.4880000000001</v>
      </c>
      <c r="I2683" s="277"/>
      <c r="J2683" s="273"/>
      <c r="K2683" s="273"/>
      <c r="L2683" s="278"/>
      <c r="M2683" s="279"/>
      <c r="N2683" s="280"/>
      <c r="O2683" s="280"/>
      <c r="P2683" s="280"/>
      <c r="Q2683" s="280"/>
      <c r="R2683" s="280"/>
      <c r="S2683" s="280"/>
      <c r="T2683" s="281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82" t="s">
        <v>268</v>
      </c>
      <c r="AU2683" s="282" t="s">
        <v>93</v>
      </c>
      <c r="AV2683" s="16" t="s">
        <v>231</v>
      </c>
      <c r="AW2683" s="16" t="s">
        <v>34</v>
      </c>
      <c r="AX2683" s="16" t="s">
        <v>82</v>
      </c>
      <c r="AY2683" s="282" t="s">
        <v>224</v>
      </c>
    </row>
    <row r="2684" s="2" customFormat="1" ht="16.5" customHeight="1">
      <c r="A2684" s="41"/>
      <c r="B2684" s="42"/>
      <c r="C2684" s="286" t="s">
        <v>2790</v>
      </c>
      <c r="D2684" s="286" t="s">
        <v>572</v>
      </c>
      <c r="E2684" s="287" t="s">
        <v>2605</v>
      </c>
      <c r="F2684" s="288" t="s">
        <v>2606</v>
      </c>
      <c r="G2684" s="289" t="s">
        <v>371</v>
      </c>
      <c r="H2684" s="290">
        <v>0.53700000000000003</v>
      </c>
      <c r="I2684" s="291"/>
      <c r="J2684" s="292">
        <f>ROUND(I2684*H2684,2)</f>
        <v>0</v>
      </c>
      <c r="K2684" s="288" t="s">
        <v>312</v>
      </c>
      <c r="L2684" s="293"/>
      <c r="M2684" s="294" t="s">
        <v>19</v>
      </c>
      <c r="N2684" s="295" t="s">
        <v>46</v>
      </c>
      <c r="O2684" s="87"/>
      <c r="P2684" s="225">
        <f>O2684*H2684</f>
        <v>0</v>
      </c>
      <c r="Q2684" s="225">
        <v>1</v>
      </c>
      <c r="R2684" s="225">
        <f>Q2684*H2684</f>
        <v>0.53700000000000003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643</v>
      </c>
      <c r="AT2684" s="227" t="s">
        <v>572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2791</v>
      </c>
    </row>
    <row r="2685" s="13" customFormat="1">
      <c r="A2685" s="13"/>
      <c r="B2685" s="229"/>
      <c r="C2685" s="230"/>
      <c r="D2685" s="231" t="s">
        <v>268</v>
      </c>
      <c r="E2685" s="232" t="s">
        <v>19</v>
      </c>
      <c r="F2685" s="233" t="s">
        <v>2792</v>
      </c>
      <c r="G2685" s="230"/>
      <c r="H2685" s="234">
        <v>0.53700000000000003</v>
      </c>
      <c r="I2685" s="235"/>
      <c r="J2685" s="230"/>
      <c r="K2685" s="230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268</v>
      </c>
      <c r="AU2685" s="240" t="s">
        <v>93</v>
      </c>
      <c r="AV2685" s="13" t="s">
        <v>93</v>
      </c>
      <c r="AW2685" s="13" t="s">
        <v>34</v>
      </c>
      <c r="AX2685" s="13" t="s">
        <v>82</v>
      </c>
      <c r="AY2685" s="240" t="s">
        <v>224</v>
      </c>
    </row>
    <row r="2686" s="2" customFormat="1" ht="24.15" customHeight="1">
      <c r="A2686" s="41"/>
      <c r="B2686" s="42"/>
      <c r="C2686" s="216" t="s">
        <v>2793</v>
      </c>
      <c r="D2686" s="216" t="s">
        <v>227</v>
      </c>
      <c r="E2686" s="217" t="s">
        <v>2794</v>
      </c>
      <c r="F2686" s="218" t="s">
        <v>2795</v>
      </c>
      <c r="G2686" s="219" t="s">
        <v>266</v>
      </c>
      <c r="H2686" s="220">
        <v>1679.4880000000001</v>
      </c>
      <c r="I2686" s="221"/>
      <c r="J2686" s="222">
        <f>ROUND(I2686*H2686,2)</f>
        <v>0</v>
      </c>
      <c r="K2686" s="218" t="s">
        <v>312</v>
      </c>
      <c r="L2686" s="47"/>
      <c r="M2686" s="223" t="s">
        <v>19</v>
      </c>
      <c r="N2686" s="224" t="s">
        <v>46</v>
      </c>
      <c r="O2686" s="87"/>
      <c r="P2686" s="225">
        <f>O2686*H2686</f>
        <v>0</v>
      </c>
      <c r="Q2686" s="225">
        <v>0.00088000000000000003</v>
      </c>
      <c r="R2686" s="225">
        <f>Q2686*H2686</f>
        <v>1.4779494400000002</v>
      </c>
      <c r="S2686" s="225">
        <v>0</v>
      </c>
      <c r="T2686" s="226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7" t="s">
        <v>544</v>
      </c>
      <c r="AT2686" s="227" t="s">
        <v>227</v>
      </c>
      <c r="AU2686" s="227" t="s">
        <v>93</v>
      </c>
      <c r="AY2686" s="20" t="s">
        <v>224</v>
      </c>
      <c r="BE2686" s="228">
        <f>IF(N2686="základní",J2686,0)</f>
        <v>0</v>
      </c>
      <c r="BF2686" s="228">
        <f>IF(N2686="snížená",J2686,0)</f>
        <v>0</v>
      </c>
      <c r="BG2686" s="228">
        <f>IF(N2686="zákl. přenesená",J2686,0)</f>
        <v>0</v>
      </c>
      <c r="BH2686" s="228">
        <f>IF(N2686="sníž. přenesená",J2686,0)</f>
        <v>0</v>
      </c>
      <c r="BI2686" s="228">
        <f>IF(N2686="nulová",J2686,0)</f>
        <v>0</v>
      </c>
      <c r="BJ2686" s="20" t="s">
        <v>93</v>
      </c>
      <c r="BK2686" s="228">
        <f>ROUND(I2686*H2686,2)</f>
        <v>0</v>
      </c>
      <c r="BL2686" s="20" t="s">
        <v>544</v>
      </c>
      <c r="BM2686" s="227" t="s">
        <v>2796</v>
      </c>
    </row>
    <row r="2687" s="2" customFormat="1">
      <c r="A2687" s="41"/>
      <c r="B2687" s="42"/>
      <c r="C2687" s="43"/>
      <c r="D2687" s="267" t="s">
        <v>314</v>
      </c>
      <c r="E2687" s="43"/>
      <c r="F2687" s="268" t="s">
        <v>2797</v>
      </c>
      <c r="G2687" s="43"/>
      <c r="H2687" s="43"/>
      <c r="I2687" s="269"/>
      <c r="J2687" s="43"/>
      <c r="K2687" s="43"/>
      <c r="L2687" s="47"/>
      <c r="M2687" s="270"/>
      <c r="N2687" s="271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314</v>
      </c>
      <c r="AU2687" s="20" t="s">
        <v>93</v>
      </c>
    </row>
    <row r="2688" s="14" customFormat="1">
      <c r="A2688" s="14"/>
      <c r="B2688" s="246"/>
      <c r="C2688" s="247"/>
      <c r="D2688" s="231" t="s">
        <v>268</v>
      </c>
      <c r="E2688" s="248" t="s">
        <v>19</v>
      </c>
      <c r="F2688" s="249" t="s">
        <v>1933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268</v>
      </c>
      <c r="AU2688" s="255" t="s">
        <v>93</v>
      </c>
      <c r="AV2688" s="14" t="s">
        <v>82</v>
      </c>
      <c r="AW2688" s="14" t="s">
        <v>34</v>
      </c>
      <c r="AX2688" s="14" t="s">
        <v>74</v>
      </c>
      <c r="AY2688" s="255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2766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566.56899999999996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2768</v>
      </c>
      <c r="G2691" s="230"/>
      <c r="H2691" s="234">
        <v>-27.359000000000002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2769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2770</v>
      </c>
      <c r="G2693" s="230"/>
      <c r="H2693" s="234">
        <v>150.86000000000001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2771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3" customFormat="1">
      <c r="A2695" s="13"/>
      <c r="B2695" s="229"/>
      <c r="C2695" s="230"/>
      <c r="D2695" s="231" t="s">
        <v>268</v>
      </c>
      <c r="E2695" s="232" t="s">
        <v>19</v>
      </c>
      <c r="F2695" s="233" t="s">
        <v>2772</v>
      </c>
      <c r="G2695" s="230"/>
      <c r="H2695" s="234">
        <v>24.489000000000001</v>
      </c>
      <c r="I2695" s="235"/>
      <c r="J2695" s="230"/>
      <c r="K2695" s="230"/>
      <c r="L2695" s="236"/>
      <c r="M2695" s="237"/>
      <c r="N2695" s="238"/>
      <c r="O2695" s="238"/>
      <c r="P2695" s="238"/>
      <c r="Q2695" s="238"/>
      <c r="R2695" s="238"/>
      <c r="S2695" s="238"/>
      <c r="T2695" s="23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0" t="s">
        <v>268</v>
      </c>
      <c r="AU2695" s="240" t="s">
        <v>93</v>
      </c>
      <c r="AV2695" s="13" t="s">
        <v>93</v>
      </c>
      <c r="AW2695" s="13" t="s">
        <v>34</v>
      </c>
      <c r="AX2695" s="13" t="s">
        <v>74</v>
      </c>
      <c r="AY2695" s="240" t="s">
        <v>224</v>
      </c>
    </row>
    <row r="2696" s="15" customFormat="1">
      <c r="A2696" s="15"/>
      <c r="B2696" s="256"/>
      <c r="C2696" s="257"/>
      <c r="D2696" s="231" t="s">
        <v>268</v>
      </c>
      <c r="E2696" s="258" t="s">
        <v>19</v>
      </c>
      <c r="F2696" s="259" t="s">
        <v>300</v>
      </c>
      <c r="G2696" s="257"/>
      <c r="H2696" s="260">
        <v>714.55899999999997</v>
      </c>
      <c r="I2696" s="261"/>
      <c r="J2696" s="257"/>
      <c r="K2696" s="257"/>
      <c r="L2696" s="262"/>
      <c r="M2696" s="263"/>
      <c r="N2696" s="264"/>
      <c r="O2696" s="264"/>
      <c r="P2696" s="264"/>
      <c r="Q2696" s="264"/>
      <c r="R2696" s="264"/>
      <c r="S2696" s="264"/>
      <c r="T2696" s="26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66" t="s">
        <v>268</v>
      </c>
      <c r="AU2696" s="266" t="s">
        <v>93</v>
      </c>
      <c r="AV2696" s="15" t="s">
        <v>108</v>
      </c>
      <c r="AW2696" s="15" t="s">
        <v>34</v>
      </c>
      <c r="AX2696" s="15" t="s">
        <v>74</v>
      </c>
      <c r="AY2696" s="266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1918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4" customFormat="1">
      <c r="A2698" s="14"/>
      <c r="B2698" s="246"/>
      <c r="C2698" s="247"/>
      <c r="D2698" s="231" t="s">
        <v>268</v>
      </c>
      <c r="E2698" s="248" t="s">
        <v>19</v>
      </c>
      <c r="F2698" s="249" t="s">
        <v>2766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268</v>
      </c>
      <c r="AU2698" s="255" t="s">
        <v>93</v>
      </c>
      <c r="AV2698" s="14" t="s">
        <v>82</v>
      </c>
      <c r="AW2698" s="14" t="s">
        <v>34</v>
      </c>
      <c r="AX2698" s="14" t="s">
        <v>74</v>
      </c>
      <c r="AY2698" s="255" t="s">
        <v>224</v>
      </c>
    </row>
    <row r="2699" s="13" customFormat="1">
      <c r="A2699" s="13"/>
      <c r="B2699" s="229"/>
      <c r="C2699" s="230"/>
      <c r="D2699" s="231" t="s">
        <v>268</v>
      </c>
      <c r="E2699" s="232" t="s">
        <v>19</v>
      </c>
      <c r="F2699" s="233" t="s">
        <v>1919</v>
      </c>
      <c r="G2699" s="230"/>
      <c r="H2699" s="234">
        <v>40.887</v>
      </c>
      <c r="I2699" s="235"/>
      <c r="J2699" s="230"/>
      <c r="K2699" s="230"/>
      <c r="L2699" s="236"/>
      <c r="M2699" s="237"/>
      <c r="N2699" s="238"/>
      <c r="O2699" s="238"/>
      <c r="P2699" s="238"/>
      <c r="Q2699" s="238"/>
      <c r="R2699" s="238"/>
      <c r="S2699" s="238"/>
      <c r="T2699" s="23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0" t="s">
        <v>268</v>
      </c>
      <c r="AU2699" s="240" t="s">
        <v>93</v>
      </c>
      <c r="AV2699" s="13" t="s">
        <v>93</v>
      </c>
      <c r="AW2699" s="13" t="s">
        <v>34</v>
      </c>
      <c r="AX2699" s="13" t="s">
        <v>74</v>
      </c>
      <c r="AY2699" s="240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2769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3" customFormat="1">
      <c r="A2701" s="13"/>
      <c r="B2701" s="229"/>
      <c r="C2701" s="230"/>
      <c r="D2701" s="231" t="s">
        <v>268</v>
      </c>
      <c r="E2701" s="232" t="s">
        <v>19</v>
      </c>
      <c r="F2701" s="233" t="s">
        <v>2773</v>
      </c>
      <c r="G2701" s="230"/>
      <c r="H2701" s="234">
        <v>10.395</v>
      </c>
      <c r="I2701" s="235"/>
      <c r="J2701" s="230"/>
      <c r="K2701" s="230"/>
      <c r="L2701" s="236"/>
      <c r="M2701" s="237"/>
      <c r="N2701" s="238"/>
      <c r="O2701" s="238"/>
      <c r="P2701" s="238"/>
      <c r="Q2701" s="238"/>
      <c r="R2701" s="238"/>
      <c r="S2701" s="238"/>
      <c r="T2701" s="23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0" t="s">
        <v>268</v>
      </c>
      <c r="AU2701" s="240" t="s">
        <v>93</v>
      </c>
      <c r="AV2701" s="13" t="s">
        <v>93</v>
      </c>
      <c r="AW2701" s="13" t="s">
        <v>34</v>
      </c>
      <c r="AX2701" s="13" t="s">
        <v>74</v>
      </c>
      <c r="AY2701" s="240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2774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2775</v>
      </c>
      <c r="G2703" s="230"/>
      <c r="H2703" s="234">
        <v>10.076000000000001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5" customFormat="1">
      <c r="A2704" s="15"/>
      <c r="B2704" s="256"/>
      <c r="C2704" s="257"/>
      <c r="D2704" s="231" t="s">
        <v>268</v>
      </c>
      <c r="E2704" s="258" t="s">
        <v>19</v>
      </c>
      <c r="F2704" s="259" t="s">
        <v>300</v>
      </c>
      <c r="G2704" s="257"/>
      <c r="H2704" s="260">
        <v>61.357999999999997</v>
      </c>
      <c r="I2704" s="261"/>
      <c r="J2704" s="257"/>
      <c r="K2704" s="257"/>
      <c r="L2704" s="262"/>
      <c r="M2704" s="263"/>
      <c r="N2704" s="264"/>
      <c r="O2704" s="264"/>
      <c r="P2704" s="264"/>
      <c r="Q2704" s="264"/>
      <c r="R2704" s="264"/>
      <c r="S2704" s="264"/>
      <c r="T2704" s="26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66" t="s">
        <v>268</v>
      </c>
      <c r="AU2704" s="266" t="s">
        <v>93</v>
      </c>
      <c r="AV2704" s="15" t="s">
        <v>108</v>
      </c>
      <c r="AW2704" s="15" t="s">
        <v>34</v>
      </c>
      <c r="AX2704" s="15" t="s">
        <v>74</v>
      </c>
      <c r="AY2704" s="266" t="s">
        <v>224</v>
      </c>
    </row>
    <row r="2705" s="14" customFormat="1">
      <c r="A2705" s="14"/>
      <c r="B2705" s="246"/>
      <c r="C2705" s="247"/>
      <c r="D2705" s="231" t="s">
        <v>268</v>
      </c>
      <c r="E2705" s="248" t="s">
        <v>19</v>
      </c>
      <c r="F2705" s="249" t="s">
        <v>1937</v>
      </c>
      <c r="G2705" s="247"/>
      <c r="H2705" s="248" t="s">
        <v>19</v>
      </c>
      <c r="I2705" s="250"/>
      <c r="J2705" s="247"/>
      <c r="K2705" s="247"/>
      <c r="L2705" s="251"/>
      <c r="M2705" s="252"/>
      <c r="N2705" s="253"/>
      <c r="O2705" s="253"/>
      <c r="P2705" s="253"/>
      <c r="Q2705" s="253"/>
      <c r="R2705" s="253"/>
      <c r="S2705" s="253"/>
      <c r="T2705" s="25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5" t="s">
        <v>268</v>
      </c>
      <c r="AU2705" s="255" t="s">
        <v>93</v>
      </c>
      <c r="AV2705" s="14" t="s">
        <v>82</v>
      </c>
      <c r="AW2705" s="14" t="s">
        <v>34</v>
      </c>
      <c r="AX2705" s="14" t="s">
        <v>74</v>
      </c>
      <c r="AY2705" s="255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2766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2776</v>
      </c>
      <c r="G2707" s="230"/>
      <c r="H2707" s="234">
        <v>87.844999999999999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2769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13.858000000000001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4" customFormat="1">
      <c r="A2710" s="14"/>
      <c r="B2710" s="246"/>
      <c r="C2710" s="247"/>
      <c r="D2710" s="231" t="s">
        <v>268</v>
      </c>
      <c r="E2710" s="248" t="s">
        <v>19</v>
      </c>
      <c r="F2710" s="249" t="s">
        <v>2771</v>
      </c>
      <c r="G2710" s="247"/>
      <c r="H2710" s="248" t="s">
        <v>19</v>
      </c>
      <c r="I2710" s="250"/>
      <c r="J2710" s="247"/>
      <c r="K2710" s="247"/>
      <c r="L2710" s="251"/>
      <c r="M2710" s="252"/>
      <c r="N2710" s="253"/>
      <c r="O2710" s="253"/>
      <c r="P2710" s="253"/>
      <c r="Q2710" s="253"/>
      <c r="R2710" s="253"/>
      <c r="S2710" s="253"/>
      <c r="T2710" s="25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5" t="s">
        <v>268</v>
      </c>
      <c r="AU2710" s="255" t="s">
        <v>93</v>
      </c>
      <c r="AV2710" s="14" t="s">
        <v>82</v>
      </c>
      <c r="AW2710" s="14" t="s">
        <v>34</v>
      </c>
      <c r="AX2710" s="14" t="s">
        <v>74</v>
      </c>
      <c r="AY2710" s="255" t="s">
        <v>224</v>
      </c>
    </row>
    <row r="2711" s="13" customFormat="1">
      <c r="A2711" s="13"/>
      <c r="B2711" s="229"/>
      <c r="C2711" s="230"/>
      <c r="D2711" s="231" t="s">
        <v>268</v>
      </c>
      <c r="E2711" s="232" t="s">
        <v>19</v>
      </c>
      <c r="F2711" s="233" t="s">
        <v>2778</v>
      </c>
      <c r="G2711" s="230"/>
      <c r="H2711" s="234">
        <v>16.335000000000001</v>
      </c>
      <c r="I2711" s="235"/>
      <c r="J2711" s="230"/>
      <c r="K2711" s="230"/>
      <c r="L2711" s="236"/>
      <c r="M2711" s="237"/>
      <c r="N2711" s="238"/>
      <c r="O2711" s="238"/>
      <c r="P2711" s="238"/>
      <c r="Q2711" s="238"/>
      <c r="R2711" s="238"/>
      <c r="S2711" s="238"/>
      <c r="T2711" s="23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0" t="s">
        <v>268</v>
      </c>
      <c r="AU2711" s="240" t="s">
        <v>93</v>
      </c>
      <c r="AV2711" s="13" t="s">
        <v>93</v>
      </c>
      <c r="AW2711" s="13" t="s">
        <v>34</v>
      </c>
      <c r="AX2711" s="13" t="s">
        <v>74</v>
      </c>
      <c r="AY2711" s="240" t="s">
        <v>224</v>
      </c>
    </row>
    <row r="2712" s="15" customFormat="1">
      <c r="A2712" s="15"/>
      <c r="B2712" s="256"/>
      <c r="C2712" s="257"/>
      <c r="D2712" s="231" t="s">
        <v>268</v>
      </c>
      <c r="E2712" s="258" t="s">
        <v>19</v>
      </c>
      <c r="F2712" s="259" t="s">
        <v>300</v>
      </c>
      <c r="G2712" s="257"/>
      <c r="H2712" s="260">
        <v>118.038</v>
      </c>
      <c r="I2712" s="261"/>
      <c r="J2712" s="257"/>
      <c r="K2712" s="257"/>
      <c r="L2712" s="262"/>
      <c r="M2712" s="263"/>
      <c r="N2712" s="264"/>
      <c r="O2712" s="264"/>
      <c r="P2712" s="264"/>
      <c r="Q2712" s="264"/>
      <c r="R2712" s="264"/>
      <c r="S2712" s="264"/>
      <c r="T2712" s="26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66" t="s">
        <v>268</v>
      </c>
      <c r="AU2712" s="266" t="s">
        <v>93</v>
      </c>
      <c r="AV2712" s="15" t="s">
        <v>108</v>
      </c>
      <c r="AW2712" s="15" t="s">
        <v>34</v>
      </c>
      <c r="AX2712" s="15" t="s">
        <v>74</v>
      </c>
      <c r="AY2712" s="266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1939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2766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2779</v>
      </c>
      <c r="G2715" s="230"/>
      <c r="H2715" s="234">
        <v>117.05500000000001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2780</v>
      </c>
      <c r="G2716" s="230"/>
      <c r="H2716" s="234">
        <v>402.55700000000002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2769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2781</v>
      </c>
      <c r="G2718" s="230"/>
      <c r="H2718" s="234">
        <v>152.20500000000001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2782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51.695999999999998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5" customFormat="1">
      <c r="A2721" s="15"/>
      <c r="B2721" s="256"/>
      <c r="C2721" s="257"/>
      <c r="D2721" s="231" t="s">
        <v>268</v>
      </c>
      <c r="E2721" s="258" t="s">
        <v>19</v>
      </c>
      <c r="F2721" s="259" t="s">
        <v>300</v>
      </c>
      <c r="G2721" s="257"/>
      <c r="H2721" s="260">
        <v>723.51300000000003</v>
      </c>
      <c r="I2721" s="261"/>
      <c r="J2721" s="257"/>
      <c r="K2721" s="257"/>
      <c r="L2721" s="262"/>
      <c r="M2721" s="263"/>
      <c r="N2721" s="264"/>
      <c r="O2721" s="264"/>
      <c r="P2721" s="264"/>
      <c r="Q2721" s="264"/>
      <c r="R2721" s="264"/>
      <c r="S2721" s="264"/>
      <c r="T2721" s="26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66" t="s">
        <v>268</v>
      </c>
      <c r="AU2721" s="266" t="s">
        <v>93</v>
      </c>
      <c r="AV2721" s="15" t="s">
        <v>108</v>
      </c>
      <c r="AW2721" s="15" t="s">
        <v>34</v>
      </c>
      <c r="AX2721" s="15" t="s">
        <v>74</v>
      </c>
      <c r="AY2721" s="266" t="s">
        <v>224</v>
      </c>
    </row>
    <row r="2722" s="14" customFormat="1">
      <c r="A2722" s="14"/>
      <c r="B2722" s="246"/>
      <c r="C2722" s="247"/>
      <c r="D2722" s="231" t="s">
        <v>268</v>
      </c>
      <c r="E2722" s="248" t="s">
        <v>19</v>
      </c>
      <c r="F2722" s="249" t="s">
        <v>2784</v>
      </c>
      <c r="G2722" s="247"/>
      <c r="H2722" s="248" t="s">
        <v>19</v>
      </c>
      <c r="I2722" s="250"/>
      <c r="J2722" s="247"/>
      <c r="K2722" s="247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268</v>
      </c>
      <c r="AU2722" s="255" t="s">
        <v>93</v>
      </c>
      <c r="AV2722" s="14" t="s">
        <v>82</v>
      </c>
      <c r="AW2722" s="14" t="s">
        <v>34</v>
      </c>
      <c r="AX2722" s="14" t="s">
        <v>74</v>
      </c>
      <c r="AY2722" s="255" t="s">
        <v>224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2785</v>
      </c>
      <c r="G2723" s="230"/>
      <c r="H2723" s="234">
        <v>20.800000000000001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74</v>
      </c>
      <c r="AY2723" s="240" t="s">
        <v>224</v>
      </c>
    </row>
    <row r="2724" s="15" customFormat="1">
      <c r="A2724" s="15"/>
      <c r="B2724" s="256"/>
      <c r="C2724" s="257"/>
      <c r="D2724" s="231" t="s">
        <v>268</v>
      </c>
      <c r="E2724" s="258" t="s">
        <v>19</v>
      </c>
      <c r="F2724" s="259" t="s">
        <v>300</v>
      </c>
      <c r="G2724" s="257"/>
      <c r="H2724" s="260">
        <v>20.800000000000001</v>
      </c>
      <c r="I2724" s="261"/>
      <c r="J2724" s="257"/>
      <c r="K2724" s="257"/>
      <c r="L2724" s="262"/>
      <c r="M2724" s="263"/>
      <c r="N2724" s="264"/>
      <c r="O2724" s="264"/>
      <c r="P2724" s="264"/>
      <c r="Q2724" s="264"/>
      <c r="R2724" s="264"/>
      <c r="S2724" s="264"/>
      <c r="T2724" s="26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6" t="s">
        <v>268</v>
      </c>
      <c r="AU2724" s="266" t="s">
        <v>93</v>
      </c>
      <c r="AV2724" s="15" t="s">
        <v>108</v>
      </c>
      <c r="AW2724" s="15" t="s">
        <v>34</v>
      </c>
      <c r="AX2724" s="15" t="s">
        <v>74</v>
      </c>
      <c r="AY2724" s="266" t="s">
        <v>224</v>
      </c>
    </row>
    <row r="2725" s="14" customFormat="1">
      <c r="A2725" s="14"/>
      <c r="B2725" s="246"/>
      <c r="C2725" s="247"/>
      <c r="D2725" s="231" t="s">
        <v>268</v>
      </c>
      <c r="E2725" s="248" t="s">
        <v>19</v>
      </c>
      <c r="F2725" s="249" t="s">
        <v>1149</v>
      </c>
      <c r="G2725" s="247"/>
      <c r="H2725" s="248" t="s">
        <v>19</v>
      </c>
      <c r="I2725" s="250"/>
      <c r="J2725" s="247"/>
      <c r="K2725" s="247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268</v>
      </c>
      <c r="AU2725" s="255" t="s">
        <v>93</v>
      </c>
      <c r="AV2725" s="14" t="s">
        <v>82</v>
      </c>
      <c r="AW2725" s="14" t="s">
        <v>34</v>
      </c>
      <c r="AX2725" s="14" t="s">
        <v>74</v>
      </c>
      <c r="AY2725" s="255" t="s">
        <v>224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665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2787</v>
      </c>
      <c r="G2727" s="230"/>
      <c r="H2727" s="234">
        <v>7.8399999999999999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667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2788</v>
      </c>
      <c r="G2729" s="230"/>
      <c r="H2729" s="234">
        <v>15.795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1003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2789</v>
      </c>
      <c r="G2731" s="230"/>
      <c r="H2731" s="234">
        <v>17.585000000000001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6" customFormat="1">
      <c r="A2732" s="16"/>
      <c r="B2732" s="272"/>
      <c r="C2732" s="273"/>
      <c r="D2732" s="231" t="s">
        <v>268</v>
      </c>
      <c r="E2732" s="274" t="s">
        <v>19</v>
      </c>
      <c r="F2732" s="275" t="s">
        <v>351</v>
      </c>
      <c r="G2732" s="273"/>
      <c r="H2732" s="276">
        <v>1679.4880000000001</v>
      </c>
      <c r="I2732" s="277"/>
      <c r="J2732" s="273"/>
      <c r="K2732" s="273"/>
      <c r="L2732" s="278"/>
      <c r="M2732" s="279"/>
      <c r="N2732" s="280"/>
      <c r="O2732" s="280"/>
      <c r="P2732" s="280"/>
      <c r="Q2732" s="280"/>
      <c r="R2732" s="280"/>
      <c r="S2732" s="280"/>
      <c r="T2732" s="281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T2732" s="282" t="s">
        <v>268</v>
      </c>
      <c r="AU2732" s="282" t="s">
        <v>93</v>
      </c>
      <c r="AV2732" s="16" t="s">
        <v>231</v>
      </c>
      <c r="AW2732" s="16" t="s">
        <v>34</v>
      </c>
      <c r="AX2732" s="16" t="s">
        <v>82</v>
      </c>
      <c r="AY2732" s="282" t="s">
        <v>224</v>
      </c>
    </row>
    <row r="2733" s="2" customFormat="1" ht="49.05" customHeight="1">
      <c r="A2733" s="41"/>
      <c r="B2733" s="42"/>
      <c r="C2733" s="286" t="s">
        <v>2798</v>
      </c>
      <c r="D2733" s="286" t="s">
        <v>572</v>
      </c>
      <c r="E2733" s="287" t="s">
        <v>2799</v>
      </c>
      <c r="F2733" s="288" t="s">
        <v>2800</v>
      </c>
      <c r="G2733" s="289" t="s">
        <v>266</v>
      </c>
      <c r="H2733" s="290">
        <v>1957.443</v>
      </c>
      <c r="I2733" s="291"/>
      <c r="J2733" s="292">
        <f>ROUND(I2733*H2733,2)</f>
        <v>0</v>
      </c>
      <c r="K2733" s="288" t="s">
        <v>312</v>
      </c>
      <c r="L2733" s="293"/>
      <c r="M2733" s="294" t="s">
        <v>19</v>
      </c>
      <c r="N2733" s="295" t="s">
        <v>46</v>
      </c>
      <c r="O2733" s="87"/>
      <c r="P2733" s="225">
        <f>O2733*H2733</f>
        <v>0</v>
      </c>
      <c r="Q2733" s="225">
        <v>0.0047000000000000002</v>
      </c>
      <c r="R2733" s="225">
        <f>Q2733*H2733</f>
        <v>9.1999820999999997</v>
      </c>
      <c r="S2733" s="225">
        <v>0</v>
      </c>
      <c r="T2733" s="226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7" t="s">
        <v>643</v>
      </c>
      <c r="AT2733" s="227" t="s">
        <v>572</v>
      </c>
      <c r="AU2733" s="227" t="s">
        <v>93</v>
      </c>
      <c r="AY2733" s="20" t="s">
        <v>224</v>
      </c>
      <c r="BE2733" s="228">
        <f>IF(N2733="základní",J2733,0)</f>
        <v>0</v>
      </c>
      <c r="BF2733" s="228">
        <f>IF(N2733="snížená",J2733,0)</f>
        <v>0</v>
      </c>
      <c r="BG2733" s="228">
        <f>IF(N2733="zákl. přenesená",J2733,0)</f>
        <v>0</v>
      </c>
      <c r="BH2733" s="228">
        <f>IF(N2733="sníž. přenesená",J2733,0)</f>
        <v>0</v>
      </c>
      <c r="BI2733" s="228">
        <f>IF(N2733="nulová",J2733,0)</f>
        <v>0</v>
      </c>
      <c r="BJ2733" s="20" t="s">
        <v>93</v>
      </c>
      <c r="BK2733" s="228">
        <f>ROUND(I2733*H2733,2)</f>
        <v>0</v>
      </c>
      <c r="BL2733" s="20" t="s">
        <v>544</v>
      </c>
      <c r="BM2733" s="227" t="s">
        <v>2801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1957.443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82</v>
      </c>
      <c r="AY2734" s="240" t="s">
        <v>224</v>
      </c>
    </row>
    <row r="2735" s="2" customFormat="1" ht="24.15" customHeight="1">
      <c r="A2735" s="41"/>
      <c r="B2735" s="42"/>
      <c r="C2735" s="216" t="s">
        <v>2803</v>
      </c>
      <c r="D2735" s="216" t="s">
        <v>227</v>
      </c>
      <c r="E2735" s="217" t="s">
        <v>2804</v>
      </c>
      <c r="F2735" s="218" t="s">
        <v>2805</v>
      </c>
      <c r="G2735" s="219" t="s">
        <v>266</v>
      </c>
      <c r="H2735" s="220">
        <v>1888.934</v>
      </c>
      <c r="I2735" s="221"/>
      <c r="J2735" s="222">
        <f>ROUND(I2735*H2735,2)</f>
        <v>0</v>
      </c>
      <c r="K2735" s="218" t="s">
        <v>312</v>
      </c>
      <c r="L2735" s="47"/>
      <c r="M2735" s="223" t="s">
        <v>19</v>
      </c>
      <c r="N2735" s="224" t="s">
        <v>46</v>
      </c>
      <c r="O2735" s="87"/>
      <c r="P2735" s="225">
        <f>O2735*H2735</f>
        <v>0</v>
      </c>
      <c r="Q2735" s="225">
        <v>0.00019000000000000001</v>
      </c>
      <c r="R2735" s="225">
        <f>Q2735*H2735</f>
        <v>0.35889746</v>
      </c>
      <c r="S2735" s="225">
        <v>0</v>
      </c>
      <c r="T2735" s="226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7" t="s">
        <v>544</v>
      </c>
      <c r="AT2735" s="227" t="s">
        <v>227</v>
      </c>
      <c r="AU2735" s="227" t="s">
        <v>93</v>
      </c>
      <c r="AY2735" s="20" t="s">
        <v>224</v>
      </c>
      <c r="BE2735" s="228">
        <f>IF(N2735="základní",J2735,0)</f>
        <v>0</v>
      </c>
      <c r="BF2735" s="228">
        <f>IF(N2735="snížená",J2735,0)</f>
        <v>0</v>
      </c>
      <c r="BG2735" s="228">
        <f>IF(N2735="zákl. přenesená",J2735,0)</f>
        <v>0</v>
      </c>
      <c r="BH2735" s="228">
        <f>IF(N2735="sníž. přenesená",J2735,0)</f>
        <v>0</v>
      </c>
      <c r="BI2735" s="228">
        <f>IF(N2735="nulová",J2735,0)</f>
        <v>0</v>
      </c>
      <c r="BJ2735" s="20" t="s">
        <v>93</v>
      </c>
      <c r="BK2735" s="228">
        <f>ROUND(I2735*H2735,2)</f>
        <v>0</v>
      </c>
      <c r="BL2735" s="20" t="s">
        <v>544</v>
      </c>
      <c r="BM2735" s="227" t="s">
        <v>2806</v>
      </c>
    </row>
    <row r="2736" s="2" customFormat="1">
      <c r="A2736" s="41"/>
      <c r="B2736" s="42"/>
      <c r="C2736" s="43"/>
      <c r="D2736" s="267" t="s">
        <v>314</v>
      </c>
      <c r="E2736" s="43"/>
      <c r="F2736" s="268" t="s">
        <v>2807</v>
      </c>
      <c r="G2736" s="43"/>
      <c r="H2736" s="43"/>
      <c r="I2736" s="269"/>
      <c r="J2736" s="43"/>
      <c r="K2736" s="43"/>
      <c r="L2736" s="47"/>
      <c r="M2736" s="270"/>
      <c r="N2736" s="271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314</v>
      </c>
      <c r="AU2736" s="20" t="s">
        <v>93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1906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221.59999999999999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5" customFormat="1">
      <c r="A2739" s="15"/>
      <c r="B2739" s="256"/>
      <c r="C2739" s="257"/>
      <c r="D2739" s="231" t="s">
        <v>268</v>
      </c>
      <c r="E2739" s="258" t="s">
        <v>19</v>
      </c>
      <c r="F2739" s="259" t="s">
        <v>300</v>
      </c>
      <c r="G2739" s="257"/>
      <c r="H2739" s="260">
        <v>221.59999999999999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268</v>
      </c>
      <c r="AU2739" s="266" t="s">
        <v>93</v>
      </c>
      <c r="AV2739" s="15" t="s">
        <v>108</v>
      </c>
      <c r="AW2739" s="15" t="s">
        <v>34</v>
      </c>
      <c r="AX2739" s="15" t="s">
        <v>74</v>
      </c>
      <c r="AY2739" s="266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1933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2766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2767</v>
      </c>
      <c r="G2742" s="230"/>
      <c r="H2742" s="234">
        <v>566.56899999999996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2768</v>
      </c>
      <c r="G2743" s="230"/>
      <c r="H2743" s="234">
        <v>-27.359000000000002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2769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3" customFormat="1">
      <c r="A2745" s="13"/>
      <c r="B2745" s="229"/>
      <c r="C2745" s="230"/>
      <c r="D2745" s="231" t="s">
        <v>268</v>
      </c>
      <c r="E2745" s="232" t="s">
        <v>19</v>
      </c>
      <c r="F2745" s="233" t="s">
        <v>2808</v>
      </c>
      <c r="G2745" s="230"/>
      <c r="H2745" s="234">
        <v>77.364000000000004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268</v>
      </c>
      <c r="AU2745" s="240" t="s">
        <v>93</v>
      </c>
      <c r="AV2745" s="13" t="s">
        <v>93</v>
      </c>
      <c r="AW2745" s="13" t="s">
        <v>34</v>
      </c>
      <c r="AX2745" s="13" t="s">
        <v>74</v>
      </c>
      <c r="AY2745" s="240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2771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3" customFormat="1">
      <c r="A2747" s="13"/>
      <c r="B2747" s="229"/>
      <c r="C2747" s="230"/>
      <c r="D2747" s="231" t="s">
        <v>268</v>
      </c>
      <c r="E2747" s="232" t="s">
        <v>19</v>
      </c>
      <c r="F2747" s="233" t="s">
        <v>2809</v>
      </c>
      <c r="G2747" s="230"/>
      <c r="H2747" s="234">
        <v>12.244999999999999</v>
      </c>
      <c r="I2747" s="235"/>
      <c r="J2747" s="230"/>
      <c r="K2747" s="230"/>
      <c r="L2747" s="236"/>
      <c r="M2747" s="237"/>
      <c r="N2747" s="238"/>
      <c r="O2747" s="238"/>
      <c r="P2747" s="238"/>
      <c r="Q2747" s="238"/>
      <c r="R2747" s="238"/>
      <c r="S2747" s="238"/>
      <c r="T2747" s="23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0" t="s">
        <v>268</v>
      </c>
      <c r="AU2747" s="240" t="s">
        <v>93</v>
      </c>
      <c r="AV2747" s="13" t="s">
        <v>93</v>
      </c>
      <c r="AW2747" s="13" t="s">
        <v>34</v>
      </c>
      <c r="AX2747" s="13" t="s">
        <v>74</v>
      </c>
      <c r="AY2747" s="240" t="s">
        <v>224</v>
      </c>
    </row>
    <row r="2748" s="15" customFormat="1">
      <c r="A2748" s="15"/>
      <c r="B2748" s="256"/>
      <c r="C2748" s="257"/>
      <c r="D2748" s="231" t="s">
        <v>268</v>
      </c>
      <c r="E2748" s="258" t="s">
        <v>19</v>
      </c>
      <c r="F2748" s="259" t="s">
        <v>300</v>
      </c>
      <c r="G2748" s="257"/>
      <c r="H2748" s="260">
        <v>628.81899999999996</v>
      </c>
      <c r="I2748" s="261"/>
      <c r="J2748" s="257"/>
      <c r="K2748" s="257"/>
      <c r="L2748" s="262"/>
      <c r="M2748" s="263"/>
      <c r="N2748" s="264"/>
      <c r="O2748" s="264"/>
      <c r="P2748" s="264"/>
      <c r="Q2748" s="264"/>
      <c r="R2748" s="264"/>
      <c r="S2748" s="264"/>
      <c r="T2748" s="26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66" t="s">
        <v>268</v>
      </c>
      <c r="AU2748" s="266" t="s">
        <v>93</v>
      </c>
      <c r="AV2748" s="15" t="s">
        <v>108</v>
      </c>
      <c r="AW2748" s="15" t="s">
        <v>34</v>
      </c>
      <c r="AX2748" s="15" t="s">
        <v>74</v>
      </c>
      <c r="AY2748" s="266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1918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4" customFormat="1">
      <c r="A2750" s="14"/>
      <c r="B2750" s="246"/>
      <c r="C2750" s="247"/>
      <c r="D2750" s="231" t="s">
        <v>268</v>
      </c>
      <c r="E2750" s="248" t="s">
        <v>19</v>
      </c>
      <c r="F2750" s="249" t="s">
        <v>2766</v>
      </c>
      <c r="G2750" s="247"/>
      <c r="H2750" s="248" t="s">
        <v>19</v>
      </c>
      <c r="I2750" s="250"/>
      <c r="J2750" s="247"/>
      <c r="K2750" s="247"/>
      <c r="L2750" s="251"/>
      <c r="M2750" s="252"/>
      <c r="N2750" s="253"/>
      <c r="O2750" s="253"/>
      <c r="P2750" s="253"/>
      <c r="Q2750" s="253"/>
      <c r="R2750" s="253"/>
      <c r="S2750" s="253"/>
      <c r="T2750" s="25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5" t="s">
        <v>268</v>
      </c>
      <c r="AU2750" s="255" t="s">
        <v>93</v>
      </c>
      <c r="AV2750" s="14" t="s">
        <v>82</v>
      </c>
      <c r="AW2750" s="14" t="s">
        <v>34</v>
      </c>
      <c r="AX2750" s="14" t="s">
        <v>74</v>
      </c>
      <c r="AY2750" s="255" t="s">
        <v>224</v>
      </c>
    </row>
    <row r="2751" s="13" customFormat="1">
      <c r="A2751" s="13"/>
      <c r="B2751" s="229"/>
      <c r="C2751" s="230"/>
      <c r="D2751" s="231" t="s">
        <v>268</v>
      </c>
      <c r="E2751" s="232" t="s">
        <v>19</v>
      </c>
      <c r="F2751" s="233" t="s">
        <v>1919</v>
      </c>
      <c r="G2751" s="230"/>
      <c r="H2751" s="234">
        <v>40.887</v>
      </c>
      <c r="I2751" s="235"/>
      <c r="J2751" s="230"/>
      <c r="K2751" s="230"/>
      <c r="L2751" s="236"/>
      <c r="M2751" s="237"/>
      <c r="N2751" s="238"/>
      <c r="O2751" s="238"/>
      <c r="P2751" s="238"/>
      <c r="Q2751" s="238"/>
      <c r="R2751" s="238"/>
      <c r="S2751" s="238"/>
      <c r="T2751" s="23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0" t="s">
        <v>268</v>
      </c>
      <c r="AU2751" s="240" t="s">
        <v>93</v>
      </c>
      <c r="AV2751" s="13" t="s">
        <v>93</v>
      </c>
      <c r="AW2751" s="13" t="s">
        <v>34</v>
      </c>
      <c r="AX2751" s="13" t="s">
        <v>74</v>
      </c>
      <c r="AY2751" s="240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2769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3" customFormat="1">
      <c r="A2753" s="13"/>
      <c r="B2753" s="229"/>
      <c r="C2753" s="230"/>
      <c r="D2753" s="231" t="s">
        <v>268</v>
      </c>
      <c r="E2753" s="232" t="s">
        <v>19</v>
      </c>
      <c r="F2753" s="233" t="s">
        <v>2810</v>
      </c>
      <c r="G2753" s="230"/>
      <c r="H2753" s="234">
        <v>4.6200000000000001</v>
      </c>
      <c r="I2753" s="235"/>
      <c r="J2753" s="230"/>
      <c r="K2753" s="230"/>
      <c r="L2753" s="236"/>
      <c r="M2753" s="237"/>
      <c r="N2753" s="238"/>
      <c r="O2753" s="238"/>
      <c r="P2753" s="238"/>
      <c r="Q2753" s="238"/>
      <c r="R2753" s="238"/>
      <c r="S2753" s="238"/>
      <c r="T2753" s="23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0" t="s">
        <v>268</v>
      </c>
      <c r="AU2753" s="240" t="s">
        <v>93</v>
      </c>
      <c r="AV2753" s="13" t="s">
        <v>93</v>
      </c>
      <c r="AW2753" s="13" t="s">
        <v>34</v>
      </c>
      <c r="AX2753" s="13" t="s">
        <v>74</v>
      </c>
      <c r="AY2753" s="240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2774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2811</v>
      </c>
      <c r="G2755" s="230"/>
      <c r="H2755" s="234">
        <v>5.4960000000000004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5" customFormat="1">
      <c r="A2756" s="15"/>
      <c r="B2756" s="256"/>
      <c r="C2756" s="257"/>
      <c r="D2756" s="231" t="s">
        <v>268</v>
      </c>
      <c r="E2756" s="258" t="s">
        <v>19</v>
      </c>
      <c r="F2756" s="259" t="s">
        <v>300</v>
      </c>
      <c r="G2756" s="257"/>
      <c r="H2756" s="260">
        <v>51.003</v>
      </c>
      <c r="I2756" s="261"/>
      <c r="J2756" s="257"/>
      <c r="K2756" s="257"/>
      <c r="L2756" s="262"/>
      <c r="M2756" s="263"/>
      <c r="N2756" s="264"/>
      <c r="O2756" s="264"/>
      <c r="P2756" s="264"/>
      <c r="Q2756" s="264"/>
      <c r="R2756" s="264"/>
      <c r="S2756" s="264"/>
      <c r="T2756" s="26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6" t="s">
        <v>268</v>
      </c>
      <c r="AU2756" s="266" t="s">
        <v>93</v>
      </c>
      <c r="AV2756" s="15" t="s">
        <v>108</v>
      </c>
      <c r="AW2756" s="15" t="s">
        <v>34</v>
      </c>
      <c r="AX2756" s="15" t="s">
        <v>74</v>
      </c>
      <c r="AY2756" s="266" t="s">
        <v>224</v>
      </c>
    </row>
    <row r="2757" s="14" customFormat="1">
      <c r="A2757" s="14"/>
      <c r="B2757" s="246"/>
      <c r="C2757" s="247"/>
      <c r="D2757" s="231" t="s">
        <v>268</v>
      </c>
      <c r="E2757" s="248" t="s">
        <v>19</v>
      </c>
      <c r="F2757" s="249" t="s">
        <v>1937</v>
      </c>
      <c r="G2757" s="247"/>
      <c r="H2757" s="248" t="s">
        <v>19</v>
      </c>
      <c r="I2757" s="250"/>
      <c r="J2757" s="247"/>
      <c r="K2757" s="247"/>
      <c r="L2757" s="251"/>
      <c r="M2757" s="252"/>
      <c r="N2757" s="253"/>
      <c r="O2757" s="253"/>
      <c r="P2757" s="253"/>
      <c r="Q2757" s="253"/>
      <c r="R2757" s="253"/>
      <c r="S2757" s="253"/>
      <c r="T2757" s="25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5" t="s">
        <v>268</v>
      </c>
      <c r="AU2757" s="255" t="s">
        <v>93</v>
      </c>
      <c r="AV2757" s="14" t="s">
        <v>82</v>
      </c>
      <c r="AW2757" s="14" t="s">
        <v>34</v>
      </c>
      <c r="AX2757" s="14" t="s">
        <v>74</v>
      </c>
      <c r="AY2757" s="255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2766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2776</v>
      </c>
      <c r="G2759" s="230"/>
      <c r="H2759" s="234">
        <v>87.844999999999999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2769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679</v>
      </c>
      <c r="G2761" s="230"/>
      <c r="H2761" s="234">
        <v>7.2300000000000004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2771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2812</v>
      </c>
      <c r="G2763" s="230"/>
      <c r="H2763" s="234">
        <v>8.9100000000000001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5" customFormat="1">
      <c r="A2764" s="15"/>
      <c r="B2764" s="256"/>
      <c r="C2764" s="257"/>
      <c r="D2764" s="231" t="s">
        <v>268</v>
      </c>
      <c r="E2764" s="258" t="s">
        <v>19</v>
      </c>
      <c r="F2764" s="259" t="s">
        <v>300</v>
      </c>
      <c r="G2764" s="257"/>
      <c r="H2764" s="260">
        <v>103.985</v>
      </c>
      <c r="I2764" s="261"/>
      <c r="J2764" s="257"/>
      <c r="K2764" s="257"/>
      <c r="L2764" s="262"/>
      <c r="M2764" s="263"/>
      <c r="N2764" s="264"/>
      <c r="O2764" s="264"/>
      <c r="P2764" s="264"/>
      <c r="Q2764" s="264"/>
      <c r="R2764" s="264"/>
      <c r="S2764" s="264"/>
      <c r="T2764" s="26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6" t="s">
        <v>268</v>
      </c>
      <c r="AU2764" s="266" t="s">
        <v>93</v>
      </c>
      <c r="AV2764" s="15" t="s">
        <v>108</v>
      </c>
      <c r="AW2764" s="15" t="s">
        <v>34</v>
      </c>
      <c r="AX2764" s="15" t="s">
        <v>74</v>
      </c>
      <c r="AY2764" s="266" t="s">
        <v>224</v>
      </c>
    </row>
    <row r="2765" s="14" customFormat="1">
      <c r="A2765" s="14"/>
      <c r="B2765" s="246"/>
      <c r="C2765" s="247"/>
      <c r="D2765" s="231" t="s">
        <v>268</v>
      </c>
      <c r="E2765" s="248" t="s">
        <v>19</v>
      </c>
      <c r="F2765" s="249" t="s">
        <v>1939</v>
      </c>
      <c r="G2765" s="247"/>
      <c r="H2765" s="248" t="s">
        <v>19</v>
      </c>
      <c r="I2765" s="250"/>
      <c r="J2765" s="247"/>
      <c r="K2765" s="247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268</v>
      </c>
      <c r="AU2765" s="255" t="s">
        <v>93</v>
      </c>
      <c r="AV2765" s="14" t="s">
        <v>82</v>
      </c>
      <c r="AW2765" s="14" t="s">
        <v>34</v>
      </c>
      <c r="AX2765" s="14" t="s">
        <v>74</v>
      </c>
      <c r="AY2765" s="255" t="s">
        <v>224</v>
      </c>
    </row>
    <row r="2766" s="14" customFormat="1">
      <c r="A2766" s="14"/>
      <c r="B2766" s="246"/>
      <c r="C2766" s="247"/>
      <c r="D2766" s="231" t="s">
        <v>268</v>
      </c>
      <c r="E2766" s="248" t="s">
        <v>19</v>
      </c>
      <c r="F2766" s="249" t="s">
        <v>2766</v>
      </c>
      <c r="G2766" s="247"/>
      <c r="H2766" s="248" t="s">
        <v>19</v>
      </c>
      <c r="I2766" s="250"/>
      <c r="J2766" s="247"/>
      <c r="K2766" s="247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268</v>
      </c>
      <c r="AU2766" s="255" t="s">
        <v>93</v>
      </c>
      <c r="AV2766" s="14" t="s">
        <v>82</v>
      </c>
      <c r="AW2766" s="14" t="s">
        <v>34</v>
      </c>
      <c r="AX2766" s="14" t="s">
        <v>74</v>
      </c>
      <c r="AY2766" s="255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2779</v>
      </c>
      <c r="G2767" s="230"/>
      <c r="H2767" s="234">
        <v>117.05500000000001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3" customFormat="1">
      <c r="A2768" s="13"/>
      <c r="B2768" s="229"/>
      <c r="C2768" s="230"/>
      <c r="D2768" s="231" t="s">
        <v>268</v>
      </c>
      <c r="E2768" s="232" t="s">
        <v>19</v>
      </c>
      <c r="F2768" s="233" t="s">
        <v>2780</v>
      </c>
      <c r="G2768" s="230"/>
      <c r="H2768" s="234">
        <v>402.55700000000002</v>
      </c>
      <c r="I2768" s="235"/>
      <c r="J2768" s="230"/>
      <c r="K2768" s="230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268</v>
      </c>
      <c r="AU2768" s="240" t="s">
        <v>93</v>
      </c>
      <c r="AV2768" s="13" t="s">
        <v>93</v>
      </c>
      <c r="AW2768" s="13" t="s">
        <v>34</v>
      </c>
      <c r="AX2768" s="13" t="s">
        <v>74</v>
      </c>
      <c r="AY2768" s="240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2769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3" customFormat="1">
      <c r="A2770" s="13"/>
      <c r="B2770" s="229"/>
      <c r="C2770" s="230"/>
      <c r="D2770" s="231" t="s">
        <v>268</v>
      </c>
      <c r="E2770" s="232" t="s">
        <v>19</v>
      </c>
      <c r="F2770" s="233" t="s">
        <v>2813</v>
      </c>
      <c r="G2770" s="230"/>
      <c r="H2770" s="234">
        <v>65.700000000000003</v>
      </c>
      <c r="I2770" s="235"/>
      <c r="J2770" s="230"/>
      <c r="K2770" s="230"/>
      <c r="L2770" s="236"/>
      <c r="M2770" s="237"/>
      <c r="N2770" s="238"/>
      <c r="O2770" s="238"/>
      <c r="P2770" s="238"/>
      <c r="Q2770" s="238"/>
      <c r="R2770" s="238"/>
      <c r="S2770" s="238"/>
      <c r="T2770" s="23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0" t="s">
        <v>268</v>
      </c>
      <c r="AU2770" s="240" t="s">
        <v>93</v>
      </c>
      <c r="AV2770" s="13" t="s">
        <v>93</v>
      </c>
      <c r="AW2770" s="13" t="s">
        <v>34</v>
      </c>
      <c r="AX2770" s="13" t="s">
        <v>74</v>
      </c>
      <c r="AY2770" s="240" t="s">
        <v>224</v>
      </c>
    </row>
    <row r="2771" s="14" customFormat="1">
      <c r="A2771" s="14"/>
      <c r="B2771" s="246"/>
      <c r="C2771" s="247"/>
      <c r="D2771" s="231" t="s">
        <v>268</v>
      </c>
      <c r="E2771" s="248" t="s">
        <v>19</v>
      </c>
      <c r="F2771" s="249" t="s">
        <v>2782</v>
      </c>
      <c r="G2771" s="247"/>
      <c r="H2771" s="248" t="s">
        <v>19</v>
      </c>
      <c r="I2771" s="250"/>
      <c r="J2771" s="247"/>
      <c r="K2771" s="247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268</v>
      </c>
      <c r="AU2771" s="255" t="s">
        <v>93</v>
      </c>
      <c r="AV2771" s="14" t="s">
        <v>82</v>
      </c>
      <c r="AW2771" s="14" t="s">
        <v>34</v>
      </c>
      <c r="AX2771" s="14" t="s">
        <v>74</v>
      </c>
      <c r="AY2771" s="255" t="s">
        <v>224</v>
      </c>
    </row>
    <row r="2772" s="13" customFormat="1">
      <c r="A2772" s="13"/>
      <c r="B2772" s="229"/>
      <c r="C2772" s="230"/>
      <c r="D2772" s="231" t="s">
        <v>268</v>
      </c>
      <c r="E2772" s="232" t="s">
        <v>19</v>
      </c>
      <c r="F2772" s="233" t="s">
        <v>2814</v>
      </c>
      <c r="G2772" s="230"/>
      <c r="H2772" s="234">
        <v>25.847999999999999</v>
      </c>
      <c r="I2772" s="235"/>
      <c r="J2772" s="230"/>
      <c r="K2772" s="230"/>
      <c r="L2772" s="236"/>
      <c r="M2772" s="237"/>
      <c r="N2772" s="238"/>
      <c r="O2772" s="238"/>
      <c r="P2772" s="238"/>
      <c r="Q2772" s="238"/>
      <c r="R2772" s="238"/>
      <c r="S2772" s="238"/>
      <c r="T2772" s="23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0" t="s">
        <v>268</v>
      </c>
      <c r="AU2772" s="240" t="s">
        <v>93</v>
      </c>
      <c r="AV2772" s="13" t="s">
        <v>93</v>
      </c>
      <c r="AW2772" s="13" t="s">
        <v>34</v>
      </c>
      <c r="AX2772" s="13" t="s">
        <v>74</v>
      </c>
      <c r="AY2772" s="240" t="s">
        <v>224</v>
      </c>
    </row>
    <row r="2773" s="15" customFormat="1">
      <c r="A2773" s="15"/>
      <c r="B2773" s="256"/>
      <c r="C2773" s="257"/>
      <c r="D2773" s="231" t="s">
        <v>268</v>
      </c>
      <c r="E2773" s="258" t="s">
        <v>19</v>
      </c>
      <c r="F2773" s="259" t="s">
        <v>300</v>
      </c>
      <c r="G2773" s="257"/>
      <c r="H2773" s="260">
        <v>611.15999999999997</v>
      </c>
      <c r="I2773" s="261"/>
      <c r="J2773" s="257"/>
      <c r="K2773" s="257"/>
      <c r="L2773" s="262"/>
      <c r="M2773" s="263"/>
      <c r="N2773" s="264"/>
      <c r="O2773" s="264"/>
      <c r="P2773" s="264"/>
      <c r="Q2773" s="264"/>
      <c r="R2773" s="264"/>
      <c r="S2773" s="264"/>
      <c r="T2773" s="26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66" t="s">
        <v>268</v>
      </c>
      <c r="AU2773" s="266" t="s">
        <v>93</v>
      </c>
      <c r="AV2773" s="15" t="s">
        <v>108</v>
      </c>
      <c r="AW2773" s="15" t="s">
        <v>34</v>
      </c>
      <c r="AX2773" s="15" t="s">
        <v>74</v>
      </c>
      <c r="AY2773" s="266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2815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2816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2817</v>
      </c>
      <c r="G2776" s="230"/>
      <c r="H2776" s="234">
        <v>109.128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3" customFormat="1">
      <c r="A2777" s="13"/>
      <c r="B2777" s="229"/>
      <c r="C2777" s="230"/>
      <c r="D2777" s="231" t="s">
        <v>268</v>
      </c>
      <c r="E2777" s="232" t="s">
        <v>19</v>
      </c>
      <c r="F2777" s="233" t="s">
        <v>2818</v>
      </c>
      <c r="G2777" s="230"/>
      <c r="H2777" s="234">
        <v>56.386000000000003</v>
      </c>
      <c r="I2777" s="235"/>
      <c r="J2777" s="230"/>
      <c r="K2777" s="230"/>
      <c r="L2777" s="236"/>
      <c r="M2777" s="237"/>
      <c r="N2777" s="238"/>
      <c r="O2777" s="238"/>
      <c r="P2777" s="238"/>
      <c r="Q2777" s="238"/>
      <c r="R2777" s="238"/>
      <c r="S2777" s="238"/>
      <c r="T2777" s="23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0" t="s">
        <v>268</v>
      </c>
      <c r="AU2777" s="240" t="s">
        <v>93</v>
      </c>
      <c r="AV2777" s="13" t="s">
        <v>93</v>
      </c>
      <c r="AW2777" s="13" t="s">
        <v>34</v>
      </c>
      <c r="AX2777" s="13" t="s">
        <v>74</v>
      </c>
      <c r="AY2777" s="240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2819</v>
      </c>
      <c r="G2778" s="230"/>
      <c r="H2778" s="234">
        <v>12.339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177.85300000000001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1000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4" customFormat="1">
      <c r="A2781" s="14"/>
      <c r="B2781" s="246"/>
      <c r="C2781" s="247"/>
      <c r="D2781" s="231" t="s">
        <v>268</v>
      </c>
      <c r="E2781" s="248" t="s">
        <v>19</v>
      </c>
      <c r="F2781" s="249" t="s">
        <v>665</v>
      </c>
      <c r="G2781" s="247"/>
      <c r="H2781" s="248" t="s">
        <v>19</v>
      </c>
      <c r="I2781" s="250"/>
      <c r="J2781" s="247"/>
      <c r="K2781" s="247"/>
      <c r="L2781" s="251"/>
      <c r="M2781" s="252"/>
      <c r="N2781" s="253"/>
      <c r="O2781" s="253"/>
      <c r="P2781" s="253"/>
      <c r="Q2781" s="253"/>
      <c r="R2781" s="253"/>
      <c r="S2781" s="253"/>
      <c r="T2781" s="25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5" t="s">
        <v>268</v>
      </c>
      <c r="AU2781" s="255" t="s">
        <v>93</v>
      </c>
      <c r="AV2781" s="14" t="s">
        <v>82</v>
      </c>
      <c r="AW2781" s="14" t="s">
        <v>34</v>
      </c>
      <c r="AX2781" s="14" t="s">
        <v>74</v>
      </c>
      <c r="AY2781" s="255" t="s">
        <v>224</v>
      </c>
    </row>
    <row r="2782" s="13" customFormat="1">
      <c r="A2782" s="13"/>
      <c r="B2782" s="229"/>
      <c r="C2782" s="230"/>
      <c r="D2782" s="231" t="s">
        <v>268</v>
      </c>
      <c r="E2782" s="232" t="s">
        <v>19</v>
      </c>
      <c r="F2782" s="233" t="s">
        <v>2787</v>
      </c>
      <c r="G2782" s="230"/>
      <c r="H2782" s="234">
        <v>7.8399999999999999</v>
      </c>
      <c r="I2782" s="235"/>
      <c r="J2782" s="230"/>
      <c r="K2782" s="230"/>
      <c r="L2782" s="236"/>
      <c r="M2782" s="237"/>
      <c r="N2782" s="238"/>
      <c r="O2782" s="238"/>
      <c r="P2782" s="238"/>
      <c r="Q2782" s="238"/>
      <c r="R2782" s="238"/>
      <c r="S2782" s="238"/>
      <c r="T2782" s="23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0" t="s">
        <v>268</v>
      </c>
      <c r="AU2782" s="240" t="s">
        <v>93</v>
      </c>
      <c r="AV2782" s="13" t="s">
        <v>93</v>
      </c>
      <c r="AW2782" s="13" t="s">
        <v>34</v>
      </c>
      <c r="AX2782" s="13" t="s">
        <v>74</v>
      </c>
      <c r="AY2782" s="240" t="s">
        <v>224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667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2788</v>
      </c>
      <c r="G2784" s="230"/>
      <c r="H2784" s="234">
        <v>15.795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1003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2789</v>
      </c>
      <c r="G2786" s="230"/>
      <c r="H2786" s="234">
        <v>17.585000000000001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41.219999999999999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2784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2785</v>
      </c>
      <c r="G2789" s="230"/>
      <c r="H2789" s="234">
        <v>20.800000000000001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20.800000000000001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998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2820</v>
      </c>
      <c r="G2792" s="230"/>
      <c r="H2792" s="234">
        <v>32.494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32.494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6" customFormat="1">
      <c r="A2794" s="16"/>
      <c r="B2794" s="272"/>
      <c r="C2794" s="273"/>
      <c r="D2794" s="231" t="s">
        <v>268</v>
      </c>
      <c r="E2794" s="274" t="s">
        <v>19</v>
      </c>
      <c r="F2794" s="275" t="s">
        <v>351</v>
      </c>
      <c r="G2794" s="273"/>
      <c r="H2794" s="276">
        <v>1888.934</v>
      </c>
      <c r="I2794" s="277"/>
      <c r="J2794" s="273"/>
      <c r="K2794" s="273"/>
      <c r="L2794" s="278"/>
      <c r="M2794" s="279"/>
      <c r="N2794" s="280"/>
      <c r="O2794" s="280"/>
      <c r="P2794" s="280"/>
      <c r="Q2794" s="280"/>
      <c r="R2794" s="280"/>
      <c r="S2794" s="280"/>
      <c r="T2794" s="281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T2794" s="282" t="s">
        <v>268</v>
      </c>
      <c r="AU2794" s="282" t="s">
        <v>93</v>
      </c>
      <c r="AV2794" s="16" t="s">
        <v>231</v>
      </c>
      <c r="AW2794" s="16" t="s">
        <v>34</v>
      </c>
      <c r="AX2794" s="16" t="s">
        <v>82</v>
      </c>
      <c r="AY2794" s="282" t="s">
        <v>224</v>
      </c>
    </row>
    <row r="2795" s="2" customFormat="1" ht="33" customHeight="1">
      <c r="A2795" s="41"/>
      <c r="B2795" s="42"/>
      <c r="C2795" s="286" t="s">
        <v>2821</v>
      </c>
      <c r="D2795" s="286" t="s">
        <v>572</v>
      </c>
      <c r="E2795" s="287" t="s">
        <v>2822</v>
      </c>
      <c r="F2795" s="288" t="s">
        <v>2823</v>
      </c>
      <c r="G2795" s="289" t="s">
        <v>266</v>
      </c>
      <c r="H2795" s="290">
        <v>2318.931</v>
      </c>
      <c r="I2795" s="291"/>
      <c r="J2795" s="292">
        <f>ROUND(I2795*H2795,2)</f>
        <v>0</v>
      </c>
      <c r="K2795" s="288" t="s">
        <v>312</v>
      </c>
      <c r="L2795" s="293"/>
      <c r="M2795" s="294" t="s">
        <v>19</v>
      </c>
      <c r="N2795" s="295" t="s">
        <v>46</v>
      </c>
      <c r="O2795" s="87"/>
      <c r="P2795" s="225">
        <f>O2795*H2795</f>
        <v>0</v>
      </c>
      <c r="Q2795" s="225">
        <v>0.002</v>
      </c>
      <c r="R2795" s="225">
        <f>Q2795*H2795</f>
        <v>4.6378620000000002</v>
      </c>
      <c r="S2795" s="225">
        <v>0</v>
      </c>
      <c r="T2795" s="226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27" t="s">
        <v>254</v>
      </c>
      <c r="AT2795" s="227" t="s">
        <v>572</v>
      </c>
      <c r="AU2795" s="227" t="s">
        <v>93</v>
      </c>
      <c r="AY2795" s="20" t="s">
        <v>224</v>
      </c>
      <c r="BE2795" s="228">
        <f>IF(N2795="základní",J2795,0)</f>
        <v>0</v>
      </c>
      <c r="BF2795" s="228">
        <f>IF(N2795="snížená",J2795,0)</f>
        <v>0</v>
      </c>
      <c r="BG2795" s="228">
        <f>IF(N2795="zákl. přenesená",J2795,0)</f>
        <v>0</v>
      </c>
      <c r="BH2795" s="228">
        <f>IF(N2795="sníž. přenesená",J2795,0)</f>
        <v>0</v>
      </c>
      <c r="BI2795" s="228">
        <f>IF(N2795="nulová",J2795,0)</f>
        <v>0</v>
      </c>
      <c r="BJ2795" s="20" t="s">
        <v>93</v>
      </c>
      <c r="BK2795" s="228">
        <f>ROUND(I2795*H2795,2)</f>
        <v>0</v>
      </c>
      <c r="BL2795" s="20" t="s">
        <v>231</v>
      </c>
      <c r="BM2795" s="227" t="s">
        <v>2824</v>
      </c>
    </row>
    <row r="2796" s="14" customFormat="1">
      <c r="A2796" s="14"/>
      <c r="B2796" s="246"/>
      <c r="C2796" s="247"/>
      <c r="D2796" s="231" t="s">
        <v>268</v>
      </c>
      <c r="E2796" s="248" t="s">
        <v>19</v>
      </c>
      <c r="F2796" s="249" t="s">
        <v>2825</v>
      </c>
      <c r="G2796" s="247"/>
      <c r="H2796" s="248" t="s">
        <v>19</v>
      </c>
      <c r="I2796" s="250"/>
      <c r="J2796" s="247"/>
      <c r="K2796" s="247"/>
      <c r="L2796" s="251"/>
      <c r="M2796" s="252"/>
      <c r="N2796" s="253"/>
      <c r="O2796" s="253"/>
      <c r="P2796" s="253"/>
      <c r="Q2796" s="253"/>
      <c r="R2796" s="253"/>
      <c r="S2796" s="253"/>
      <c r="T2796" s="25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5" t="s">
        <v>268</v>
      </c>
      <c r="AU2796" s="255" t="s">
        <v>93</v>
      </c>
      <c r="AV2796" s="14" t="s">
        <v>82</v>
      </c>
      <c r="AW2796" s="14" t="s">
        <v>34</v>
      </c>
      <c r="AX2796" s="14" t="s">
        <v>74</v>
      </c>
      <c r="AY2796" s="255" t="s">
        <v>224</v>
      </c>
    </row>
    <row r="2797" s="13" customFormat="1">
      <c r="A2797" s="13"/>
      <c r="B2797" s="229"/>
      <c r="C2797" s="230"/>
      <c r="D2797" s="231" t="s">
        <v>268</v>
      </c>
      <c r="E2797" s="232" t="s">
        <v>19</v>
      </c>
      <c r="F2797" s="233" t="s">
        <v>2826</v>
      </c>
      <c r="G2797" s="230"/>
      <c r="H2797" s="234">
        <v>369.83999999999998</v>
      </c>
      <c r="I2797" s="235"/>
      <c r="J2797" s="230"/>
      <c r="K2797" s="230"/>
      <c r="L2797" s="236"/>
      <c r="M2797" s="237"/>
      <c r="N2797" s="238"/>
      <c r="O2797" s="238"/>
      <c r="P2797" s="238"/>
      <c r="Q2797" s="238"/>
      <c r="R2797" s="238"/>
      <c r="S2797" s="238"/>
      <c r="T2797" s="23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0" t="s">
        <v>268</v>
      </c>
      <c r="AU2797" s="240" t="s">
        <v>93</v>
      </c>
      <c r="AV2797" s="13" t="s">
        <v>93</v>
      </c>
      <c r="AW2797" s="13" t="s">
        <v>34</v>
      </c>
      <c r="AX2797" s="13" t="s">
        <v>74</v>
      </c>
      <c r="AY2797" s="240" t="s">
        <v>224</v>
      </c>
    </row>
    <row r="2798" s="15" customFormat="1">
      <c r="A2798" s="15"/>
      <c r="B2798" s="256"/>
      <c r="C2798" s="257"/>
      <c r="D2798" s="231" t="s">
        <v>268</v>
      </c>
      <c r="E2798" s="258" t="s">
        <v>19</v>
      </c>
      <c r="F2798" s="259" t="s">
        <v>300</v>
      </c>
      <c r="G2798" s="257"/>
      <c r="H2798" s="260">
        <v>369.83999999999998</v>
      </c>
      <c r="I2798" s="261"/>
      <c r="J2798" s="257"/>
      <c r="K2798" s="257"/>
      <c r="L2798" s="262"/>
      <c r="M2798" s="263"/>
      <c r="N2798" s="264"/>
      <c r="O2798" s="264"/>
      <c r="P2798" s="264"/>
      <c r="Q2798" s="264"/>
      <c r="R2798" s="264"/>
      <c r="S2798" s="264"/>
      <c r="T2798" s="26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66" t="s">
        <v>268</v>
      </c>
      <c r="AU2798" s="266" t="s">
        <v>93</v>
      </c>
      <c r="AV2798" s="15" t="s">
        <v>108</v>
      </c>
      <c r="AW2798" s="15" t="s">
        <v>34</v>
      </c>
      <c r="AX2798" s="15" t="s">
        <v>74</v>
      </c>
      <c r="AY2798" s="266" t="s">
        <v>224</v>
      </c>
    </row>
    <row r="2799" s="14" customFormat="1">
      <c r="A2799" s="14"/>
      <c r="B2799" s="246"/>
      <c r="C2799" s="247"/>
      <c r="D2799" s="231" t="s">
        <v>268</v>
      </c>
      <c r="E2799" s="248" t="s">
        <v>19</v>
      </c>
      <c r="F2799" s="249" t="s">
        <v>1933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268</v>
      </c>
      <c r="AU2799" s="255" t="s">
        <v>93</v>
      </c>
      <c r="AV2799" s="14" t="s">
        <v>82</v>
      </c>
      <c r="AW2799" s="14" t="s">
        <v>34</v>
      </c>
      <c r="AX2799" s="14" t="s">
        <v>74</v>
      </c>
      <c r="AY2799" s="255" t="s">
        <v>224</v>
      </c>
    </row>
    <row r="2800" s="13" customFormat="1">
      <c r="A2800" s="13"/>
      <c r="B2800" s="229"/>
      <c r="C2800" s="230"/>
      <c r="D2800" s="231" t="s">
        <v>268</v>
      </c>
      <c r="E2800" s="232" t="s">
        <v>19</v>
      </c>
      <c r="F2800" s="233" t="s">
        <v>2827</v>
      </c>
      <c r="G2800" s="230"/>
      <c r="H2800" s="234">
        <v>723.14200000000005</v>
      </c>
      <c r="I2800" s="235"/>
      <c r="J2800" s="230"/>
      <c r="K2800" s="230"/>
      <c r="L2800" s="236"/>
      <c r="M2800" s="237"/>
      <c r="N2800" s="238"/>
      <c r="O2800" s="238"/>
      <c r="P2800" s="238"/>
      <c r="Q2800" s="238"/>
      <c r="R2800" s="238"/>
      <c r="S2800" s="238"/>
      <c r="T2800" s="23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0" t="s">
        <v>268</v>
      </c>
      <c r="AU2800" s="240" t="s">
        <v>93</v>
      </c>
      <c r="AV2800" s="13" t="s">
        <v>93</v>
      </c>
      <c r="AW2800" s="13" t="s">
        <v>34</v>
      </c>
      <c r="AX2800" s="13" t="s">
        <v>74</v>
      </c>
      <c r="AY2800" s="240" t="s">
        <v>224</v>
      </c>
    </row>
    <row r="2801" s="15" customFormat="1">
      <c r="A2801" s="15"/>
      <c r="B2801" s="256"/>
      <c r="C2801" s="257"/>
      <c r="D2801" s="231" t="s">
        <v>268</v>
      </c>
      <c r="E2801" s="258" t="s">
        <v>19</v>
      </c>
      <c r="F2801" s="259" t="s">
        <v>300</v>
      </c>
      <c r="G2801" s="257"/>
      <c r="H2801" s="260">
        <v>723.14200000000005</v>
      </c>
      <c r="I2801" s="261"/>
      <c r="J2801" s="257"/>
      <c r="K2801" s="257"/>
      <c r="L2801" s="262"/>
      <c r="M2801" s="263"/>
      <c r="N2801" s="264"/>
      <c r="O2801" s="264"/>
      <c r="P2801" s="264"/>
      <c r="Q2801" s="264"/>
      <c r="R2801" s="264"/>
      <c r="S2801" s="264"/>
      <c r="T2801" s="26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66" t="s">
        <v>268</v>
      </c>
      <c r="AU2801" s="266" t="s">
        <v>93</v>
      </c>
      <c r="AV2801" s="15" t="s">
        <v>108</v>
      </c>
      <c r="AW2801" s="15" t="s">
        <v>34</v>
      </c>
      <c r="AX2801" s="15" t="s">
        <v>74</v>
      </c>
      <c r="AY2801" s="266" t="s">
        <v>224</v>
      </c>
    </row>
    <row r="2802" s="14" customFormat="1">
      <c r="A2802" s="14"/>
      <c r="B2802" s="246"/>
      <c r="C2802" s="247"/>
      <c r="D2802" s="231" t="s">
        <v>268</v>
      </c>
      <c r="E2802" s="248" t="s">
        <v>19</v>
      </c>
      <c r="F2802" s="249" t="s">
        <v>2828</v>
      </c>
      <c r="G2802" s="247"/>
      <c r="H2802" s="248" t="s">
        <v>19</v>
      </c>
      <c r="I2802" s="250"/>
      <c r="J2802" s="247"/>
      <c r="K2802" s="247"/>
      <c r="L2802" s="251"/>
      <c r="M2802" s="252"/>
      <c r="N2802" s="253"/>
      <c r="O2802" s="253"/>
      <c r="P2802" s="253"/>
      <c r="Q2802" s="253"/>
      <c r="R2802" s="253"/>
      <c r="S2802" s="253"/>
      <c r="T2802" s="25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5" t="s">
        <v>268</v>
      </c>
      <c r="AU2802" s="255" t="s">
        <v>93</v>
      </c>
      <c r="AV2802" s="14" t="s">
        <v>82</v>
      </c>
      <c r="AW2802" s="14" t="s">
        <v>34</v>
      </c>
      <c r="AX2802" s="14" t="s">
        <v>74</v>
      </c>
      <c r="AY2802" s="255" t="s">
        <v>224</v>
      </c>
    </row>
    <row r="2803" s="13" customFormat="1">
      <c r="A2803" s="13"/>
      <c r="B2803" s="229"/>
      <c r="C2803" s="230"/>
      <c r="D2803" s="231" t="s">
        <v>268</v>
      </c>
      <c r="E2803" s="232" t="s">
        <v>19</v>
      </c>
      <c r="F2803" s="233" t="s">
        <v>2829</v>
      </c>
      <c r="G2803" s="230"/>
      <c r="H2803" s="234">
        <v>79.959999999999994</v>
      </c>
      <c r="I2803" s="235"/>
      <c r="J2803" s="230"/>
      <c r="K2803" s="230"/>
      <c r="L2803" s="236"/>
      <c r="M2803" s="237"/>
      <c r="N2803" s="238"/>
      <c r="O2803" s="238"/>
      <c r="P2803" s="238"/>
      <c r="Q2803" s="238"/>
      <c r="R2803" s="238"/>
      <c r="S2803" s="238"/>
      <c r="T2803" s="239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0" t="s">
        <v>268</v>
      </c>
      <c r="AU2803" s="240" t="s">
        <v>93</v>
      </c>
      <c r="AV2803" s="13" t="s">
        <v>93</v>
      </c>
      <c r="AW2803" s="13" t="s">
        <v>34</v>
      </c>
      <c r="AX2803" s="13" t="s">
        <v>74</v>
      </c>
      <c r="AY2803" s="240" t="s">
        <v>224</v>
      </c>
    </row>
    <row r="2804" s="15" customFormat="1">
      <c r="A2804" s="15"/>
      <c r="B2804" s="256"/>
      <c r="C2804" s="257"/>
      <c r="D2804" s="231" t="s">
        <v>268</v>
      </c>
      <c r="E2804" s="258" t="s">
        <v>19</v>
      </c>
      <c r="F2804" s="259" t="s">
        <v>300</v>
      </c>
      <c r="G2804" s="257"/>
      <c r="H2804" s="260">
        <v>79.959999999999994</v>
      </c>
      <c r="I2804" s="261"/>
      <c r="J2804" s="257"/>
      <c r="K2804" s="257"/>
      <c r="L2804" s="262"/>
      <c r="M2804" s="263"/>
      <c r="N2804" s="264"/>
      <c r="O2804" s="264"/>
      <c r="P2804" s="264"/>
      <c r="Q2804" s="264"/>
      <c r="R2804" s="264"/>
      <c r="S2804" s="264"/>
      <c r="T2804" s="26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6" t="s">
        <v>268</v>
      </c>
      <c r="AU2804" s="266" t="s">
        <v>93</v>
      </c>
      <c r="AV2804" s="15" t="s">
        <v>108</v>
      </c>
      <c r="AW2804" s="15" t="s">
        <v>34</v>
      </c>
      <c r="AX2804" s="15" t="s">
        <v>74</v>
      </c>
      <c r="AY2804" s="266" t="s">
        <v>224</v>
      </c>
    </row>
    <row r="2805" s="14" customFormat="1">
      <c r="A2805" s="14"/>
      <c r="B2805" s="246"/>
      <c r="C2805" s="247"/>
      <c r="D2805" s="231" t="s">
        <v>268</v>
      </c>
      <c r="E2805" s="248" t="s">
        <v>19</v>
      </c>
      <c r="F2805" s="249" t="s">
        <v>2830</v>
      </c>
      <c r="G2805" s="247"/>
      <c r="H2805" s="248" t="s">
        <v>19</v>
      </c>
      <c r="I2805" s="250"/>
      <c r="J2805" s="247"/>
      <c r="K2805" s="247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268</v>
      </c>
      <c r="AU2805" s="255" t="s">
        <v>93</v>
      </c>
      <c r="AV2805" s="14" t="s">
        <v>82</v>
      </c>
      <c r="AW2805" s="14" t="s">
        <v>34</v>
      </c>
      <c r="AX2805" s="14" t="s">
        <v>74</v>
      </c>
      <c r="AY2805" s="255" t="s">
        <v>224</v>
      </c>
    </row>
    <row r="2806" s="13" customFormat="1">
      <c r="A2806" s="13"/>
      <c r="B2806" s="229"/>
      <c r="C2806" s="230"/>
      <c r="D2806" s="231" t="s">
        <v>268</v>
      </c>
      <c r="E2806" s="232" t="s">
        <v>19</v>
      </c>
      <c r="F2806" s="233" t="s">
        <v>2831</v>
      </c>
      <c r="G2806" s="230"/>
      <c r="H2806" s="234">
        <v>129.93299999999999</v>
      </c>
      <c r="I2806" s="235"/>
      <c r="J2806" s="230"/>
      <c r="K2806" s="230"/>
      <c r="L2806" s="236"/>
      <c r="M2806" s="237"/>
      <c r="N2806" s="238"/>
      <c r="O2806" s="238"/>
      <c r="P2806" s="238"/>
      <c r="Q2806" s="238"/>
      <c r="R2806" s="238"/>
      <c r="S2806" s="238"/>
      <c r="T2806" s="23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0" t="s">
        <v>268</v>
      </c>
      <c r="AU2806" s="240" t="s">
        <v>93</v>
      </c>
      <c r="AV2806" s="13" t="s">
        <v>93</v>
      </c>
      <c r="AW2806" s="13" t="s">
        <v>34</v>
      </c>
      <c r="AX2806" s="13" t="s">
        <v>74</v>
      </c>
      <c r="AY2806" s="240" t="s">
        <v>224</v>
      </c>
    </row>
    <row r="2807" s="15" customFormat="1">
      <c r="A2807" s="15"/>
      <c r="B2807" s="256"/>
      <c r="C2807" s="257"/>
      <c r="D2807" s="231" t="s">
        <v>268</v>
      </c>
      <c r="E2807" s="258" t="s">
        <v>19</v>
      </c>
      <c r="F2807" s="259" t="s">
        <v>300</v>
      </c>
      <c r="G2807" s="257"/>
      <c r="H2807" s="260">
        <v>129.93299999999999</v>
      </c>
      <c r="I2807" s="261"/>
      <c r="J2807" s="257"/>
      <c r="K2807" s="257"/>
      <c r="L2807" s="262"/>
      <c r="M2807" s="263"/>
      <c r="N2807" s="264"/>
      <c r="O2807" s="264"/>
      <c r="P2807" s="264"/>
      <c r="Q2807" s="264"/>
      <c r="R2807" s="264"/>
      <c r="S2807" s="264"/>
      <c r="T2807" s="26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6" t="s">
        <v>268</v>
      </c>
      <c r="AU2807" s="266" t="s">
        <v>93</v>
      </c>
      <c r="AV2807" s="15" t="s">
        <v>108</v>
      </c>
      <c r="AW2807" s="15" t="s">
        <v>34</v>
      </c>
      <c r="AX2807" s="15" t="s">
        <v>74</v>
      </c>
      <c r="AY2807" s="266" t="s">
        <v>224</v>
      </c>
    </row>
    <row r="2808" s="14" customFormat="1">
      <c r="A2808" s="14"/>
      <c r="B2808" s="246"/>
      <c r="C2808" s="247"/>
      <c r="D2808" s="231" t="s">
        <v>268</v>
      </c>
      <c r="E2808" s="248" t="s">
        <v>19</v>
      </c>
      <c r="F2808" s="249" t="s">
        <v>1939</v>
      </c>
      <c r="G2808" s="247"/>
      <c r="H2808" s="248" t="s">
        <v>19</v>
      </c>
      <c r="I2808" s="250"/>
      <c r="J2808" s="247"/>
      <c r="K2808" s="247"/>
      <c r="L2808" s="251"/>
      <c r="M2808" s="252"/>
      <c r="N2808" s="253"/>
      <c r="O2808" s="253"/>
      <c r="P2808" s="253"/>
      <c r="Q2808" s="253"/>
      <c r="R2808" s="253"/>
      <c r="S2808" s="253"/>
      <c r="T2808" s="25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5" t="s">
        <v>268</v>
      </c>
      <c r="AU2808" s="255" t="s">
        <v>93</v>
      </c>
      <c r="AV2808" s="14" t="s">
        <v>82</v>
      </c>
      <c r="AW2808" s="14" t="s">
        <v>34</v>
      </c>
      <c r="AX2808" s="14" t="s">
        <v>74</v>
      </c>
      <c r="AY2808" s="255" t="s">
        <v>224</v>
      </c>
    </row>
    <row r="2809" s="13" customFormat="1">
      <c r="A2809" s="13"/>
      <c r="B2809" s="229"/>
      <c r="C2809" s="230"/>
      <c r="D2809" s="231" t="s">
        <v>268</v>
      </c>
      <c r="E2809" s="232" t="s">
        <v>19</v>
      </c>
      <c r="F2809" s="233" t="s">
        <v>2832</v>
      </c>
      <c r="G2809" s="230"/>
      <c r="H2809" s="234">
        <v>702.83399999999995</v>
      </c>
      <c r="I2809" s="235"/>
      <c r="J2809" s="230"/>
      <c r="K2809" s="230"/>
      <c r="L2809" s="236"/>
      <c r="M2809" s="237"/>
      <c r="N2809" s="238"/>
      <c r="O2809" s="238"/>
      <c r="P2809" s="238"/>
      <c r="Q2809" s="238"/>
      <c r="R2809" s="238"/>
      <c r="S2809" s="238"/>
      <c r="T2809" s="23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0" t="s">
        <v>268</v>
      </c>
      <c r="AU2809" s="240" t="s">
        <v>93</v>
      </c>
      <c r="AV2809" s="13" t="s">
        <v>93</v>
      </c>
      <c r="AW2809" s="13" t="s">
        <v>34</v>
      </c>
      <c r="AX2809" s="13" t="s">
        <v>74</v>
      </c>
      <c r="AY2809" s="240" t="s">
        <v>224</v>
      </c>
    </row>
    <row r="2810" s="15" customFormat="1">
      <c r="A2810" s="15"/>
      <c r="B2810" s="256"/>
      <c r="C2810" s="257"/>
      <c r="D2810" s="231" t="s">
        <v>268</v>
      </c>
      <c r="E2810" s="258" t="s">
        <v>19</v>
      </c>
      <c r="F2810" s="259" t="s">
        <v>300</v>
      </c>
      <c r="G2810" s="257"/>
      <c r="H2810" s="260">
        <v>702.83399999999995</v>
      </c>
      <c r="I2810" s="261"/>
      <c r="J2810" s="257"/>
      <c r="K2810" s="257"/>
      <c r="L2810" s="262"/>
      <c r="M2810" s="263"/>
      <c r="N2810" s="264"/>
      <c r="O2810" s="264"/>
      <c r="P2810" s="264"/>
      <c r="Q2810" s="264"/>
      <c r="R2810" s="264"/>
      <c r="S2810" s="264"/>
      <c r="T2810" s="26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66" t="s">
        <v>268</v>
      </c>
      <c r="AU2810" s="266" t="s">
        <v>93</v>
      </c>
      <c r="AV2810" s="15" t="s">
        <v>108</v>
      </c>
      <c r="AW2810" s="15" t="s">
        <v>34</v>
      </c>
      <c r="AX2810" s="15" t="s">
        <v>74</v>
      </c>
      <c r="AY2810" s="266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2815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2833</v>
      </c>
      <c r="G2812" s="230"/>
      <c r="H2812" s="234">
        <v>251.934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5" customFormat="1">
      <c r="A2813" s="15"/>
      <c r="B2813" s="256"/>
      <c r="C2813" s="257"/>
      <c r="D2813" s="231" t="s">
        <v>268</v>
      </c>
      <c r="E2813" s="258" t="s">
        <v>19</v>
      </c>
      <c r="F2813" s="259" t="s">
        <v>300</v>
      </c>
      <c r="G2813" s="257"/>
      <c r="H2813" s="260">
        <v>251.934</v>
      </c>
      <c r="I2813" s="261"/>
      <c r="J2813" s="257"/>
      <c r="K2813" s="257"/>
      <c r="L2813" s="262"/>
      <c r="M2813" s="263"/>
      <c r="N2813" s="264"/>
      <c r="O2813" s="264"/>
      <c r="P2813" s="264"/>
      <c r="Q2813" s="264"/>
      <c r="R2813" s="264"/>
      <c r="S2813" s="264"/>
      <c r="T2813" s="26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6" t="s">
        <v>268</v>
      </c>
      <c r="AU2813" s="266" t="s">
        <v>93</v>
      </c>
      <c r="AV2813" s="15" t="s">
        <v>108</v>
      </c>
      <c r="AW2813" s="15" t="s">
        <v>34</v>
      </c>
      <c r="AX2813" s="15" t="s">
        <v>74</v>
      </c>
      <c r="AY2813" s="266" t="s">
        <v>224</v>
      </c>
    </row>
    <row r="2814" s="14" customFormat="1">
      <c r="A2814" s="14"/>
      <c r="B2814" s="246"/>
      <c r="C2814" s="247"/>
      <c r="D2814" s="231" t="s">
        <v>268</v>
      </c>
      <c r="E2814" s="248" t="s">
        <v>19</v>
      </c>
      <c r="F2814" s="249" t="s">
        <v>2784</v>
      </c>
      <c r="G2814" s="247"/>
      <c r="H2814" s="248" t="s">
        <v>19</v>
      </c>
      <c r="I2814" s="250"/>
      <c r="J2814" s="247"/>
      <c r="K2814" s="247"/>
      <c r="L2814" s="251"/>
      <c r="M2814" s="252"/>
      <c r="N2814" s="253"/>
      <c r="O2814" s="253"/>
      <c r="P2814" s="253"/>
      <c r="Q2814" s="253"/>
      <c r="R2814" s="253"/>
      <c r="S2814" s="253"/>
      <c r="T2814" s="25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5" t="s">
        <v>268</v>
      </c>
      <c r="AU2814" s="255" t="s">
        <v>93</v>
      </c>
      <c r="AV2814" s="14" t="s">
        <v>82</v>
      </c>
      <c r="AW2814" s="14" t="s">
        <v>34</v>
      </c>
      <c r="AX2814" s="14" t="s">
        <v>74</v>
      </c>
      <c r="AY2814" s="255" t="s">
        <v>224</v>
      </c>
    </row>
    <row r="2815" s="13" customFormat="1">
      <c r="A2815" s="13"/>
      <c r="B2815" s="229"/>
      <c r="C2815" s="230"/>
      <c r="D2815" s="231" t="s">
        <v>268</v>
      </c>
      <c r="E2815" s="232" t="s">
        <v>19</v>
      </c>
      <c r="F2815" s="233" t="s">
        <v>2834</v>
      </c>
      <c r="G2815" s="230"/>
      <c r="H2815" s="234">
        <v>23.920000000000002</v>
      </c>
      <c r="I2815" s="235"/>
      <c r="J2815" s="230"/>
      <c r="K2815" s="230"/>
      <c r="L2815" s="236"/>
      <c r="M2815" s="237"/>
      <c r="N2815" s="238"/>
      <c r="O2815" s="238"/>
      <c r="P2815" s="238"/>
      <c r="Q2815" s="238"/>
      <c r="R2815" s="238"/>
      <c r="S2815" s="238"/>
      <c r="T2815" s="23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0" t="s">
        <v>268</v>
      </c>
      <c r="AU2815" s="240" t="s">
        <v>93</v>
      </c>
      <c r="AV2815" s="13" t="s">
        <v>93</v>
      </c>
      <c r="AW2815" s="13" t="s">
        <v>34</v>
      </c>
      <c r="AX2815" s="13" t="s">
        <v>74</v>
      </c>
      <c r="AY2815" s="240" t="s">
        <v>224</v>
      </c>
    </row>
    <row r="2816" s="15" customFormat="1">
      <c r="A2816" s="15"/>
      <c r="B2816" s="256"/>
      <c r="C2816" s="257"/>
      <c r="D2816" s="231" t="s">
        <v>268</v>
      </c>
      <c r="E2816" s="258" t="s">
        <v>19</v>
      </c>
      <c r="F2816" s="259" t="s">
        <v>300</v>
      </c>
      <c r="G2816" s="257"/>
      <c r="H2816" s="260">
        <v>23.920000000000002</v>
      </c>
      <c r="I2816" s="261"/>
      <c r="J2816" s="257"/>
      <c r="K2816" s="257"/>
      <c r="L2816" s="262"/>
      <c r="M2816" s="263"/>
      <c r="N2816" s="264"/>
      <c r="O2816" s="264"/>
      <c r="P2816" s="264"/>
      <c r="Q2816" s="264"/>
      <c r="R2816" s="264"/>
      <c r="S2816" s="264"/>
      <c r="T2816" s="26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6" t="s">
        <v>268</v>
      </c>
      <c r="AU2816" s="266" t="s">
        <v>93</v>
      </c>
      <c r="AV2816" s="15" t="s">
        <v>108</v>
      </c>
      <c r="AW2816" s="15" t="s">
        <v>34</v>
      </c>
      <c r="AX2816" s="15" t="s">
        <v>74</v>
      </c>
      <c r="AY2816" s="266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998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2835</v>
      </c>
      <c r="G2818" s="230"/>
      <c r="H2818" s="234">
        <v>37.368000000000002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5" customFormat="1">
      <c r="A2819" s="15"/>
      <c r="B2819" s="256"/>
      <c r="C2819" s="257"/>
      <c r="D2819" s="231" t="s">
        <v>268</v>
      </c>
      <c r="E2819" s="258" t="s">
        <v>19</v>
      </c>
      <c r="F2819" s="259" t="s">
        <v>300</v>
      </c>
      <c r="G2819" s="257"/>
      <c r="H2819" s="260">
        <v>37.368000000000002</v>
      </c>
      <c r="I2819" s="261"/>
      <c r="J2819" s="257"/>
      <c r="K2819" s="257"/>
      <c r="L2819" s="262"/>
      <c r="M2819" s="263"/>
      <c r="N2819" s="264"/>
      <c r="O2819" s="264"/>
      <c r="P2819" s="264"/>
      <c r="Q2819" s="264"/>
      <c r="R2819" s="264"/>
      <c r="S2819" s="264"/>
      <c r="T2819" s="26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66" t="s">
        <v>268</v>
      </c>
      <c r="AU2819" s="266" t="s">
        <v>93</v>
      </c>
      <c r="AV2819" s="15" t="s">
        <v>108</v>
      </c>
      <c r="AW2819" s="15" t="s">
        <v>34</v>
      </c>
      <c r="AX2819" s="15" t="s">
        <v>74</v>
      </c>
      <c r="AY2819" s="266" t="s">
        <v>224</v>
      </c>
    </row>
    <row r="2820" s="16" customFormat="1">
      <c r="A2820" s="16"/>
      <c r="B2820" s="272"/>
      <c r="C2820" s="273"/>
      <c r="D2820" s="231" t="s">
        <v>268</v>
      </c>
      <c r="E2820" s="274" t="s">
        <v>19</v>
      </c>
      <c r="F2820" s="275" t="s">
        <v>351</v>
      </c>
      <c r="G2820" s="273"/>
      <c r="H2820" s="276">
        <v>2318.931</v>
      </c>
      <c r="I2820" s="277"/>
      <c r="J2820" s="273"/>
      <c r="K2820" s="273"/>
      <c r="L2820" s="278"/>
      <c r="M2820" s="279"/>
      <c r="N2820" s="280"/>
      <c r="O2820" s="280"/>
      <c r="P2820" s="280"/>
      <c r="Q2820" s="280"/>
      <c r="R2820" s="280"/>
      <c r="S2820" s="280"/>
      <c r="T2820" s="281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T2820" s="282" t="s">
        <v>268</v>
      </c>
      <c r="AU2820" s="282" t="s">
        <v>93</v>
      </c>
      <c r="AV2820" s="16" t="s">
        <v>231</v>
      </c>
      <c r="AW2820" s="16" t="s">
        <v>34</v>
      </c>
      <c r="AX2820" s="16" t="s">
        <v>82</v>
      </c>
      <c r="AY2820" s="282" t="s">
        <v>224</v>
      </c>
    </row>
    <row r="2821" s="2" customFormat="1" ht="33" customHeight="1">
      <c r="A2821" s="41"/>
      <c r="B2821" s="42"/>
      <c r="C2821" s="216" t="s">
        <v>2836</v>
      </c>
      <c r="D2821" s="216" t="s">
        <v>227</v>
      </c>
      <c r="E2821" s="217" t="s">
        <v>2837</v>
      </c>
      <c r="F2821" s="218" t="s">
        <v>2838</v>
      </c>
      <c r="G2821" s="219" t="s">
        <v>266</v>
      </c>
      <c r="H2821" s="220">
        <v>32.494</v>
      </c>
      <c r="I2821" s="221"/>
      <c r="J2821" s="222">
        <f>ROUND(I2821*H2821,2)</f>
        <v>0</v>
      </c>
      <c r="K2821" s="218" t="s">
        <v>312</v>
      </c>
      <c r="L2821" s="47"/>
      <c r="M2821" s="223" t="s">
        <v>19</v>
      </c>
      <c r="N2821" s="224" t="s">
        <v>46</v>
      </c>
      <c r="O2821" s="87"/>
      <c r="P2821" s="225">
        <f>O2821*H2821</f>
        <v>0</v>
      </c>
      <c r="Q2821" s="225">
        <v>0</v>
      </c>
      <c r="R2821" s="225">
        <f>Q2821*H2821</f>
        <v>0</v>
      </c>
      <c r="S2821" s="225">
        <v>0</v>
      </c>
      <c r="T2821" s="226">
        <f>S2821*H2821</f>
        <v>0</v>
      </c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R2821" s="227" t="s">
        <v>544</v>
      </c>
      <c r="AT2821" s="227" t="s">
        <v>227</v>
      </c>
      <c r="AU2821" s="227" t="s">
        <v>93</v>
      </c>
      <c r="AY2821" s="20" t="s">
        <v>224</v>
      </c>
      <c r="BE2821" s="228">
        <f>IF(N2821="základní",J2821,0)</f>
        <v>0</v>
      </c>
      <c r="BF2821" s="228">
        <f>IF(N2821="snížená",J2821,0)</f>
        <v>0</v>
      </c>
      <c r="BG2821" s="228">
        <f>IF(N2821="zákl. přenesená",J2821,0)</f>
        <v>0</v>
      </c>
      <c r="BH2821" s="228">
        <f>IF(N2821="sníž. přenesená",J2821,0)</f>
        <v>0</v>
      </c>
      <c r="BI2821" s="228">
        <f>IF(N2821="nulová",J2821,0)</f>
        <v>0</v>
      </c>
      <c r="BJ2821" s="20" t="s">
        <v>93</v>
      </c>
      <c r="BK2821" s="228">
        <f>ROUND(I2821*H2821,2)</f>
        <v>0</v>
      </c>
      <c r="BL2821" s="20" t="s">
        <v>544</v>
      </c>
      <c r="BM2821" s="227" t="s">
        <v>2839</v>
      </c>
    </row>
    <row r="2822" s="2" customFormat="1">
      <c r="A2822" s="41"/>
      <c r="B2822" s="42"/>
      <c r="C2822" s="43"/>
      <c r="D2822" s="267" t="s">
        <v>314</v>
      </c>
      <c r="E2822" s="43"/>
      <c r="F2822" s="268" t="s">
        <v>2840</v>
      </c>
      <c r="G2822" s="43"/>
      <c r="H2822" s="43"/>
      <c r="I2822" s="269"/>
      <c r="J2822" s="43"/>
      <c r="K2822" s="43"/>
      <c r="L2822" s="47"/>
      <c r="M2822" s="270"/>
      <c r="N2822" s="271"/>
      <c r="O2822" s="87"/>
      <c r="P2822" s="87"/>
      <c r="Q2822" s="87"/>
      <c r="R2822" s="87"/>
      <c r="S2822" s="87"/>
      <c r="T2822" s="88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T2822" s="20" t="s">
        <v>314</v>
      </c>
      <c r="AU2822" s="20" t="s">
        <v>93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998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2820</v>
      </c>
      <c r="G2824" s="230"/>
      <c r="H2824" s="234">
        <v>32.494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6" customFormat="1">
      <c r="A2825" s="16"/>
      <c r="B2825" s="272"/>
      <c r="C2825" s="273"/>
      <c r="D2825" s="231" t="s">
        <v>268</v>
      </c>
      <c r="E2825" s="274" t="s">
        <v>19</v>
      </c>
      <c r="F2825" s="275" t="s">
        <v>351</v>
      </c>
      <c r="G2825" s="273"/>
      <c r="H2825" s="276">
        <v>32.494</v>
      </c>
      <c r="I2825" s="277"/>
      <c r="J2825" s="273"/>
      <c r="K2825" s="273"/>
      <c r="L2825" s="278"/>
      <c r="M2825" s="279"/>
      <c r="N2825" s="280"/>
      <c r="O2825" s="280"/>
      <c r="P2825" s="280"/>
      <c r="Q2825" s="280"/>
      <c r="R2825" s="280"/>
      <c r="S2825" s="280"/>
      <c r="T2825" s="281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T2825" s="282" t="s">
        <v>268</v>
      </c>
      <c r="AU2825" s="282" t="s">
        <v>93</v>
      </c>
      <c r="AV2825" s="16" t="s">
        <v>231</v>
      </c>
      <c r="AW2825" s="16" t="s">
        <v>34</v>
      </c>
      <c r="AX2825" s="16" t="s">
        <v>82</v>
      </c>
      <c r="AY2825" s="282" t="s">
        <v>224</v>
      </c>
    </row>
    <row r="2826" s="2" customFormat="1" ht="24.15" customHeight="1">
      <c r="A2826" s="41"/>
      <c r="B2826" s="42"/>
      <c r="C2826" s="286" t="s">
        <v>2841</v>
      </c>
      <c r="D2826" s="286" t="s">
        <v>572</v>
      </c>
      <c r="E2826" s="287" t="s">
        <v>2842</v>
      </c>
      <c r="F2826" s="288" t="s">
        <v>2843</v>
      </c>
      <c r="G2826" s="289" t="s">
        <v>266</v>
      </c>
      <c r="H2826" s="290">
        <v>37.368000000000002</v>
      </c>
      <c r="I2826" s="291"/>
      <c r="J2826" s="292">
        <f>ROUND(I2826*H2826,2)</f>
        <v>0</v>
      </c>
      <c r="K2826" s="288" t="s">
        <v>312</v>
      </c>
      <c r="L2826" s="293"/>
      <c r="M2826" s="294" t="s">
        <v>19</v>
      </c>
      <c r="N2826" s="295" t="s">
        <v>46</v>
      </c>
      <c r="O2826" s="87"/>
      <c r="P2826" s="225">
        <f>O2826*H2826</f>
        <v>0</v>
      </c>
      <c r="Q2826" s="225">
        <v>0.00029999999999999997</v>
      </c>
      <c r="R2826" s="225">
        <f>Q2826*H2826</f>
        <v>0.011210399999999999</v>
      </c>
      <c r="S2826" s="225">
        <v>0</v>
      </c>
      <c r="T2826" s="226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7" t="s">
        <v>643</v>
      </c>
      <c r="AT2826" s="227" t="s">
        <v>572</v>
      </c>
      <c r="AU2826" s="227" t="s">
        <v>93</v>
      </c>
      <c r="AY2826" s="20" t="s">
        <v>224</v>
      </c>
      <c r="BE2826" s="228">
        <f>IF(N2826="základní",J2826,0)</f>
        <v>0</v>
      </c>
      <c r="BF2826" s="228">
        <f>IF(N2826="snížená",J2826,0)</f>
        <v>0</v>
      </c>
      <c r="BG2826" s="228">
        <f>IF(N2826="zákl. přenesená",J2826,0)</f>
        <v>0</v>
      </c>
      <c r="BH2826" s="228">
        <f>IF(N2826="sníž. přenesená",J2826,0)</f>
        <v>0</v>
      </c>
      <c r="BI2826" s="228">
        <f>IF(N2826="nulová",J2826,0)</f>
        <v>0</v>
      </c>
      <c r="BJ2826" s="20" t="s">
        <v>93</v>
      </c>
      <c r="BK2826" s="228">
        <f>ROUND(I2826*H2826,2)</f>
        <v>0</v>
      </c>
      <c r="BL2826" s="20" t="s">
        <v>544</v>
      </c>
      <c r="BM2826" s="227" t="s">
        <v>2844</v>
      </c>
    </row>
    <row r="2827" s="13" customFormat="1">
      <c r="A2827" s="13"/>
      <c r="B2827" s="229"/>
      <c r="C2827" s="230"/>
      <c r="D2827" s="231" t="s">
        <v>268</v>
      </c>
      <c r="E2827" s="232" t="s">
        <v>19</v>
      </c>
      <c r="F2827" s="233" t="s">
        <v>2845</v>
      </c>
      <c r="G2827" s="230"/>
      <c r="H2827" s="234">
        <v>37.368000000000002</v>
      </c>
      <c r="I2827" s="235"/>
      <c r="J2827" s="230"/>
      <c r="K2827" s="230"/>
      <c r="L2827" s="236"/>
      <c r="M2827" s="237"/>
      <c r="N2827" s="238"/>
      <c r="O2827" s="238"/>
      <c r="P2827" s="238"/>
      <c r="Q2827" s="238"/>
      <c r="R2827" s="238"/>
      <c r="S2827" s="238"/>
      <c r="T2827" s="23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0" t="s">
        <v>268</v>
      </c>
      <c r="AU2827" s="240" t="s">
        <v>93</v>
      </c>
      <c r="AV2827" s="13" t="s">
        <v>93</v>
      </c>
      <c r="AW2827" s="13" t="s">
        <v>34</v>
      </c>
      <c r="AX2827" s="13" t="s">
        <v>82</v>
      </c>
      <c r="AY2827" s="240" t="s">
        <v>224</v>
      </c>
    </row>
    <row r="2828" s="2" customFormat="1" ht="33" customHeight="1">
      <c r="A2828" s="41"/>
      <c r="B2828" s="42"/>
      <c r="C2828" s="216" t="s">
        <v>2846</v>
      </c>
      <c r="D2828" s="216" t="s">
        <v>227</v>
      </c>
      <c r="E2828" s="217" t="s">
        <v>2847</v>
      </c>
      <c r="F2828" s="218" t="s">
        <v>2848</v>
      </c>
      <c r="G2828" s="219" t="s">
        <v>266</v>
      </c>
      <c r="H2828" s="220">
        <v>1377.414</v>
      </c>
      <c r="I2828" s="221"/>
      <c r="J2828" s="222">
        <f>ROUND(I2828*H2828,2)</f>
        <v>0</v>
      </c>
      <c r="K2828" s="218" t="s">
        <v>312</v>
      </c>
      <c r="L2828" s="47"/>
      <c r="M2828" s="223" t="s">
        <v>19</v>
      </c>
      <c r="N2828" s="224" t="s">
        <v>46</v>
      </c>
      <c r="O2828" s="87"/>
      <c r="P2828" s="225">
        <f>O2828*H2828</f>
        <v>0</v>
      </c>
      <c r="Q2828" s="225">
        <v>0</v>
      </c>
      <c r="R2828" s="225">
        <f>Q2828*H2828</f>
        <v>0</v>
      </c>
      <c r="S2828" s="225">
        <v>0</v>
      </c>
      <c r="T2828" s="226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7" t="s">
        <v>544</v>
      </c>
      <c r="AT2828" s="227" t="s">
        <v>227</v>
      </c>
      <c r="AU2828" s="227" t="s">
        <v>93</v>
      </c>
      <c r="AY2828" s="20" t="s">
        <v>224</v>
      </c>
      <c r="BE2828" s="228">
        <f>IF(N2828="základní",J2828,0)</f>
        <v>0</v>
      </c>
      <c r="BF2828" s="228">
        <f>IF(N2828="snížená",J2828,0)</f>
        <v>0</v>
      </c>
      <c r="BG2828" s="228">
        <f>IF(N2828="zákl. přenesená",J2828,0)</f>
        <v>0</v>
      </c>
      <c r="BH2828" s="228">
        <f>IF(N2828="sníž. přenesená",J2828,0)</f>
        <v>0</v>
      </c>
      <c r="BI2828" s="228">
        <f>IF(N2828="nulová",J2828,0)</f>
        <v>0</v>
      </c>
      <c r="BJ2828" s="20" t="s">
        <v>93</v>
      </c>
      <c r="BK2828" s="228">
        <f>ROUND(I2828*H2828,2)</f>
        <v>0</v>
      </c>
      <c r="BL2828" s="20" t="s">
        <v>544</v>
      </c>
      <c r="BM2828" s="227" t="s">
        <v>2849</v>
      </c>
    </row>
    <row r="2829" s="2" customFormat="1">
      <c r="A2829" s="41"/>
      <c r="B2829" s="42"/>
      <c r="C2829" s="43"/>
      <c r="D2829" s="267" t="s">
        <v>314</v>
      </c>
      <c r="E2829" s="43"/>
      <c r="F2829" s="268" t="s">
        <v>2850</v>
      </c>
      <c r="G2829" s="43"/>
      <c r="H2829" s="43"/>
      <c r="I2829" s="269"/>
      <c r="J2829" s="43"/>
      <c r="K2829" s="43"/>
      <c r="L2829" s="47"/>
      <c r="M2829" s="270"/>
      <c r="N2829" s="271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314</v>
      </c>
      <c r="AU2829" s="20" t="s">
        <v>93</v>
      </c>
    </row>
    <row r="2830" s="14" customFormat="1">
      <c r="A2830" s="14"/>
      <c r="B2830" s="246"/>
      <c r="C2830" s="247"/>
      <c r="D2830" s="231" t="s">
        <v>268</v>
      </c>
      <c r="E2830" s="248" t="s">
        <v>19</v>
      </c>
      <c r="F2830" s="249" t="s">
        <v>1933</v>
      </c>
      <c r="G2830" s="247"/>
      <c r="H2830" s="248" t="s">
        <v>19</v>
      </c>
      <c r="I2830" s="250"/>
      <c r="J2830" s="247"/>
      <c r="K2830" s="247"/>
      <c r="L2830" s="251"/>
      <c r="M2830" s="252"/>
      <c r="N2830" s="253"/>
      <c r="O2830" s="253"/>
      <c r="P2830" s="253"/>
      <c r="Q2830" s="253"/>
      <c r="R2830" s="253"/>
      <c r="S2830" s="253"/>
      <c r="T2830" s="25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5" t="s">
        <v>268</v>
      </c>
      <c r="AU2830" s="255" t="s">
        <v>93</v>
      </c>
      <c r="AV2830" s="14" t="s">
        <v>82</v>
      </c>
      <c r="AW2830" s="14" t="s">
        <v>34</v>
      </c>
      <c r="AX2830" s="14" t="s">
        <v>74</v>
      </c>
      <c r="AY2830" s="255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2766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2767</v>
      </c>
      <c r="G2832" s="230"/>
      <c r="H2832" s="234">
        <v>566.56899999999996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3" customFormat="1">
      <c r="A2833" s="13"/>
      <c r="B2833" s="229"/>
      <c r="C2833" s="230"/>
      <c r="D2833" s="231" t="s">
        <v>268</v>
      </c>
      <c r="E2833" s="232" t="s">
        <v>19</v>
      </c>
      <c r="F2833" s="233" t="s">
        <v>2768</v>
      </c>
      <c r="G2833" s="230"/>
      <c r="H2833" s="234">
        <v>-27.359000000000002</v>
      </c>
      <c r="I2833" s="235"/>
      <c r="J2833" s="230"/>
      <c r="K2833" s="230"/>
      <c r="L2833" s="236"/>
      <c r="M2833" s="237"/>
      <c r="N2833" s="238"/>
      <c r="O2833" s="238"/>
      <c r="P2833" s="238"/>
      <c r="Q2833" s="238"/>
      <c r="R2833" s="238"/>
      <c r="S2833" s="238"/>
      <c r="T2833" s="23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0" t="s">
        <v>268</v>
      </c>
      <c r="AU2833" s="240" t="s">
        <v>93</v>
      </c>
      <c r="AV2833" s="13" t="s">
        <v>93</v>
      </c>
      <c r="AW2833" s="13" t="s">
        <v>34</v>
      </c>
      <c r="AX2833" s="13" t="s">
        <v>74</v>
      </c>
      <c r="AY2833" s="240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2769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3" customFormat="1">
      <c r="A2835" s="13"/>
      <c r="B2835" s="229"/>
      <c r="C2835" s="230"/>
      <c r="D2835" s="231" t="s">
        <v>268</v>
      </c>
      <c r="E2835" s="232" t="s">
        <v>19</v>
      </c>
      <c r="F2835" s="233" t="s">
        <v>2808</v>
      </c>
      <c r="G2835" s="230"/>
      <c r="H2835" s="234">
        <v>77.364000000000004</v>
      </c>
      <c r="I2835" s="235"/>
      <c r="J2835" s="230"/>
      <c r="K2835" s="230"/>
      <c r="L2835" s="236"/>
      <c r="M2835" s="237"/>
      <c r="N2835" s="238"/>
      <c r="O2835" s="238"/>
      <c r="P2835" s="238"/>
      <c r="Q2835" s="238"/>
      <c r="R2835" s="238"/>
      <c r="S2835" s="238"/>
      <c r="T2835" s="23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0" t="s">
        <v>268</v>
      </c>
      <c r="AU2835" s="240" t="s">
        <v>93</v>
      </c>
      <c r="AV2835" s="13" t="s">
        <v>93</v>
      </c>
      <c r="AW2835" s="13" t="s">
        <v>34</v>
      </c>
      <c r="AX2835" s="13" t="s">
        <v>74</v>
      </c>
      <c r="AY2835" s="240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2771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2809</v>
      </c>
      <c r="G2837" s="230"/>
      <c r="H2837" s="234">
        <v>12.244999999999999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5" customFormat="1">
      <c r="A2838" s="15"/>
      <c r="B2838" s="256"/>
      <c r="C2838" s="257"/>
      <c r="D2838" s="231" t="s">
        <v>268</v>
      </c>
      <c r="E2838" s="258" t="s">
        <v>19</v>
      </c>
      <c r="F2838" s="259" t="s">
        <v>300</v>
      </c>
      <c r="G2838" s="257"/>
      <c r="H2838" s="260">
        <v>628.81899999999996</v>
      </c>
      <c r="I2838" s="261"/>
      <c r="J2838" s="257"/>
      <c r="K2838" s="257"/>
      <c r="L2838" s="262"/>
      <c r="M2838" s="263"/>
      <c r="N2838" s="264"/>
      <c r="O2838" s="264"/>
      <c r="P2838" s="264"/>
      <c r="Q2838" s="264"/>
      <c r="R2838" s="264"/>
      <c r="S2838" s="264"/>
      <c r="T2838" s="26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66" t="s">
        <v>268</v>
      </c>
      <c r="AU2838" s="266" t="s">
        <v>93</v>
      </c>
      <c r="AV2838" s="15" t="s">
        <v>108</v>
      </c>
      <c r="AW2838" s="15" t="s">
        <v>34</v>
      </c>
      <c r="AX2838" s="15" t="s">
        <v>74</v>
      </c>
      <c r="AY2838" s="266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2851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2766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2852</v>
      </c>
      <c r="G2841" s="230"/>
      <c r="H2841" s="234">
        <v>68.001000000000005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2769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679</v>
      </c>
      <c r="G2843" s="230"/>
      <c r="H2843" s="234">
        <v>7.2300000000000004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4" customFormat="1">
      <c r="A2844" s="14"/>
      <c r="B2844" s="246"/>
      <c r="C2844" s="247"/>
      <c r="D2844" s="231" t="s">
        <v>268</v>
      </c>
      <c r="E2844" s="248" t="s">
        <v>19</v>
      </c>
      <c r="F2844" s="249" t="s">
        <v>2771</v>
      </c>
      <c r="G2844" s="247"/>
      <c r="H2844" s="248" t="s">
        <v>19</v>
      </c>
      <c r="I2844" s="250"/>
      <c r="J2844" s="247"/>
      <c r="K2844" s="247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268</v>
      </c>
      <c r="AU2844" s="255" t="s">
        <v>93</v>
      </c>
      <c r="AV2844" s="14" t="s">
        <v>82</v>
      </c>
      <c r="AW2844" s="14" t="s">
        <v>34</v>
      </c>
      <c r="AX2844" s="14" t="s">
        <v>74</v>
      </c>
      <c r="AY2844" s="255" t="s">
        <v>224</v>
      </c>
    </row>
    <row r="2845" s="13" customFormat="1">
      <c r="A2845" s="13"/>
      <c r="B2845" s="229"/>
      <c r="C2845" s="230"/>
      <c r="D2845" s="231" t="s">
        <v>268</v>
      </c>
      <c r="E2845" s="232" t="s">
        <v>19</v>
      </c>
      <c r="F2845" s="233" t="s">
        <v>2812</v>
      </c>
      <c r="G2845" s="230"/>
      <c r="H2845" s="234">
        <v>8.9100000000000001</v>
      </c>
      <c r="I2845" s="235"/>
      <c r="J2845" s="230"/>
      <c r="K2845" s="230"/>
      <c r="L2845" s="236"/>
      <c r="M2845" s="237"/>
      <c r="N2845" s="238"/>
      <c r="O2845" s="238"/>
      <c r="P2845" s="238"/>
      <c r="Q2845" s="238"/>
      <c r="R2845" s="238"/>
      <c r="S2845" s="238"/>
      <c r="T2845" s="23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0" t="s">
        <v>268</v>
      </c>
      <c r="AU2845" s="240" t="s">
        <v>93</v>
      </c>
      <c r="AV2845" s="13" t="s">
        <v>93</v>
      </c>
      <c r="AW2845" s="13" t="s">
        <v>34</v>
      </c>
      <c r="AX2845" s="13" t="s">
        <v>74</v>
      </c>
      <c r="AY2845" s="240" t="s">
        <v>224</v>
      </c>
    </row>
    <row r="2846" s="15" customFormat="1">
      <c r="A2846" s="15"/>
      <c r="B2846" s="256"/>
      <c r="C2846" s="257"/>
      <c r="D2846" s="231" t="s">
        <v>268</v>
      </c>
      <c r="E2846" s="258" t="s">
        <v>19</v>
      </c>
      <c r="F2846" s="259" t="s">
        <v>300</v>
      </c>
      <c r="G2846" s="257"/>
      <c r="H2846" s="260">
        <v>84.141000000000005</v>
      </c>
      <c r="I2846" s="261"/>
      <c r="J2846" s="257"/>
      <c r="K2846" s="257"/>
      <c r="L2846" s="262"/>
      <c r="M2846" s="263"/>
      <c r="N2846" s="264"/>
      <c r="O2846" s="264"/>
      <c r="P2846" s="264"/>
      <c r="Q2846" s="264"/>
      <c r="R2846" s="264"/>
      <c r="S2846" s="264"/>
      <c r="T2846" s="26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6" t="s">
        <v>268</v>
      </c>
      <c r="AU2846" s="266" t="s">
        <v>93</v>
      </c>
      <c r="AV2846" s="15" t="s">
        <v>108</v>
      </c>
      <c r="AW2846" s="15" t="s">
        <v>34</v>
      </c>
      <c r="AX2846" s="15" t="s">
        <v>74</v>
      </c>
      <c r="AY2846" s="266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1939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2766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2779</v>
      </c>
      <c r="G2849" s="230"/>
      <c r="H2849" s="234">
        <v>117.05500000000001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2780</v>
      </c>
      <c r="G2850" s="230"/>
      <c r="H2850" s="234">
        <v>402.55700000000002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4" customFormat="1">
      <c r="A2851" s="14"/>
      <c r="B2851" s="246"/>
      <c r="C2851" s="247"/>
      <c r="D2851" s="231" t="s">
        <v>268</v>
      </c>
      <c r="E2851" s="248" t="s">
        <v>19</v>
      </c>
      <c r="F2851" s="249" t="s">
        <v>2769</v>
      </c>
      <c r="G2851" s="247"/>
      <c r="H2851" s="248" t="s">
        <v>19</v>
      </c>
      <c r="I2851" s="250"/>
      <c r="J2851" s="247"/>
      <c r="K2851" s="247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268</v>
      </c>
      <c r="AU2851" s="255" t="s">
        <v>93</v>
      </c>
      <c r="AV2851" s="14" t="s">
        <v>82</v>
      </c>
      <c r="AW2851" s="14" t="s">
        <v>34</v>
      </c>
      <c r="AX2851" s="14" t="s">
        <v>74</v>
      </c>
      <c r="AY2851" s="255" t="s">
        <v>224</v>
      </c>
    </row>
    <row r="2852" s="13" customFormat="1">
      <c r="A2852" s="13"/>
      <c r="B2852" s="229"/>
      <c r="C2852" s="230"/>
      <c r="D2852" s="231" t="s">
        <v>268</v>
      </c>
      <c r="E2852" s="232" t="s">
        <v>19</v>
      </c>
      <c r="F2852" s="233" t="s">
        <v>2813</v>
      </c>
      <c r="G2852" s="230"/>
      <c r="H2852" s="234">
        <v>65.700000000000003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0" t="s">
        <v>268</v>
      </c>
      <c r="AU2852" s="240" t="s">
        <v>93</v>
      </c>
      <c r="AV2852" s="13" t="s">
        <v>93</v>
      </c>
      <c r="AW2852" s="13" t="s">
        <v>34</v>
      </c>
      <c r="AX2852" s="13" t="s">
        <v>74</v>
      </c>
      <c r="AY2852" s="240" t="s">
        <v>224</v>
      </c>
    </row>
    <row r="2853" s="14" customFormat="1">
      <c r="A2853" s="14"/>
      <c r="B2853" s="246"/>
      <c r="C2853" s="247"/>
      <c r="D2853" s="231" t="s">
        <v>268</v>
      </c>
      <c r="E2853" s="248" t="s">
        <v>19</v>
      </c>
      <c r="F2853" s="249" t="s">
        <v>2782</v>
      </c>
      <c r="G2853" s="247"/>
      <c r="H2853" s="248" t="s">
        <v>19</v>
      </c>
      <c r="I2853" s="250"/>
      <c r="J2853" s="247"/>
      <c r="K2853" s="247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268</v>
      </c>
      <c r="AU2853" s="255" t="s">
        <v>93</v>
      </c>
      <c r="AV2853" s="14" t="s">
        <v>82</v>
      </c>
      <c r="AW2853" s="14" t="s">
        <v>34</v>
      </c>
      <c r="AX2853" s="14" t="s">
        <v>74</v>
      </c>
      <c r="AY2853" s="255" t="s">
        <v>224</v>
      </c>
    </row>
    <row r="2854" s="13" customFormat="1">
      <c r="A2854" s="13"/>
      <c r="B2854" s="229"/>
      <c r="C2854" s="230"/>
      <c r="D2854" s="231" t="s">
        <v>268</v>
      </c>
      <c r="E2854" s="232" t="s">
        <v>19</v>
      </c>
      <c r="F2854" s="233" t="s">
        <v>2814</v>
      </c>
      <c r="G2854" s="230"/>
      <c r="H2854" s="234">
        <v>25.847999999999999</v>
      </c>
      <c r="I2854" s="235"/>
      <c r="J2854" s="230"/>
      <c r="K2854" s="230"/>
      <c r="L2854" s="236"/>
      <c r="M2854" s="237"/>
      <c r="N2854" s="238"/>
      <c r="O2854" s="238"/>
      <c r="P2854" s="238"/>
      <c r="Q2854" s="238"/>
      <c r="R2854" s="238"/>
      <c r="S2854" s="238"/>
      <c r="T2854" s="23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0" t="s">
        <v>268</v>
      </c>
      <c r="AU2854" s="240" t="s">
        <v>93</v>
      </c>
      <c r="AV2854" s="13" t="s">
        <v>93</v>
      </c>
      <c r="AW2854" s="13" t="s">
        <v>34</v>
      </c>
      <c r="AX2854" s="13" t="s">
        <v>74</v>
      </c>
      <c r="AY2854" s="240" t="s">
        <v>224</v>
      </c>
    </row>
    <row r="2855" s="15" customFormat="1">
      <c r="A2855" s="15"/>
      <c r="B2855" s="256"/>
      <c r="C2855" s="257"/>
      <c r="D2855" s="231" t="s">
        <v>268</v>
      </c>
      <c r="E2855" s="258" t="s">
        <v>19</v>
      </c>
      <c r="F2855" s="259" t="s">
        <v>300</v>
      </c>
      <c r="G2855" s="257"/>
      <c r="H2855" s="260">
        <v>611.15999999999997</v>
      </c>
      <c r="I2855" s="261"/>
      <c r="J2855" s="257"/>
      <c r="K2855" s="257"/>
      <c r="L2855" s="262"/>
      <c r="M2855" s="263"/>
      <c r="N2855" s="264"/>
      <c r="O2855" s="264"/>
      <c r="P2855" s="264"/>
      <c r="Q2855" s="264"/>
      <c r="R2855" s="264"/>
      <c r="S2855" s="264"/>
      <c r="T2855" s="26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6" t="s">
        <v>268</v>
      </c>
      <c r="AU2855" s="266" t="s">
        <v>93</v>
      </c>
      <c r="AV2855" s="15" t="s">
        <v>108</v>
      </c>
      <c r="AW2855" s="15" t="s">
        <v>34</v>
      </c>
      <c r="AX2855" s="15" t="s">
        <v>74</v>
      </c>
      <c r="AY2855" s="266" t="s">
        <v>224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2784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2785</v>
      </c>
      <c r="G2857" s="230"/>
      <c r="H2857" s="234">
        <v>20.800000000000001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5" customFormat="1">
      <c r="A2858" s="15"/>
      <c r="B2858" s="256"/>
      <c r="C2858" s="257"/>
      <c r="D2858" s="231" t="s">
        <v>268</v>
      </c>
      <c r="E2858" s="258" t="s">
        <v>19</v>
      </c>
      <c r="F2858" s="259" t="s">
        <v>300</v>
      </c>
      <c r="G2858" s="257"/>
      <c r="H2858" s="260">
        <v>20.800000000000001</v>
      </c>
      <c r="I2858" s="261"/>
      <c r="J2858" s="257"/>
      <c r="K2858" s="257"/>
      <c r="L2858" s="262"/>
      <c r="M2858" s="263"/>
      <c r="N2858" s="264"/>
      <c r="O2858" s="264"/>
      <c r="P2858" s="264"/>
      <c r="Q2858" s="264"/>
      <c r="R2858" s="264"/>
      <c r="S2858" s="264"/>
      <c r="T2858" s="26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66" t="s">
        <v>268</v>
      </c>
      <c r="AU2858" s="266" t="s">
        <v>93</v>
      </c>
      <c r="AV2858" s="15" t="s">
        <v>108</v>
      </c>
      <c r="AW2858" s="15" t="s">
        <v>34</v>
      </c>
      <c r="AX2858" s="15" t="s">
        <v>74</v>
      </c>
      <c r="AY2858" s="266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998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2820</v>
      </c>
      <c r="G2860" s="230"/>
      <c r="H2860" s="234">
        <v>32.494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5" customFormat="1">
      <c r="A2861" s="15"/>
      <c r="B2861" s="256"/>
      <c r="C2861" s="257"/>
      <c r="D2861" s="231" t="s">
        <v>268</v>
      </c>
      <c r="E2861" s="258" t="s">
        <v>19</v>
      </c>
      <c r="F2861" s="259" t="s">
        <v>300</v>
      </c>
      <c r="G2861" s="257"/>
      <c r="H2861" s="260">
        <v>32.494</v>
      </c>
      <c r="I2861" s="261"/>
      <c r="J2861" s="257"/>
      <c r="K2861" s="257"/>
      <c r="L2861" s="262"/>
      <c r="M2861" s="263"/>
      <c r="N2861" s="264"/>
      <c r="O2861" s="264"/>
      <c r="P2861" s="264"/>
      <c r="Q2861" s="264"/>
      <c r="R2861" s="264"/>
      <c r="S2861" s="264"/>
      <c r="T2861" s="26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66" t="s">
        <v>268</v>
      </c>
      <c r="AU2861" s="266" t="s">
        <v>93</v>
      </c>
      <c r="AV2861" s="15" t="s">
        <v>108</v>
      </c>
      <c r="AW2861" s="15" t="s">
        <v>34</v>
      </c>
      <c r="AX2861" s="15" t="s">
        <v>74</v>
      </c>
      <c r="AY2861" s="266" t="s">
        <v>224</v>
      </c>
    </row>
    <row r="2862" s="16" customFormat="1">
      <c r="A2862" s="16"/>
      <c r="B2862" s="272"/>
      <c r="C2862" s="273"/>
      <c r="D2862" s="231" t="s">
        <v>268</v>
      </c>
      <c r="E2862" s="274" t="s">
        <v>19</v>
      </c>
      <c r="F2862" s="275" t="s">
        <v>351</v>
      </c>
      <c r="G2862" s="273"/>
      <c r="H2862" s="276">
        <v>1377.414</v>
      </c>
      <c r="I2862" s="277"/>
      <c r="J2862" s="273"/>
      <c r="K2862" s="273"/>
      <c r="L2862" s="278"/>
      <c r="M2862" s="279"/>
      <c r="N2862" s="280"/>
      <c r="O2862" s="280"/>
      <c r="P2862" s="280"/>
      <c r="Q2862" s="280"/>
      <c r="R2862" s="280"/>
      <c r="S2862" s="280"/>
      <c r="T2862" s="281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82" t="s">
        <v>268</v>
      </c>
      <c r="AU2862" s="282" t="s">
        <v>93</v>
      </c>
      <c r="AV2862" s="16" t="s">
        <v>231</v>
      </c>
      <c r="AW2862" s="16" t="s">
        <v>34</v>
      </c>
      <c r="AX2862" s="16" t="s">
        <v>82</v>
      </c>
      <c r="AY2862" s="282" t="s">
        <v>224</v>
      </c>
    </row>
    <row r="2863" s="2" customFormat="1" ht="24.15" customHeight="1">
      <c r="A2863" s="41"/>
      <c r="B2863" s="42"/>
      <c r="C2863" s="286" t="s">
        <v>2853</v>
      </c>
      <c r="D2863" s="286" t="s">
        <v>572</v>
      </c>
      <c r="E2863" s="287" t="s">
        <v>2842</v>
      </c>
      <c r="F2863" s="288" t="s">
        <v>2843</v>
      </c>
      <c r="G2863" s="289" t="s">
        <v>266</v>
      </c>
      <c r="H2863" s="290">
        <v>1584.0260000000001</v>
      </c>
      <c r="I2863" s="291"/>
      <c r="J2863" s="292">
        <f>ROUND(I2863*H2863,2)</f>
        <v>0</v>
      </c>
      <c r="K2863" s="288" t="s">
        <v>312</v>
      </c>
      <c r="L2863" s="293"/>
      <c r="M2863" s="294" t="s">
        <v>19</v>
      </c>
      <c r="N2863" s="295" t="s">
        <v>46</v>
      </c>
      <c r="O2863" s="87"/>
      <c r="P2863" s="225">
        <f>O2863*H2863</f>
        <v>0</v>
      </c>
      <c r="Q2863" s="225">
        <v>0.00029999999999999997</v>
      </c>
      <c r="R2863" s="225">
        <f>Q2863*H2863</f>
        <v>0.47520779999999996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643</v>
      </c>
      <c r="AT2863" s="227" t="s">
        <v>572</v>
      </c>
      <c r="AU2863" s="227" t="s">
        <v>93</v>
      </c>
      <c r="AY2863" s="20" t="s">
        <v>224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93</v>
      </c>
      <c r="BK2863" s="228">
        <f>ROUND(I2863*H2863,2)</f>
        <v>0</v>
      </c>
      <c r="BL2863" s="20" t="s">
        <v>544</v>
      </c>
      <c r="BM2863" s="227" t="s">
        <v>2854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2855</v>
      </c>
      <c r="G2864" s="230"/>
      <c r="H2864" s="234">
        <v>1584.0260000000001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82</v>
      </c>
      <c r="AY2864" s="240" t="s">
        <v>224</v>
      </c>
    </row>
    <row r="2865" s="2" customFormat="1" ht="49.05" customHeight="1">
      <c r="A2865" s="41"/>
      <c r="B2865" s="42"/>
      <c r="C2865" s="216" t="s">
        <v>2856</v>
      </c>
      <c r="D2865" s="216" t="s">
        <v>227</v>
      </c>
      <c r="E2865" s="217" t="s">
        <v>2857</v>
      </c>
      <c r="F2865" s="218" t="s">
        <v>2858</v>
      </c>
      <c r="G2865" s="219" t="s">
        <v>266</v>
      </c>
      <c r="H2865" s="220">
        <v>973.74099999999999</v>
      </c>
      <c r="I2865" s="221"/>
      <c r="J2865" s="222">
        <f>ROUND(I2865*H2865,2)</f>
        <v>0</v>
      </c>
      <c r="K2865" s="218" t="s">
        <v>312</v>
      </c>
      <c r="L2865" s="47"/>
      <c r="M2865" s="223" t="s">
        <v>19</v>
      </c>
      <c r="N2865" s="224" t="s">
        <v>46</v>
      </c>
      <c r="O2865" s="87"/>
      <c r="P2865" s="225">
        <f>O2865*H2865</f>
        <v>0</v>
      </c>
      <c r="Q2865" s="225">
        <v>0</v>
      </c>
      <c r="R2865" s="225">
        <f>Q2865*H2865</f>
        <v>0</v>
      </c>
      <c r="S2865" s="225">
        <v>0</v>
      </c>
      <c r="T2865" s="226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7" t="s">
        <v>544</v>
      </c>
      <c r="AT2865" s="227" t="s">
        <v>227</v>
      </c>
      <c r="AU2865" s="227" t="s">
        <v>93</v>
      </c>
      <c r="AY2865" s="20" t="s">
        <v>224</v>
      </c>
      <c r="BE2865" s="228">
        <f>IF(N2865="základní",J2865,0)</f>
        <v>0</v>
      </c>
      <c r="BF2865" s="228">
        <f>IF(N2865="snížená",J2865,0)</f>
        <v>0</v>
      </c>
      <c r="BG2865" s="228">
        <f>IF(N2865="zákl. přenesená",J2865,0)</f>
        <v>0</v>
      </c>
      <c r="BH2865" s="228">
        <f>IF(N2865="sníž. přenesená",J2865,0)</f>
        <v>0</v>
      </c>
      <c r="BI2865" s="228">
        <f>IF(N2865="nulová",J2865,0)</f>
        <v>0</v>
      </c>
      <c r="BJ2865" s="20" t="s">
        <v>93</v>
      </c>
      <c r="BK2865" s="228">
        <f>ROUND(I2865*H2865,2)</f>
        <v>0</v>
      </c>
      <c r="BL2865" s="20" t="s">
        <v>544</v>
      </c>
      <c r="BM2865" s="227" t="s">
        <v>2859</v>
      </c>
    </row>
    <row r="2866" s="2" customFormat="1">
      <c r="A2866" s="41"/>
      <c r="B2866" s="42"/>
      <c r="C2866" s="43"/>
      <c r="D2866" s="267" t="s">
        <v>314</v>
      </c>
      <c r="E2866" s="43"/>
      <c r="F2866" s="268" t="s">
        <v>2860</v>
      </c>
      <c r="G2866" s="43"/>
      <c r="H2866" s="43"/>
      <c r="I2866" s="269"/>
      <c r="J2866" s="43"/>
      <c r="K2866" s="43"/>
      <c r="L2866" s="47"/>
      <c r="M2866" s="270"/>
      <c r="N2866" s="271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314</v>
      </c>
      <c r="AU2866" s="20" t="s">
        <v>93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1933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4" customFormat="1">
      <c r="A2868" s="14"/>
      <c r="B2868" s="246"/>
      <c r="C2868" s="247"/>
      <c r="D2868" s="231" t="s">
        <v>268</v>
      </c>
      <c r="E2868" s="248" t="s">
        <v>19</v>
      </c>
      <c r="F2868" s="249" t="s">
        <v>2766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268</v>
      </c>
      <c r="AU2868" s="255" t="s">
        <v>93</v>
      </c>
      <c r="AV2868" s="14" t="s">
        <v>82</v>
      </c>
      <c r="AW2868" s="14" t="s">
        <v>34</v>
      </c>
      <c r="AX2868" s="14" t="s">
        <v>74</v>
      </c>
      <c r="AY2868" s="255" t="s">
        <v>224</v>
      </c>
    </row>
    <row r="2869" s="13" customFormat="1">
      <c r="A2869" s="13"/>
      <c r="B2869" s="229"/>
      <c r="C2869" s="230"/>
      <c r="D2869" s="231" t="s">
        <v>268</v>
      </c>
      <c r="E2869" s="232" t="s">
        <v>19</v>
      </c>
      <c r="F2869" s="233" t="s">
        <v>2767</v>
      </c>
      <c r="G2869" s="230"/>
      <c r="H2869" s="234">
        <v>566.56899999999996</v>
      </c>
      <c r="I2869" s="235"/>
      <c r="J2869" s="230"/>
      <c r="K2869" s="230"/>
      <c r="L2869" s="236"/>
      <c r="M2869" s="237"/>
      <c r="N2869" s="238"/>
      <c r="O2869" s="238"/>
      <c r="P2869" s="238"/>
      <c r="Q2869" s="238"/>
      <c r="R2869" s="238"/>
      <c r="S2869" s="238"/>
      <c r="T2869" s="23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0" t="s">
        <v>268</v>
      </c>
      <c r="AU2869" s="240" t="s">
        <v>93</v>
      </c>
      <c r="AV2869" s="13" t="s">
        <v>93</v>
      </c>
      <c r="AW2869" s="13" t="s">
        <v>34</v>
      </c>
      <c r="AX2869" s="13" t="s">
        <v>74</v>
      </c>
      <c r="AY2869" s="240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2768</v>
      </c>
      <c r="G2870" s="230"/>
      <c r="H2870" s="234">
        <v>-27.359000000000002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2851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2861</v>
      </c>
      <c r="G2872" s="230"/>
      <c r="H2872" s="234">
        <v>64.085999999999999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2862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2863</v>
      </c>
      <c r="G2874" s="230"/>
      <c r="H2874" s="234">
        <v>405.49099999999999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2864</v>
      </c>
      <c r="G2875" s="230"/>
      <c r="H2875" s="234">
        <v>-35.045999999999999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74</v>
      </c>
      <c r="AY2875" s="240" t="s">
        <v>224</v>
      </c>
    </row>
    <row r="2876" s="16" customFormat="1">
      <c r="A2876" s="16"/>
      <c r="B2876" s="272"/>
      <c r="C2876" s="273"/>
      <c r="D2876" s="231" t="s">
        <v>268</v>
      </c>
      <c r="E2876" s="274" t="s">
        <v>19</v>
      </c>
      <c r="F2876" s="275" t="s">
        <v>351</v>
      </c>
      <c r="G2876" s="273"/>
      <c r="H2876" s="276">
        <v>973.74099999999999</v>
      </c>
      <c r="I2876" s="277"/>
      <c r="J2876" s="273"/>
      <c r="K2876" s="273"/>
      <c r="L2876" s="278"/>
      <c r="M2876" s="279"/>
      <c r="N2876" s="280"/>
      <c r="O2876" s="280"/>
      <c r="P2876" s="280"/>
      <c r="Q2876" s="280"/>
      <c r="R2876" s="280"/>
      <c r="S2876" s="280"/>
      <c r="T2876" s="281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T2876" s="282" t="s">
        <v>268</v>
      </c>
      <c r="AU2876" s="282" t="s">
        <v>93</v>
      </c>
      <c r="AV2876" s="16" t="s">
        <v>231</v>
      </c>
      <c r="AW2876" s="16" t="s">
        <v>34</v>
      </c>
      <c r="AX2876" s="16" t="s">
        <v>82</v>
      </c>
      <c r="AY2876" s="282" t="s">
        <v>224</v>
      </c>
    </row>
    <row r="2877" s="2" customFormat="1" ht="24.15" customHeight="1">
      <c r="A2877" s="41"/>
      <c r="B2877" s="42"/>
      <c r="C2877" s="286" t="s">
        <v>2865</v>
      </c>
      <c r="D2877" s="286" t="s">
        <v>572</v>
      </c>
      <c r="E2877" s="287" t="s">
        <v>2866</v>
      </c>
      <c r="F2877" s="288" t="s">
        <v>2867</v>
      </c>
      <c r="G2877" s="289" t="s">
        <v>266</v>
      </c>
      <c r="H2877" s="290">
        <v>1119.8019999999999</v>
      </c>
      <c r="I2877" s="291"/>
      <c r="J2877" s="292">
        <f>ROUND(I2877*H2877,2)</f>
        <v>0</v>
      </c>
      <c r="K2877" s="288" t="s">
        <v>312</v>
      </c>
      <c r="L2877" s="293"/>
      <c r="M2877" s="294" t="s">
        <v>19</v>
      </c>
      <c r="N2877" s="295" t="s">
        <v>46</v>
      </c>
      <c r="O2877" s="87"/>
      <c r="P2877" s="225">
        <f>O2877*H2877</f>
        <v>0</v>
      </c>
      <c r="Q2877" s="225">
        <v>0.00012999999999999999</v>
      </c>
      <c r="R2877" s="225">
        <f>Q2877*H2877</f>
        <v>0.14557425999999998</v>
      </c>
      <c r="S2877" s="225">
        <v>0</v>
      </c>
      <c r="T2877" s="226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27" t="s">
        <v>643</v>
      </c>
      <c r="AT2877" s="227" t="s">
        <v>572</v>
      </c>
      <c r="AU2877" s="227" t="s">
        <v>93</v>
      </c>
      <c r="AY2877" s="20" t="s">
        <v>224</v>
      </c>
      <c r="BE2877" s="228">
        <f>IF(N2877="základní",J2877,0)</f>
        <v>0</v>
      </c>
      <c r="BF2877" s="228">
        <f>IF(N2877="snížená",J2877,0)</f>
        <v>0</v>
      </c>
      <c r="BG2877" s="228">
        <f>IF(N2877="zákl. přenesená",J2877,0)</f>
        <v>0</v>
      </c>
      <c r="BH2877" s="228">
        <f>IF(N2877="sníž. přenesená",J2877,0)</f>
        <v>0</v>
      </c>
      <c r="BI2877" s="228">
        <f>IF(N2877="nulová",J2877,0)</f>
        <v>0</v>
      </c>
      <c r="BJ2877" s="20" t="s">
        <v>93</v>
      </c>
      <c r="BK2877" s="228">
        <f>ROUND(I2877*H2877,2)</f>
        <v>0</v>
      </c>
      <c r="BL2877" s="20" t="s">
        <v>544</v>
      </c>
      <c r="BM2877" s="227" t="s">
        <v>2868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2869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3" customFormat="1">
      <c r="A2879" s="13"/>
      <c r="B2879" s="229"/>
      <c r="C2879" s="230"/>
      <c r="D2879" s="231" t="s">
        <v>268</v>
      </c>
      <c r="E2879" s="232" t="s">
        <v>19</v>
      </c>
      <c r="F2879" s="233" t="s">
        <v>2870</v>
      </c>
      <c r="G2879" s="230"/>
      <c r="H2879" s="234">
        <v>1119.8019999999999</v>
      </c>
      <c r="I2879" s="235"/>
      <c r="J2879" s="230"/>
      <c r="K2879" s="230"/>
      <c r="L2879" s="236"/>
      <c r="M2879" s="237"/>
      <c r="N2879" s="238"/>
      <c r="O2879" s="238"/>
      <c r="P2879" s="238"/>
      <c r="Q2879" s="238"/>
      <c r="R2879" s="238"/>
      <c r="S2879" s="238"/>
      <c r="T2879" s="23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0" t="s">
        <v>268</v>
      </c>
      <c r="AU2879" s="240" t="s">
        <v>93</v>
      </c>
      <c r="AV2879" s="13" t="s">
        <v>93</v>
      </c>
      <c r="AW2879" s="13" t="s">
        <v>34</v>
      </c>
      <c r="AX2879" s="13" t="s">
        <v>82</v>
      </c>
      <c r="AY2879" s="240" t="s">
        <v>224</v>
      </c>
    </row>
    <row r="2880" s="2" customFormat="1" ht="33" customHeight="1">
      <c r="A2880" s="41"/>
      <c r="B2880" s="42"/>
      <c r="C2880" s="216" t="s">
        <v>2871</v>
      </c>
      <c r="D2880" s="216" t="s">
        <v>227</v>
      </c>
      <c r="E2880" s="217" t="s">
        <v>2872</v>
      </c>
      <c r="F2880" s="218" t="s">
        <v>2873</v>
      </c>
      <c r="G2880" s="219" t="s">
        <v>266</v>
      </c>
      <c r="H2880" s="220">
        <v>539.21000000000004</v>
      </c>
      <c r="I2880" s="221"/>
      <c r="J2880" s="222">
        <f>ROUND(I2880*H2880,2)</f>
        <v>0</v>
      </c>
      <c r="K2880" s="218" t="s">
        <v>312</v>
      </c>
      <c r="L2880" s="47"/>
      <c r="M2880" s="223" t="s">
        <v>19</v>
      </c>
      <c r="N2880" s="224" t="s">
        <v>46</v>
      </c>
      <c r="O2880" s="87"/>
      <c r="P2880" s="225">
        <f>O2880*H2880</f>
        <v>0</v>
      </c>
      <c r="Q2880" s="225">
        <v>0</v>
      </c>
      <c r="R2880" s="225">
        <f>Q2880*H2880</f>
        <v>0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544</v>
      </c>
      <c r="AT2880" s="227" t="s">
        <v>227</v>
      </c>
      <c r="AU2880" s="227" t="s">
        <v>93</v>
      </c>
      <c r="AY2880" s="20" t="s">
        <v>224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93</v>
      </c>
      <c r="BK2880" s="228">
        <f>ROUND(I2880*H2880,2)</f>
        <v>0</v>
      </c>
      <c r="BL2880" s="20" t="s">
        <v>544</v>
      </c>
      <c r="BM2880" s="227" t="s">
        <v>2874</v>
      </c>
    </row>
    <row r="2881" s="2" customFormat="1">
      <c r="A2881" s="41"/>
      <c r="B2881" s="42"/>
      <c r="C2881" s="43"/>
      <c r="D2881" s="267" t="s">
        <v>314</v>
      </c>
      <c r="E2881" s="43"/>
      <c r="F2881" s="268" t="s">
        <v>2875</v>
      </c>
      <c r="G2881" s="43"/>
      <c r="H2881" s="43"/>
      <c r="I2881" s="269"/>
      <c r="J2881" s="43"/>
      <c r="K2881" s="43"/>
      <c r="L2881" s="47"/>
      <c r="M2881" s="270"/>
      <c r="N2881" s="271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314</v>
      </c>
      <c r="AU2881" s="20" t="s">
        <v>93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1933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4" customFormat="1">
      <c r="A2883" s="14"/>
      <c r="B2883" s="246"/>
      <c r="C2883" s="247"/>
      <c r="D2883" s="231" t="s">
        <v>268</v>
      </c>
      <c r="E2883" s="248" t="s">
        <v>19</v>
      </c>
      <c r="F2883" s="249" t="s">
        <v>2766</v>
      </c>
      <c r="G2883" s="247"/>
      <c r="H2883" s="248" t="s">
        <v>19</v>
      </c>
      <c r="I2883" s="250"/>
      <c r="J2883" s="247"/>
      <c r="K2883" s="247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5" t="s">
        <v>268</v>
      </c>
      <c r="AU2883" s="255" t="s">
        <v>93</v>
      </c>
      <c r="AV2883" s="14" t="s">
        <v>82</v>
      </c>
      <c r="AW2883" s="14" t="s">
        <v>34</v>
      </c>
      <c r="AX2883" s="14" t="s">
        <v>74</v>
      </c>
      <c r="AY2883" s="255" t="s">
        <v>224</v>
      </c>
    </row>
    <row r="2884" s="13" customFormat="1">
      <c r="A2884" s="13"/>
      <c r="B2884" s="229"/>
      <c r="C2884" s="230"/>
      <c r="D2884" s="231" t="s">
        <v>268</v>
      </c>
      <c r="E2884" s="232" t="s">
        <v>19</v>
      </c>
      <c r="F2884" s="233" t="s">
        <v>2767</v>
      </c>
      <c r="G2884" s="230"/>
      <c r="H2884" s="234">
        <v>566.56899999999996</v>
      </c>
      <c r="I2884" s="235"/>
      <c r="J2884" s="230"/>
      <c r="K2884" s="230"/>
      <c r="L2884" s="236"/>
      <c r="M2884" s="237"/>
      <c r="N2884" s="238"/>
      <c r="O2884" s="238"/>
      <c r="P2884" s="238"/>
      <c r="Q2884" s="238"/>
      <c r="R2884" s="238"/>
      <c r="S2884" s="238"/>
      <c r="T2884" s="23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0" t="s">
        <v>268</v>
      </c>
      <c r="AU2884" s="240" t="s">
        <v>93</v>
      </c>
      <c r="AV2884" s="13" t="s">
        <v>93</v>
      </c>
      <c r="AW2884" s="13" t="s">
        <v>34</v>
      </c>
      <c r="AX2884" s="13" t="s">
        <v>74</v>
      </c>
      <c r="AY2884" s="240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2768</v>
      </c>
      <c r="G2885" s="230"/>
      <c r="H2885" s="234">
        <v>-27.359000000000002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6" customFormat="1">
      <c r="A2886" s="16"/>
      <c r="B2886" s="272"/>
      <c r="C2886" s="273"/>
      <c r="D2886" s="231" t="s">
        <v>268</v>
      </c>
      <c r="E2886" s="274" t="s">
        <v>19</v>
      </c>
      <c r="F2886" s="275" t="s">
        <v>351</v>
      </c>
      <c r="G2886" s="273"/>
      <c r="H2886" s="276">
        <v>539.21000000000004</v>
      </c>
      <c r="I2886" s="277"/>
      <c r="J2886" s="273"/>
      <c r="K2886" s="273"/>
      <c r="L2886" s="278"/>
      <c r="M2886" s="279"/>
      <c r="N2886" s="280"/>
      <c r="O2886" s="280"/>
      <c r="P2886" s="280"/>
      <c r="Q2886" s="280"/>
      <c r="R2886" s="280"/>
      <c r="S2886" s="280"/>
      <c r="T2886" s="281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82" t="s">
        <v>268</v>
      </c>
      <c r="AU2886" s="282" t="s">
        <v>93</v>
      </c>
      <c r="AV2886" s="16" t="s">
        <v>231</v>
      </c>
      <c r="AW2886" s="16" t="s">
        <v>34</v>
      </c>
      <c r="AX2886" s="16" t="s">
        <v>82</v>
      </c>
      <c r="AY2886" s="282" t="s">
        <v>224</v>
      </c>
    </row>
    <row r="2887" s="2" customFormat="1" ht="24.15" customHeight="1">
      <c r="A2887" s="41"/>
      <c r="B2887" s="42"/>
      <c r="C2887" s="286" t="s">
        <v>2876</v>
      </c>
      <c r="D2887" s="286" t="s">
        <v>572</v>
      </c>
      <c r="E2887" s="287" t="s">
        <v>2877</v>
      </c>
      <c r="F2887" s="288" t="s">
        <v>2878</v>
      </c>
      <c r="G2887" s="289" t="s">
        <v>266</v>
      </c>
      <c r="H2887" s="290">
        <v>566.17100000000005</v>
      </c>
      <c r="I2887" s="291"/>
      <c r="J2887" s="292">
        <f>ROUND(I2887*H2887,2)</f>
        <v>0</v>
      </c>
      <c r="K2887" s="288" t="s">
        <v>312</v>
      </c>
      <c r="L2887" s="293"/>
      <c r="M2887" s="294" t="s">
        <v>19</v>
      </c>
      <c r="N2887" s="295" t="s">
        <v>46</v>
      </c>
      <c r="O2887" s="87"/>
      <c r="P2887" s="225">
        <f>O2887*H2887</f>
        <v>0</v>
      </c>
      <c r="Q2887" s="225">
        <v>0.0040000000000000001</v>
      </c>
      <c r="R2887" s="225">
        <f>Q2887*H2887</f>
        <v>2.2646840000000004</v>
      </c>
      <c r="S2887" s="225">
        <v>0</v>
      </c>
      <c r="T2887" s="226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7" t="s">
        <v>643</v>
      </c>
      <c r="AT2887" s="227" t="s">
        <v>572</v>
      </c>
      <c r="AU2887" s="227" t="s">
        <v>93</v>
      </c>
      <c r="AY2887" s="20" t="s">
        <v>224</v>
      </c>
      <c r="BE2887" s="228">
        <f>IF(N2887="základní",J2887,0)</f>
        <v>0</v>
      </c>
      <c r="BF2887" s="228">
        <f>IF(N2887="snížená",J2887,0)</f>
        <v>0</v>
      </c>
      <c r="BG2887" s="228">
        <f>IF(N2887="zákl. přenesená",J2887,0)</f>
        <v>0</v>
      </c>
      <c r="BH2887" s="228">
        <f>IF(N2887="sníž. přenesená",J2887,0)</f>
        <v>0</v>
      </c>
      <c r="BI2887" s="228">
        <f>IF(N2887="nulová",J2887,0)</f>
        <v>0</v>
      </c>
      <c r="BJ2887" s="20" t="s">
        <v>93</v>
      </c>
      <c r="BK2887" s="228">
        <f>ROUND(I2887*H2887,2)</f>
        <v>0</v>
      </c>
      <c r="BL2887" s="20" t="s">
        <v>544</v>
      </c>
      <c r="BM2887" s="227" t="s">
        <v>2879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2880</v>
      </c>
      <c r="G2888" s="230"/>
      <c r="H2888" s="234">
        <v>566.17100000000005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82</v>
      </c>
      <c r="AY2888" s="240" t="s">
        <v>224</v>
      </c>
    </row>
    <row r="2889" s="2" customFormat="1" ht="37.8" customHeight="1">
      <c r="A2889" s="41"/>
      <c r="B2889" s="42"/>
      <c r="C2889" s="216" t="s">
        <v>2881</v>
      </c>
      <c r="D2889" s="216" t="s">
        <v>227</v>
      </c>
      <c r="E2889" s="217" t="s">
        <v>2882</v>
      </c>
      <c r="F2889" s="218" t="s">
        <v>2883</v>
      </c>
      <c r="G2889" s="219" t="s">
        <v>266</v>
      </c>
      <c r="H2889" s="220">
        <v>1006.235</v>
      </c>
      <c r="I2889" s="221"/>
      <c r="J2889" s="222">
        <f>ROUND(I2889*H2889,2)</f>
        <v>0</v>
      </c>
      <c r="K2889" s="218" t="s">
        <v>312</v>
      </c>
      <c r="L2889" s="47"/>
      <c r="M2889" s="223" t="s">
        <v>19</v>
      </c>
      <c r="N2889" s="224" t="s">
        <v>46</v>
      </c>
      <c r="O2889" s="87"/>
      <c r="P2889" s="225">
        <f>O2889*H2889</f>
        <v>0</v>
      </c>
      <c r="Q2889" s="225">
        <v>0</v>
      </c>
      <c r="R2889" s="225">
        <f>Q2889*H2889</f>
        <v>0</v>
      </c>
      <c r="S2889" s="225">
        <v>0</v>
      </c>
      <c r="T2889" s="226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7" t="s">
        <v>544</v>
      </c>
      <c r="AT2889" s="227" t="s">
        <v>227</v>
      </c>
      <c r="AU2889" s="227" t="s">
        <v>93</v>
      </c>
      <c r="AY2889" s="20" t="s">
        <v>224</v>
      </c>
      <c r="BE2889" s="228">
        <f>IF(N2889="základní",J2889,0)</f>
        <v>0</v>
      </c>
      <c r="BF2889" s="228">
        <f>IF(N2889="snížená",J2889,0)</f>
        <v>0</v>
      </c>
      <c r="BG2889" s="228">
        <f>IF(N2889="zákl. přenesená",J2889,0)</f>
        <v>0</v>
      </c>
      <c r="BH2889" s="228">
        <f>IF(N2889="sníž. přenesená",J2889,0)</f>
        <v>0</v>
      </c>
      <c r="BI2889" s="228">
        <f>IF(N2889="nulová",J2889,0)</f>
        <v>0</v>
      </c>
      <c r="BJ2889" s="20" t="s">
        <v>93</v>
      </c>
      <c r="BK2889" s="228">
        <f>ROUND(I2889*H2889,2)</f>
        <v>0</v>
      </c>
      <c r="BL2889" s="20" t="s">
        <v>544</v>
      </c>
      <c r="BM2889" s="227" t="s">
        <v>2884</v>
      </c>
    </row>
    <row r="2890" s="2" customFormat="1">
      <c r="A2890" s="41"/>
      <c r="B2890" s="42"/>
      <c r="C2890" s="43"/>
      <c r="D2890" s="267" t="s">
        <v>314</v>
      </c>
      <c r="E2890" s="43"/>
      <c r="F2890" s="268" t="s">
        <v>2885</v>
      </c>
      <c r="G2890" s="43"/>
      <c r="H2890" s="43"/>
      <c r="I2890" s="269"/>
      <c r="J2890" s="43"/>
      <c r="K2890" s="43"/>
      <c r="L2890" s="47"/>
      <c r="M2890" s="270"/>
      <c r="N2890" s="271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314</v>
      </c>
      <c r="AU2890" s="20" t="s">
        <v>93</v>
      </c>
    </row>
    <row r="2891" s="14" customFormat="1">
      <c r="A2891" s="14"/>
      <c r="B2891" s="246"/>
      <c r="C2891" s="247"/>
      <c r="D2891" s="231" t="s">
        <v>268</v>
      </c>
      <c r="E2891" s="248" t="s">
        <v>19</v>
      </c>
      <c r="F2891" s="249" t="s">
        <v>1933</v>
      </c>
      <c r="G2891" s="247"/>
      <c r="H2891" s="248" t="s">
        <v>19</v>
      </c>
      <c r="I2891" s="250"/>
      <c r="J2891" s="247"/>
      <c r="K2891" s="247"/>
      <c r="L2891" s="251"/>
      <c r="M2891" s="252"/>
      <c r="N2891" s="253"/>
      <c r="O2891" s="253"/>
      <c r="P2891" s="253"/>
      <c r="Q2891" s="253"/>
      <c r="R2891" s="253"/>
      <c r="S2891" s="253"/>
      <c r="T2891" s="25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5" t="s">
        <v>268</v>
      </c>
      <c r="AU2891" s="255" t="s">
        <v>93</v>
      </c>
      <c r="AV2891" s="14" t="s">
        <v>82</v>
      </c>
      <c r="AW2891" s="14" t="s">
        <v>34</v>
      </c>
      <c r="AX2891" s="14" t="s">
        <v>74</v>
      </c>
      <c r="AY2891" s="255" t="s">
        <v>224</v>
      </c>
    </row>
    <row r="2892" s="14" customFormat="1">
      <c r="A2892" s="14"/>
      <c r="B2892" s="246"/>
      <c r="C2892" s="247"/>
      <c r="D2892" s="231" t="s">
        <v>268</v>
      </c>
      <c r="E2892" s="248" t="s">
        <v>19</v>
      </c>
      <c r="F2892" s="249" t="s">
        <v>2766</v>
      </c>
      <c r="G2892" s="247"/>
      <c r="H2892" s="248" t="s">
        <v>19</v>
      </c>
      <c r="I2892" s="250"/>
      <c r="J2892" s="247"/>
      <c r="K2892" s="247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268</v>
      </c>
      <c r="AU2892" s="255" t="s">
        <v>93</v>
      </c>
      <c r="AV2892" s="14" t="s">
        <v>82</v>
      </c>
      <c r="AW2892" s="14" t="s">
        <v>34</v>
      </c>
      <c r="AX2892" s="14" t="s">
        <v>74</v>
      </c>
      <c r="AY2892" s="255" t="s">
        <v>224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2767</v>
      </c>
      <c r="G2893" s="230"/>
      <c r="H2893" s="234">
        <v>566.56899999999996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74</v>
      </c>
      <c r="AY2893" s="240" t="s">
        <v>224</v>
      </c>
    </row>
    <row r="2894" s="13" customFormat="1">
      <c r="A2894" s="13"/>
      <c r="B2894" s="229"/>
      <c r="C2894" s="230"/>
      <c r="D2894" s="231" t="s">
        <v>268</v>
      </c>
      <c r="E2894" s="232" t="s">
        <v>19</v>
      </c>
      <c r="F2894" s="233" t="s">
        <v>2768</v>
      </c>
      <c r="G2894" s="230"/>
      <c r="H2894" s="234">
        <v>-27.359000000000002</v>
      </c>
      <c r="I2894" s="235"/>
      <c r="J2894" s="230"/>
      <c r="K2894" s="230"/>
      <c r="L2894" s="236"/>
      <c r="M2894" s="237"/>
      <c r="N2894" s="238"/>
      <c r="O2894" s="238"/>
      <c r="P2894" s="238"/>
      <c r="Q2894" s="238"/>
      <c r="R2894" s="238"/>
      <c r="S2894" s="238"/>
      <c r="T2894" s="23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0" t="s">
        <v>268</v>
      </c>
      <c r="AU2894" s="240" t="s">
        <v>93</v>
      </c>
      <c r="AV2894" s="13" t="s">
        <v>93</v>
      </c>
      <c r="AW2894" s="13" t="s">
        <v>34</v>
      </c>
      <c r="AX2894" s="13" t="s">
        <v>74</v>
      </c>
      <c r="AY2894" s="240" t="s">
        <v>224</v>
      </c>
    </row>
    <row r="2895" s="14" customFormat="1">
      <c r="A2895" s="14"/>
      <c r="B2895" s="246"/>
      <c r="C2895" s="247"/>
      <c r="D2895" s="231" t="s">
        <v>268</v>
      </c>
      <c r="E2895" s="248" t="s">
        <v>19</v>
      </c>
      <c r="F2895" s="249" t="s">
        <v>2851</v>
      </c>
      <c r="G2895" s="247"/>
      <c r="H2895" s="248" t="s">
        <v>19</v>
      </c>
      <c r="I2895" s="250"/>
      <c r="J2895" s="247"/>
      <c r="K2895" s="247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5" t="s">
        <v>268</v>
      </c>
      <c r="AU2895" s="255" t="s">
        <v>93</v>
      </c>
      <c r="AV2895" s="14" t="s">
        <v>82</v>
      </c>
      <c r="AW2895" s="14" t="s">
        <v>34</v>
      </c>
      <c r="AX2895" s="14" t="s">
        <v>74</v>
      </c>
      <c r="AY2895" s="255" t="s">
        <v>224</v>
      </c>
    </row>
    <row r="2896" s="13" customFormat="1">
      <c r="A2896" s="13"/>
      <c r="B2896" s="229"/>
      <c r="C2896" s="230"/>
      <c r="D2896" s="231" t="s">
        <v>268</v>
      </c>
      <c r="E2896" s="232" t="s">
        <v>19</v>
      </c>
      <c r="F2896" s="233" t="s">
        <v>2861</v>
      </c>
      <c r="G2896" s="230"/>
      <c r="H2896" s="234">
        <v>64.085999999999999</v>
      </c>
      <c r="I2896" s="235"/>
      <c r="J2896" s="230"/>
      <c r="K2896" s="230"/>
      <c r="L2896" s="236"/>
      <c r="M2896" s="237"/>
      <c r="N2896" s="238"/>
      <c r="O2896" s="238"/>
      <c r="P2896" s="238"/>
      <c r="Q2896" s="238"/>
      <c r="R2896" s="238"/>
      <c r="S2896" s="238"/>
      <c r="T2896" s="23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0" t="s">
        <v>268</v>
      </c>
      <c r="AU2896" s="240" t="s">
        <v>93</v>
      </c>
      <c r="AV2896" s="13" t="s">
        <v>93</v>
      </c>
      <c r="AW2896" s="13" t="s">
        <v>34</v>
      </c>
      <c r="AX2896" s="13" t="s">
        <v>74</v>
      </c>
      <c r="AY2896" s="240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2862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2863</v>
      </c>
      <c r="G2898" s="230"/>
      <c r="H2898" s="234">
        <v>405.49099999999999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2864</v>
      </c>
      <c r="G2899" s="230"/>
      <c r="H2899" s="234">
        <v>-35.045999999999999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2820</v>
      </c>
      <c r="G2901" s="230"/>
      <c r="H2901" s="234">
        <v>32.494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1006.235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37.8" customHeight="1">
      <c r="A2903" s="41"/>
      <c r="B2903" s="42"/>
      <c r="C2903" s="286" t="s">
        <v>2886</v>
      </c>
      <c r="D2903" s="286" t="s">
        <v>572</v>
      </c>
      <c r="E2903" s="287" t="s">
        <v>2887</v>
      </c>
      <c r="F2903" s="288" t="s">
        <v>2888</v>
      </c>
      <c r="G2903" s="289" t="s">
        <v>266</v>
      </c>
      <c r="H2903" s="290">
        <v>1157.1700000000001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0.00080000000000000004</v>
      </c>
      <c r="R2903" s="225">
        <f>Q2903*H2903</f>
        <v>0.92573600000000011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2889</v>
      </c>
    </row>
    <row r="2904" s="13" customFormat="1">
      <c r="A2904" s="13"/>
      <c r="B2904" s="229"/>
      <c r="C2904" s="230"/>
      <c r="D2904" s="231" t="s">
        <v>268</v>
      </c>
      <c r="E2904" s="232" t="s">
        <v>19</v>
      </c>
      <c r="F2904" s="233" t="s">
        <v>2890</v>
      </c>
      <c r="G2904" s="230"/>
      <c r="H2904" s="234">
        <v>1157.1700000000001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0" t="s">
        <v>268</v>
      </c>
      <c r="AU2904" s="240" t="s">
        <v>93</v>
      </c>
      <c r="AV2904" s="13" t="s">
        <v>93</v>
      </c>
      <c r="AW2904" s="13" t="s">
        <v>34</v>
      </c>
      <c r="AX2904" s="13" t="s">
        <v>82</v>
      </c>
      <c r="AY2904" s="240" t="s">
        <v>224</v>
      </c>
    </row>
    <row r="2905" s="2" customFormat="1" ht="33" customHeight="1">
      <c r="A2905" s="41"/>
      <c r="B2905" s="42"/>
      <c r="C2905" s="216" t="s">
        <v>2891</v>
      </c>
      <c r="D2905" s="216" t="s">
        <v>227</v>
      </c>
      <c r="E2905" s="217" t="s">
        <v>2892</v>
      </c>
      <c r="F2905" s="218" t="s">
        <v>2893</v>
      </c>
      <c r="G2905" s="219" t="s">
        <v>266</v>
      </c>
      <c r="H2905" s="220">
        <v>916.27499999999998</v>
      </c>
      <c r="I2905" s="221"/>
      <c r="J2905" s="222">
        <f>ROUND(I2905*H2905,2)</f>
        <v>0</v>
      </c>
      <c r="K2905" s="218" t="s">
        <v>312</v>
      </c>
      <c r="L2905" s="47"/>
      <c r="M2905" s="223" t="s">
        <v>19</v>
      </c>
      <c r="N2905" s="224" t="s">
        <v>46</v>
      </c>
      <c r="O2905" s="87"/>
      <c r="P2905" s="225">
        <f>O2905*H2905</f>
        <v>0</v>
      </c>
      <c r="Q2905" s="225">
        <v>0</v>
      </c>
      <c r="R2905" s="225">
        <f>Q2905*H2905</f>
        <v>0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544</v>
      </c>
      <c r="AT2905" s="227" t="s">
        <v>227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2894</v>
      </c>
    </row>
    <row r="2906" s="2" customFormat="1">
      <c r="A2906" s="41"/>
      <c r="B2906" s="42"/>
      <c r="C2906" s="43"/>
      <c r="D2906" s="267" t="s">
        <v>314</v>
      </c>
      <c r="E2906" s="43"/>
      <c r="F2906" s="268" t="s">
        <v>2895</v>
      </c>
      <c r="G2906" s="43"/>
      <c r="H2906" s="43"/>
      <c r="I2906" s="269"/>
      <c r="J2906" s="43"/>
      <c r="K2906" s="43"/>
      <c r="L2906" s="47"/>
      <c r="M2906" s="270"/>
      <c r="N2906" s="271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314</v>
      </c>
      <c r="AU2906" s="20" t="s">
        <v>93</v>
      </c>
    </row>
    <row r="2907" s="14" customFormat="1">
      <c r="A2907" s="14"/>
      <c r="B2907" s="246"/>
      <c r="C2907" s="247"/>
      <c r="D2907" s="231" t="s">
        <v>268</v>
      </c>
      <c r="E2907" s="248" t="s">
        <v>19</v>
      </c>
      <c r="F2907" s="249" t="s">
        <v>1933</v>
      </c>
      <c r="G2907" s="247"/>
      <c r="H2907" s="248" t="s">
        <v>19</v>
      </c>
      <c r="I2907" s="250"/>
      <c r="J2907" s="247"/>
      <c r="K2907" s="247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268</v>
      </c>
      <c r="AU2907" s="255" t="s">
        <v>93</v>
      </c>
      <c r="AV2907" s="14" t="s">
        <v>82</v>
      </c>
      <c r="AW2907" s="14" t="s">
        <v>34</v>
      </c>
      <c r="AX2907" s="14" t="s">
        <v>74</v>
      </c>
      <c r="AY2907" s="255" t="s">
        <v>224</v>
      </c>
    </row>
    <row r="2908" s="13" customFormat="1">
      <c r="A2908" s="13"/>
      <c r="B2908" s="229"/>
      <c r="C2908" s="230"/>
      <c r="D2908" s="231" t="s">
        <v>268</v>
      </c>
      <c r="E2908" s="232" t="s">
        <v>19</v>
      </c>
      <c r="F2908" s="233" t="s">
        <v>2896</v>
      </c>
      <c r="G2908" s="230"/>
      <c r="H2908" s="234">
        <v>476.43099999999998</v>
      </c>
      <c r="I2908" s="235"/>
      <c r="J2908" s="230"/>
      <c r="K2908" s="230"/>
      <c r="L2908" s="236"/>
      <c r="M2908" s="237"/>
      <c r="N2908" s="238"/>
      <c r="O2908" s="238"/>
      <c r="P2908" s="238"/>
      <c r="Q2908" s="238"/>
      <c r="R2908" s="238"/>
      <c r="S2908" s="238"/>
      <c r="T2908" s="23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0" t="s">
        <v>268</v>
      </c>
      <c r="AU2908" s="240" t="s">
        <v>93</v>
      </c>
      <c r="AV2908" s="13" t="s">
        <v>93</v>
      </c>
      <c r="AW2908" s="13" t="s">
        <v>34</v>
      </c>
      <c r="AX2908" s="13" t="s">
        <v>74</v>
      </c>
      <c r="AY2908" s="240" t="s">
        <v>224</v>
      </c>
    </row>
    <row r="2909" s="14" customFormat="1">
      <c r="A2909" s="14"/>
      <c r="B2909" s="246"/>
      <c r="C2909" s="247"/>
      <c r="D2909" s="231" t="s">
        <v>268</v>
      </c>
      <c r="E2909" s="248" t="s">
        <v>19</v>
      </c>
      <c r="F2909" s="249" t="s">
        <v>2897</v>
      </c>
      <c r="G2909" s="247"/>
      <c r="H2909" s="248" t="s">
        <v>19</v>
      </c>
      <c r="I2909" s="250"/>
      <c r="J2909" s="247"/>
      <c r="K2909" s="247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268</v>
      </c>
      <c r="AU2909" s="255" t="s">
        <v>93</v>
      </c>
      <c r="AV2909" s="14" t="s">
        <v>82</v>
      </c>
      <c r="AW2909" s="14" t="s">
        <v>34</v>
      </c>
      <c r="AX2909" s="14" t="s">
        <v>74</v>
      </c>
      <c r="AY2909" s="255" t="s">
        <v>224</v>
      </c>
    </row>
    <row r="2910" s="13" customFormat="1">
      <c r="A2910" s="13"/>
      <c r="B2910" s="229"/>
      <c r="C2910" s="230"/>
      <c r="D2910" s="231" t="s">
        <v>268</v>
      </c>
      <c r="E2910" s="232" t="s">
        <v>19</v>
      </c>
      <c r="F2910" s="233" t="s">
        <v>2898</v>
      </c>
      <c r="G2910" s="230"/>
      <c r="H2910" s="234">
        <v>45.259</v>
      </c>
      <c r="I2910" s="235"/>
      <c r="J2910" s="230"/>
      <c r="K2910" s="230"/>
      <c r="L2910" s="236"/>
      <c r="M2910" s="237"/>
      <c r="N2910" s="238"/>
      <c r="O2910" s="238"/>
      <c r="P2910" s="238"/>
      <c r="Q2910" s="238"/>
      <c r="R2910" s="238"/>
      <c r="S2910" s="238"/>
      <c r="T2910" s="23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0" t="s">
        <v>268</v>
      </c>
      <c r="AU2910" s="240" t="s">
        <v>93</v>
      </c>
      <c r="AV2910" s="13" t="s">
        <v>93</v>
      </c>
      <c r="AW2910" s="13" t="s">
        <v>34</v>
      </c>
      <c r="AX2910" s="13" t="s">
        <v>74</v>
      </c>
      <c r="AY2910" s="240" t="s">
        <v>224</v>
      </c>
    </row>
    <row r="2911" s="14" customFormat="1">
      <c r="A2911" s="14"/>
      <c r="B2911" s="246"/>
      <c r="C2911" s="247"/>
      <c r="D2911" s="231" t="s">
        <v>268</v>
      </c>
      <c r="E2911" s="248" t="s">
        <v>19</v>
      </c>
      <c r="F2911" s="249" t="s">
        <v>2862</v>
      </c>
      <c r="G2911" s="247"/>
      <c r="H2911" s="248" t="s">
        <v>19</v>
      </c>
      <c r="I2911" s="250"/>
      <c r="J2911" s="247"/>
      <c r="K2911" s="247"/>
      <c r="L2911" s="251"/>
      <c r="M2911" s="252"/>
      <c r="N2911" s="253"/>
      <c r="O2911" s="253"/>
      <c r="P2911" s="253"/>
      <c r="Q2911" s="253"/>
      <c r="R2911" s="253"/>
      <c r="S2911" s="253"/>
      <c r="T2911" s="25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5" t="s">
        <v>268</v>
      </c>
      <c r="AU2911" s="255" t="s">
        <v>93</v>
      </c>
      <c r="AV2911" s="14" t="s">
        <v>82</v>
      </c>
      <c r="AW2911" s="14" t="s">
        <v>34</v>
      </c>
      <c r="AX2911" s="14" t="s">
        <v>74</v>
      </c>
      <c r="AY2911" s="255" t="s">
        <v>224</v>
      </c>
    </row>
    <row r="2912" s="13" customFormat="1">
      <c r="A2912" s="13"/>
      <c r="B2912" s="229"/>
      <c r="C2912" s="230"/>
      <c r="D2912" s="231" t="s">
        <v>268</v>
      </c>
      <c r="E2912" s="232" t="s">
        <v>19</v>
      </c>
      <c r="F2912" s="233" t="s">
        <v>2899</v>
      </c>
      <c r="G2912" s="230"/>
      <c r="H2912" s="234">
        <v>370.44499999999999</v>
      </c>
      <c r="I2912" s="235"/>
      <c r="J2912" s="230"/>
      <c r="K2912" s="230"/>
      <c r="L2912" s="236"/>
      <c r="M2912" s="237"/>
      <c r="N2912" s="238"/>
      <c r="O2912" s="238"/>
      <c r="P2912" s="238"/>
      <c r="Q2912" s="238"/>
      <c r="R2912" s="238"/>
      <c r="S2912" s="238"/>
      <c r="T2912" s="23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0" t="s">
        <v>268</v>
      </c>
      <c r="AU2912" s="240" t="s">
        <v>93</v>
      </c>
      <c r="AV2912" s="13" t="s">
        <v>93</v>
      </c>
      <c r="AW2912" s="13" t="s">
        <v>34</v>
      </c>
      <c r="AX2912" s="13" t="s">
        <v>74</v>
      </c>
      <c r="AY2912" s="240" t="s">
        <v>224</v>
      </c>
    </row>
    <row r="2913" s="14" customFormat="1">
      <c r="A2913" s="14"/>
      <c r="B2913" s="246"/>
      <c r="C2913" s="247"/>
      <c r="D2913" s="231" t="s">
        <v>268</v>
      </c>
      <c r="E2913" s="248" t="s">
        <v>19</v>
      </c>
      <c r="F2913" s="249" t="s">
        <v>998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268</v>
      </c>
      <c r="AU2913" s="255" t="s">
        <v>93</v>
      </c>
      <c r="AV2913" s="14" t="s">
        <v>82</v>
      </c>
      <c r="AW2913" s="14" t="s">
        <v>34</v>
      </c>
      <c r="AX2913" s="14" t="s">
        <v>74</v>
      </c>
      <c r="AY2913" s="255" t="s">
        <v>224</v>
      </c>
    </row>
    <row r="2914" s="13" customFormat="1">
      <c r="A2914" s="13"/>
      <c r="B2914" s="229"/>
      <c r="C2914" s="230"/>
      <c r="D2914" s="231" t="s">
        <v>268</v>
      </c>
      <c r="E2914" s="232" t="s">
        <v>19</v>
      </c>
      <c r="F2914" s="233" t="s">
        <v>2900</v>
      </c>
      <c r="G2914" s="230"/>
      <c r="H2914" s="234">
        <v>24.140000000000001</v>
      </c>
      <c r="I2914" s="235"/>
      <c r="J2914" s="230"/>
      <c r="K2914" s="230"/>
      <c r="L2914" s="236"/>
      <c r="M2914" s="237"/>
      <c r="N2914" s="238"/>
      <c r="O2914" s="238"/>
      <c r="P2914" s="238"/>
      <c r="Q2914" s="238"/>
      <c r="R2914" s="238"/>
      <c r="S2914" s="238"/>
      <c r="T2914" s="23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0" t="s">
        <v>268</v>
      </c>
      <c r="AU2914" s="240" t="s">
        <v>93</v>
      </c>
      <c r="AV2914" s="13" t="s">
        <v>93</v>
      </c>
      <c r="AW2914" s="13" t="s">
        <v>34</v>
      </c>
      <c r="AX2914" s="13" t="s">
        <v>74</v>
      </c>
      <c r="AY2914" s="240" t="s">
        <v>224</v>
      </c>
    </row>
    <row r="2915" s="16" customFormat="1">
      <c r="A2915" s="16"/>
      <c r="B2915" s="272"/>
      <c r="C2915" s="273"/>
      <c r="D2915" s="231" t="s">
        <v>268</v>
      </c>
      <c r="E2915" s="274" t="s">
        <v>19</v>
      </c>
      <c r="F2915" s="275" t="s">
        <v>351</v>
      </c>
      <c r="G2915" s="273"/>
      <c r="H2915" s="276">
        <v>916.27499999999998</v>
      </c>
      <c r="I2915" s="277"/>
      <c r="J2915" s="273"/>
      <c r="K2915" s="273"/>
      <c r="L2915" s="278"/>
      <c r="M2915" s="279"/>
      <c r="N2915" s="280"/>
      <c r="O2915" s="280"/>
      <c r="P2915" s="280"/>
      <c r="Q2915" s="280"/>
      <c r="R2915" s="280"/>
      <c r="S2915" s="280"/>
      <c r="T2915" s="281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82" t="s">
        <v>268</v>
      </c>
      <c r="AU2915" s="282" t="s">
        <v>93</v>
      </c>
      <c r="AV2915" s="16" t="s">
        <v>231</v>
      </c>
      <c r="AW2915" s="16" t="s">
        <v>34</v>
      </c>
      <c r="AX2915" s="16" t="s">
        <v>82</v>
      </c>
      <c r="AY2915" s="282" t="s">
        <v>224</v>
      </c>
    </row>
    <row r="2916" s="2" customFormat="1" ht="24.15" customHeight="1">
      <c r="A2916" s="41"/>
      <c r="B2916" s="42"/>
      <c r="C2916" s="286" t="s">
        <v>2901</v>
      </c>
      <c r="D2916" s="286" t="s">
        <v>572</v>
      </c>
      <c r="E2916" s="287" t="s">
        <v>2902</v>
      </c>
      <c r="F2916" s="288" t="s">
        <v>2903</v>
      </c>
      <c r="G2916" s="289" t="s">
        <v>324</v>
      </c>
      <c r="H2916" s="290">
        <v>31.565000000000001</v>
      </c>
      <c r="I2916" s="291"/>
      <c r="J2916" s="292">
        <f>ROUND(I2916*H2916,2)</f>
        <v>0</v>
      </c>
      <c r="K2916" s="288" t="s">
        <v>312</v>
      </c>
      <c r="L2916" s="293"/>
      <c r="M2916" s="294" t="s">
        <v>19</v>
      </c>
      <c r="N2916" s="295" t="s">
        <v>46</v>
      </c>
      <c r="O2916" s="87"/>
      <c r="P2916" s="225">
        <f>O2916*H2916</f>
        <v>0</v>
      </c>
      <c r="Q2916" s="225">
        <v>0.75</v>
      </c>
      <c r="R2916" s="225">
        <f>Q2916*H2916</f>
        <v>23.673750000000002</v>
      </c>
      <c r="S2916" s="225">
        <v>0</v>
      </c>
      <c r="T2916" s="226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27" t="s">
        <v>643</v>
      </c>
      <c r="AT2916" s="227" t="s">
        <v>572</v>
      </c>
      <c r="AU2916" s="227" t="s">
        <v>93</v>
      </c>
      <c r="AY2916" s="20" t="s">
        <v>224</v>
      </c>
      <c r="BE2916" s="228">
        <f>IF(N2916="základní",J2916,0)</f>
        <v>0</v>
      </c>
      <c r="BF2916" s="228">
        <f>IF(N2916="snížená",J2916,0)</f>
        <v>0</v>
      </c>
      <c r="BG2916" s="228">
        <f>IF(N2916="zákl. přenesená",J2916,0)</f>
        <v>0</v>
      </c>
      <c r="BH2916" s="228">
        <f>IF(N2916="sníž. přenesená",J2916,0)</f>
        <v>0</v>
      </c>
      <c r="BI2916" s="228">
        <f>IF(N2916="nulová",J2916,0)</f>
        <v>0</v>
      </c>
      <c r="BJ2916" s="20" t="s">
        <v>93</v>
      </c>
      <c r="BK2916" s="228">
        <f>ROUND(I2916*H2916,2)</f>
        <v>0</v>
      </c>
      <c r="BL2916" s="20" t="s">
        <v>544</v>
      </c>
      <c r="BM2916" s="227" t="s">
        <v>2904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1933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2905</v>
      </c>
      <c r="G2918" s="230"/>
      <c r="H2918" s="234">
        <v>15.722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2897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2906</v>
      </c>
      <c r="G2920" s="230"/>
      <c r="H2920" s="234">
        <v>1.494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4" customFormat="1">
      <c r="A2921" s="14"/>
      <c r="B2921" s="246"/>
      <c r="C2921" s="247"/>
      <c r="D2921" s="231" t="s">
        <v>268</v>
      </c>
      <c r="E2921" s="248" t="s">
        <v>19</v>
      </c>
      <c r="F2921" s="249" t="s">
        <v>2862</v>
      </c>
      <c r="G2921" s="247"/>
      <c r="H2921" s="248" t="s">
        <v>19</v>
      </c>
      <c r="I2921" s="250"/>
      <c r="J2921" s="247"/>
      <c r="K2921" s="247"/>
      <c r="L2921" s="251"/>
      <c r="M2921" s="252"/>
      <c r="N2921" s="253"/>
      <c r="O2921" s="253"/>
      <c r="P2921" s="253"/>
      <c r="Q2921" s="253"/>
      <c r="R2921" s="253"/>
      <c r="S2921" s="253"/>
      <c r="T2921" s="25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5" t="s">
        <v>268</v>
      </c>
      <c r="AU2921" s="255" t="s">
        <v>93</v>
      </c>
      <c r="AV2921" s="14" t="s">
        <v>82</v>
      </c>
      <c r="AW2921" s="14" t="s">
        <v>34</v>
      </c>
      <c r="AX2921" s="14" t="s">
        <v>74</v>
      </c>
      <c r="AY2921" s="255" t="s">
        <v>224</v>
      </c>
    </row>
    <row r="2922" s="13" customFormat="1">
      <c r="A2922" s="13"/>
      <c r="B2922" s="229"/>
      <c r="C2922" s="230"/>
      <c r="D2922" s="231" t="s">
        <v>268</v>
      </c>
      <c r="E2922" s="232" t="s">
        <v>19</v>
      </c>
      <c r="F2922" s="233" t="s">
        <v>2907</v>
      </c>
      <c r="G2922" s="230"/>
      <c r="H2922" s="234">
        <v>12.225</v>
      </c>
      <c r="I2922" s="235"/>
      <c r="J2922" s="230"/>
      <c r="K2922" s="230"/>
      <c r="L2922" s="236"/>
      <c r="M2922" s="237"/>
      <c r="N2922" s="238"/>
      <c r="O2922" s="238"/>
      <c r="P2922" s="238"/>
      <c r="Q2922" s="238"/>
      <c r="R2922" s="238"/>
      <c r="S2922" s="238"/>
      <c r="T2922" s="239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0" t="s">
        <v>268</v>
      </c>
      <c r="AU2922" s="240" t="s">
        <v>93</v>
      </c>
      <c r="AV2922" s="13" t="s">
        <v>93</v>
      </c>
      <c r="AW2922" s="13" t="s">
        <v>34</v>
      </c>
      <c r="AX2922" s="13" t="s">
        <v>74</v>
      </c>
      <c r="AY2922" s="240" t="s">
        <v>224</v>
      </c>
    </row>
    <row r="2923" s="14" customFormat="1">
      <c r="A2923" s="14"/>
      <c r="B2923" s="246"/>
      <c r="C2923" s="247"/>
      <c r="D2923" s="231" t="s">
        <v>268</v>
      </c>
      <c r="E2923" s="248" t="s">
        <v>19</v>
      </c>
      <c r="F2923" s="249" t="s">
        <v>998</v>
      </c>
      <c r="G2923" s="247"/>
      <c r="H2923" s="248" t="s">
        <v>19</v>
      </c>
      <c r="I2923" s="250"/>
      <c r="J2923" s="247"/>
      <c r="K2923" s="247"/>
      <c r="L2923" s="251"/>
      <c r="M2923" s="252"/>
      <c r="N2923" s="253"/>
      <c r="O2923" s="253"/>
      <c r="P2923" s="253"/>
      <c r="Q2923" s="253"/>
      <c r="R2923" s="253"/>
      <c r="S2923" s="253"/>
      <c r="T2923" s="25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5" t="s">
        <v>268</v>
      </c>
      <c r="AU2923" s="255" t="s">
        <v>93</v>
      </c>
      <c r="AV2923" s="14" t="s">
        <v>82</v>
      </c>
      <c r="AW2923" s="14" t="s">
        <v>34</v>
      </c>
      <c r="AX2923" s="14" t="s">
        <v>74</v>
      </c>
      <c r="AY2923" s="255" t="s">
        <v>224</v>
      </c>
    </row>
    <row r="2924" s="13" customFormat="1">
      <c r="A2924" s="13"/>
      <c r="B2924" s="229"/>
      <c r="C2924" s="230"/>
      <c r="D2924" s="231" t="s">
        <v>268</v>
      </c>
      <c r="E2924" s="232" t="s">
        <v>19</v>
      </c>
      <c r="F2924" s="233" t="s">
        <v>2908</v>
      </c>
      <c r="G2924" s="230"/>
      <c r="H2924" s="234">
        <v>2.1240000000000001</v>
      </c>
      <c r="I2924" s="235"/>
      <c r="J2924" s="230"/>
      <c r="K2924" s="230"/>
      <c r="L2924" s="236"/>
      <c r="M2924" s="237"/>
      <c r="N2924" s="238"/>
      <c r="O2924" s="238"/>
      <c r="P2924" s="238"/>
      <c r="Q2924" s="238"/>
      <c r="R2924" s="238"/>
      <c r="S2924" s="238"/>
      <c r="T2924" s="23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0" t="s">
        <v>268</v>
      </c>
      <c r="AU2924" s="240" t="s">
        <v>93</v>
      </c>
      <c r="AV2924" s="13" t="s">
        <v>93</v>
      </c>
      <c r="AW2924" s="13" t="s">
        <v>34</v>
      </c>
      <c r="AX2924" s="13" t="s">
        <v>74</v>
      </c>
      <c r="AY2924" s="240" t="s">
        <v>224</v>
      </c>
    </row>
    <row r="2925" s="16" customFormat="1">
      <c r="A2925" s="16"/>
      <c r="B2925" s="272"/>
      <c r="C2925" s="273"/>
      <c r="D2925" s="231" t="s">
        <v>268</v>
      </c>
      <c r="E2925" s="274" t="s">
        <v>19</v>
      </c>
      <c r="F2925" s="275" t="s">
        <v>351</v>
      </c>
      <c r="G2925" s="273"/>
      <c r="H2925" s="276">
        <v>31.565000000000001</v>
      </c>
      <c r="I2925" s="277"/>
      <c r="J2925" s="273"/>
      <c r="K2925" s="273"/>
      <c r="L2925" s="278"/>
      <c r="M2925" s="279"/>
      <c r="N2925" s="280"/>
      <c r="O2925" s="280"/>
      <c r="P2925" s="280"/>
      <c r="Q2925" s="280"/>
      <c r="R2925" s="280"/>
      <c r="S2925" s="280"/>
      <c r="T2925" s="281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82" t="s">
        <v>268</v>
      </c>
      <c r="AU2925" s="282" t="s">
        <v>93</v>
      </c>
      <c r="AV2925" s="16" t="s">
        <v>231</v>
      </c>
      <c r="AW2925" s="16" t="s">
        <v>34</v>
      </c>
      <c r="AX2925" s="16" t="s">
        <v>82</v>
      </c>
      <c r="AY2925" s="282" t="s">
        <v>224</v>
      </c>
    </row>
    <row r="2926" s="2" customFormat="1" ht="33" customHeight="1">
      <c r="A2926" s="41"/>
      <c r="B2926" s="42"/>
      <c r="C2926" s="216" t="s">
        <v>2909</v>
      </c>
      <c r="D2926" s="216" t="s">
        <v>227</v>
      </c>
      <c r="E2926" s="217" t="s">
        <v>2910</v>
      </c>
      <c r="F2926" s="218" t="s">
        <v>2911</v>
      </c>
      <c r="G2926" s="219" t="s">
        <v>266</v>
      </c>
      <c r="H2926" s="220">
        <v>500.57100000000003</v>
      </c>
      <c r="I2926" s="221"/>
      <c r="J2926" s="222">
        <f>ROUND(I2926*H2926,2)</f>
        <v>0</v>
      </c>
      <c r="K2926" s="218" t="s">
        <v>312</v>
      </c>
      <c r="L2926" s="47"/>
      <c r="M2926" s="223" t="s">
        <v>19</v>
      </c>
      <c r="N2926" s="224" t="s">
        <v>46</v>
      </c>
      <c r="O2926" s="87"/>
      <c r="P2926" s="225">
        <f>O2926*H2926</f>
        <v>0</v>
      </c>
      <c r="Q2926" s="225">
        <v>0</v>
      </c>
      <c r="R2926" s="225">
        <f>Q2926*H2926</f>
        <v>0</v>
      </c>
      <c r="S2926" s="225">
        <v>0</v>
      </c>
      <c r="T2926" s="226">
        <f>S2926*H2926</f>
        <v>0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27" t="s">
        <v>544</v>
      </c>
      <c r="AT2926" s="227" t="s">
        <v>227</v>
      </c>
      <c r="AU2926" s="227" t="s">
        <v>93</v>
      </c>
      <c r="AY2926" s="20" t="s">
        <v>224</v>
      </c>
      <c r="BE2926" s="228">
        <f>IF(N2926="základní",J2926,0)</f>
        <v>0</v>
      </c>
      <c r="BF2926" s="228">
        <f>IF(N2926="snížená",J2926,0)</f>
        <v>0</v>
      </c>
      <c r="BG2926" s="228">
        <f>IF(N2926="zákl. přenesená",J2926,0)</f>
        <v>0</v>
      </c>
      <c r="BH2926" s="228">
        <f>IF(N2926="sníž. přenesená",J2926,0)</f>
        <v>0</v>
      </c>
      <c r="BI2926" s="228">
        <f>IF(N2926="nulová",J2926,0)</f>
        <v>0</v>
      </c>
      <c r="BJ2926" s="20" t="s">
        <v>93</v>
      </c>
      <c r="BK2926" s="228">
        <f>ROUND(I2926*H2926,2)</f>
        <v>0</v>
      </c>
      <c r="BL2926" s="20" t="s">
        <v>544</v>
      </c>
      <c r="BM2926" s="227" t="s">
        <v>2912</v>
      </c>
    </row>
    <row r="2927" s="2" customFormat="1">
      <c r="A2927" s="41"/>
      <c r="B2927" s="42"/>
      <c r="C2927" s="43"/>
      <c r="D2927" s="267" t="s">
        <v>314</v>
      </c>
      <c r="E2927" s="43"/>
      <c r="F2927" s="268" t="s">
        <v>2913</v>
      </c>
      <c r="G2927" s="43"/>
      <c r="H2927" s="43"/>
      <c r="I2927" s="269"/>
      <c r="J2927" s="43"/>
      <c r="K2927" s="43"/>
      <c r="L2927" s="47"/>
      <c r="M2927" s="270"/>
      <c r="N2927" s="271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314</v>
      </c>
      <c r="AU2927" s="20" t="s">
        <v>93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1933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2896</v>
      </c>
      <c r="G2929" s="230"/>
      <c r="H2929" s="234">
        <v>476.43099999999998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4" customFormat="1">
      <c r="A2930" s="14"/>
      <c r="B2930" s="246"/>
      <c r="C2930" s="247"/>
      <c r="D2930" s="231" t="s">
        <v>268</v>
      </c>
      <c r="E2930" s="248" t="s">
        <v>19</v>
      </c>
      <c r="F2930" s="249" t="s">
        <v>998</v>
      </c>
      <c r="G2930" s="247"/>
      <c r="H2930" s="248" t="s">
        <v>19</v>
      </c>
      <c r="I2930" s="250"/>
      <c r="J2930" s="247"/>
      <c r="K2930" s="247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5" t="s">
        <v>268</v>
      </c>
      <c r="AU2930" s="255" t="s">
        <v>93</v>
      </c>
      <c r="AV2930" s="14" t="s">
        <v>82</v>
      </c>
      <c r="AW2930" s="14" t="s">
        <v>34</v>
      </c>
      <c r="AX2930" s="14" t="s">
        <v>74</v>
      </c>
      <c r="AY2930" s="255" t="s">
        <v>224</v>
      </c>
    </row>
    <row r="2931" s="13" customFormat="1">
      <c r="A2931" s="13"/>
      <c r="B2931" s="229"/>
      <c r="C2931" s="230"/>
      <c r="D2931" s="231" t="s">
        <v>268</v>
      </c>
      <c r="E2931" s="232" t="s">
        <v>19</v>
      </c>
      <c r="F2931" s="233" t="s">
        <v>2900</v>
      </c>
      <c r="G2931" s="230"/>
      <c r="H2931" s="234">
        <v>24.140000000000001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268</v>
      </c>
      <c r="AU2931" s="240" t="s">
        <v>93</v>
      </c>
      <c r="AV2931" s="13" t="s">
        <v>93</v>
      </c>
      <c r="AW2931" s="13" t="s">
        <v>34</v>
      </c>
      <c r="AX2931" s="13" t="s">
        <v>74</v>
      </c>
      <c r="AY2931" s="240" t="s">
        <v>224</v>
      </c>
    </row>
    <row r="2932" s="16" customFormat="1">
      <c r="A2932" s="16"/>
      <c r="B2932" s="272"/>
      <c r="C2932" s="273"/>
      <c r="D2932" s="231" t="s">
        <v>268</v>
      </c>
      <c r="E2932" s="274" t="s">
        <v>19</v>
      </c>
      <c r="F2932" s="275" t="s">
        <v>351</v>
      </c>
      <c r="G2932" s="273"/>
      <c r="H2932" s="276">
        <v>500.57100000000003</v>
      </c>
      <c r="I2932" s="277"/>
      <c r="J2932" s="273"/>
      <c r="K2932" s="273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82" t="s">
        <v>268</v>
      </c>
      <c r="AU2932" s="282" t="s">
        <v>93</v>
      </c>
      <c r="AV2932" s="16" t="s">
        <v>231</v>
      </c>
      <c r="AW2932" s="16" t="s">
        <v>34</v>
      </c>
      <c r="AX2932" s="16" t="s">
        <v>82</v>
      </c>
      <c r="AY2932" s="282" t="s">
        <v>224</v>
      </c>
    </row>
    <row r="2933" s="2" customFormat="1" ht="16.5" customHeight="1">
      <c r="A2933" s="41"/>
      <c r="B2933" s="42"/>
      <c r="C2933" s="286" t="s">
        <v>2914</v>
      </c>
      <c r="D2933" s="286" t="s">
        <v>572</v>
      </c>
      <c r="E2933" s="287" t="s">
        <v>2915</v>
      </c>
      <c r="F2933" s="288" t="s">
        <v>2916</v>
      </c>
      <c r="G2933" s="289" t="s">
        <v>266</v>
      </c>
      <c r="H2933" s="290">
        <v>550.62800000000004</v>
      </c>
      <c r="I2933" s="291"/>
      <c r="J2933" s="292">
        <f>ROUND(I2933*H2933,2)</f>
        <v>0</v>
      </c>
      <c r="K2933" s="288" t="s">
        <v>312</v>
      </c>
      <c r="L2933" s="293"/>
      <c r="M2933" s="294" t="s">
        <v>19</v>
      </c>
      <c r="N2933" s="295" t="s">
        <v>46</v>
      </c>
      <c r="O2933" s="87"/>
      <c r="P2933" s="225">
        <f>O2933*H2933</f>
        <v>0</v>
      </c>
      <c r="Q2933" s="225">
        <v>0.010999999999999999</v>
      </c>
      <c r="R2933" s="225">
        <f>Q2933*H2933</f>
        <v>6.056908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643</v>
      </c>
      <c r="AT2933" s="227" t="s">
        <v>572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544</v>
      </c>
      <c r="BM2933" s="227" t="s">
        <v>2917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550.62800000000004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82</v>
      </c>
      <c r="AY2934" s="240" t="s">
        <v>224</v>
      </c>
    </row>
    <row r="2935" s="2" customFormat="1" ht="55.5" customHeight="1">
      <c r="A2935" s="41"/>
      <c r="B2935" s="42"/>
      <c r="C2935" s="216" t="s">
        <v>2919</v>
      </c>
      <c r="D2935" s="216" t="s">
        <v>227</v>
      </c>
      <c r="E2935" s="217" t="s">
        <v>2920</v>
      </c>
      <c r="F2935" s="218" t="s">
        <v>2921</v>
      </c>
      <c r="G2935" s="219" t="s">
        <v>324</v>
      </c>
      <c r="H2935" s="220">
        <v>17.388999999999999</v>
      </c>
      <c r="I2935" s="221"/>
      <c r="J2935" s="222">
        <f>ROUND(I2935*H2935,2)</f>
        <v>0</v>
      </c>
      <c r="K2935" s="218" t="s">
        <v>312</v>
      </c>
      <c r="L2935" s="47"/>
      <c r="M2935" s="223" t="s">
        <v>19</v>
      </c>
      <c r="N2935" s="224" t="s">
        <v>46</v>
      </c>
      <c r="O2935" s="87"/>
      <c r="P2935" s="225">
        <f>O2935*H2935</f>
        <v>0</v>
      </c>
      <c r="Q2935" s="225">
        <v>0</v>
      </c>
      <c r="R2935" s="225">
        <f>Q2935*H2935</f>
        <v>0</v>
      </c>
      <c r="S2935" s="225">
        <v>0</v>
      </c>
      <c r="T2935" s="226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27" t="s">
        <v>544</v>
      </c>
      <c r="AT2935" s="227" t="s">
        <v>227</v>
      </c>
      <c r="AU2935" s="227" t="s">
        <v>93</v>
      </c>
      <c r="AY2935" s="20" t="s">
        <v>224</v>
      </c>
      <c r="BE2935" s="228">
        <f>IF(N2935="základní",J2935,0)</f>
        <v>0</v>
      </c>
      <c r="BF2935" s="228">
        <f>IF(N2935="snížená",J2935,0)</f>
        <v>0</v>
      </c>
      <c r="BG2935" s="228">
        <f>IF(N2935="zákl. přenesená",J2935,0)</f>
        <v>0</v>
      </c>
      <c r="BH2935" s="228">
        <f>IF(N2935="sníž. přenesená",J2935,0)</f>
        <v>0</v>
      </c>
      <c r="BI2935" s="228">
        <f>IF(N2935="nulová",J2935,0)</f>
        <v>0</v>
      </c>
      <c r="BJ2935" s="20" t="s">
        <v>93</v>
      </c>
      <c r="BK2935" s="228">
        <f>ROUND(I2935*H2935,2)</f>
        <v>0</v>
      </c>
      <c r="BL2935" s="20" t="s">
        <v>544</v>
      </c>
      <c r="BM2935" s="227" t="s">
        <v>2922</v>
      </c>
    </row>
    <row r="2936" s="2" customFormat="1">
      <c r="A2936" s="41"/>
      <c r="B2936" s="42"/>
      <c r="C2936" s="43"/>
      <c r="D2936" s="267" t="s">
        <v>314</v>
      </c>
      <c r="E2936" s="43"/>
      <c r="F2936" s="268" t="s">
        <v>2923</v>
      </c>
      <c r="G2936" s="43"/>
      <c r="H2936" s="43"/>
      <c r="I2936" s="269"/>
      <c r="J2936" s="43"/>
      <c r="K2936" s="43"/>
      <c r="L2936" s="47"/>
      <c r="M2936" s="270"/>
      <c r="N2936" s="271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314</v>
      </c>
      <c r="AU2936" s="20" t="s">
        <v>93</v>
      </c>
    </row>
    <row r="2937" s="14" customFormat="1">
      <c r="A2937" s="14"/>
      <c r="B2937" s="246"/>
      <c r="C2937" s="247"/>
      <c r="D2937" s="231" t="s">
        <v>268</v>
      </c>
      <c r="E2937" s="248" t="s">
        <v>19</v>
      </c>
      <c r="F2937" s="249" t="s">
        <v>1933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268</v>
      </c>
      <c r="AU2937" s="255" t="s">
        <v>93</v>
      </c>
      <c r="AV2937" s="14" t="s">
        <v>82</v>
      </c>
      <c r="AW2937" s="14" t="s">
        <v>34</v>
      </c>
      <c r="AX2937" s="14" t="s">
        <v>74</v>
      </c>
      <c r="AY2937" s="255" t="s">
        <v>224</v>
      </c>
    </row>
    <row r="2938" s="13" customFormat="1">
      <c r="A2938" s="13"/>
      <c r="B2938" s="229"/>
      <c r="C2938" s="230"/>
      <c r="D2938" s="231" t="s">
        <v>268</v>
      </c>
      <c r="E2938" s="232" t="s">
        <v>19</v>
      </c>
      <c r="F2938" s="233" t="s">
        <v>2924</v>
      </c>
      <c r="G2938" s="230"/>
      <c r="H2938" s="234">
        <v>1.2410000000000001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268</v>
      </c>
      <c r="AU2938" s="240" t="s">
        <v>93</v>
      </c>
      <c r="AV2938" s="13" t="s">
        <v>93</v>
      </c>
      <c r="AW2938" s="13" t="s">
        <v>34</v>
      </c>
      <c r="AX2938" s="13" t="s">
        <v>74</v>
      </c>
      <c r="AY2938" s="240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2925</v>
      </c>
      <c r="G2939" s="230"/>
      <c r="H2939" s="234">
        <v>1.756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3" customFormat="1">
      <c r="A2940" s="13"/>
      <c r="B2940" s="229"/>
      <c r="C2940" s="230"/>
      <c r="D2940" s="231" t="s">
        <v>268</v>
      </c>
      <c r="E2940" s="232" t="s">
        <v>19</v>
      </c>
      <c r="F2940" s="233" t="s">
        <v>2926</v>
      </c>
      <c r="G2940" s="230"/>
      <c r="H2940" s="234">
        <v>0.16</v>
      </c>
      <c r="I2940" s="235"/>
      <c r="J2940" s="230"/>
      <c r="K2940" s="230"/>
      <c r="L2940" s="236"/>
      <c r="M2940" s="237"/>
      <c r="N2940" s="238"/>
      <c r="O2940" s="238"/>
      <c r="P2940" s="238"/>
      <c r="Q2940" s="238"/>
      <c r="R2940" s="238"/>
      <c r="S2940" s="238"/>
      <c r="T2940" s="23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0" t="s">
        <v>268</v>
      </c>
      <c r="AU2940" s="240" t="s">
        <v>93</v>
      </c>
      <c r="AV2940" s="13" t="s">
        <v>93</v>
      </c>
      <c r="AW2940" s="13" t="s">
        <v>34</v>
      </c>
      <c r="AX2940" s="13" t="s">
        <v>74</v>
      </c>
      <c r="AY2940" s="240" t="s">
        <v>224</v>
      </c>
    </row>
    <row r="2941" s="15" customFormat="1">
      <c r="A2941" s="15"/>
      <c r="B2941" s="256"/>
      <c r="C2941" s="257"/>
      <c r="D2941" s="231" t="s">
        <v>268</v>
      </c>
      <c r="E2941" s="258" t="s">
        <v>19</v>
      </c>
      <c r="F2941" s="259" t="s">
        <v>300</v>
      </c>
      <c r="G2941" s="257"/>
      <c r="H2941" s="260">
        <v>3.157</v>
      </c>
      <c r="I2941" s="261"/>
      <c r="J2941" s="257"/>
      <c r="K2941" s="257"/>
      <c r="L2941" s="262"/>
      <c r="M2941" s="263"/>
      <c r="N2941" s="264"/>
      <c r="O2941" s="264"/>
      <c r="P2941" s="264"/>
      <c r="Q2941" s="264"/>
      <c r="R2941" s="264"/>
      <c r="S2941" s="264"/>
      <c r="T2941" s="26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6" t="s">
        <v>268</v>
      </c>
      <c r="AU2941" s="266" t="s">
        <v>93</v>
      </c>
      <c r="AV2941" s="15" t="s">
        <v>108</v>
      </c>
      <c r="AW2941" s="15" t="s">
        <v>34</v>
      </c>
      <c r="AX2941" s="15" t="s">
        <v>74</v>
      </c>
      <c r="AY2941" s="266" t="s">
        <v>224</v>
      </c>
    </row>
    <row r="2942" s="14" customFormat="1">
      <c r="A2942" s="14"/>
      <c r="B2942" s="246"/>
      <c r="C2942" s="247"/>
      <c r="D2942" s="231" t="s">
        <v>268</v>
      </c>
      <c r="E2942" s="248" t="s">
        <v>19</v>
      </c>
      <c r="F2942" s="249" t="s">
        <v>2851</v>
      </c>
      <c r="G2942" s="247"/>
      <c r="H2942" s="248" t="s">
        <v>19</v>
      </c>
      <c r="I2942" s="250"/>
      <c r="J2942" s="247"/>
      <c r="K2942" s="247"/>
      <c r="L2942" s="251"/>
      <c r="M2942" s="252"/>
      <c r="N2942" s="253"/>
      <c r="O2942" s="253"/>
      <c r="P2942" s="253"/>
      <c r="Q2942" s="253"/>
      <c r="R2942" s="253"/>
      <c r="S2942" s="253"/>
      <c r="T2942" s="25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5" t="s">
        <v>268</v>
      </c>
      <c r="AU2942" s="255" t="s">
        <v>93</v>
      </c>
      <c r="AV2942" s="14" t="s">
        <v>82</v>
      </c>
      <c r="AW2942" s="14" t="s">
        <v>34</v>
      </c>
      <c r="AX2942" s="14" t="s">
        <v>74</v>
      </c>
      <c r="AY2942" s="255" t="s">
        <v>224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2927</v>
      </c>
      <c r="G2943" s="230"/>
      <c r="H2943" s="234">
        <v>0.94099999999999995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5" customFormat="1">
      <c r="A2944" s="15"/>
      <c r="B2944" s="256"/>
      <c r="C2944" s="257"/>
      <c r="D2944" s="231" t="s">
        <v>268</v>
      </c>
      <c r="E2944" s="258" t="s">
        <v>19</v>
      </c>
      <c r="F2944" s="259" t="s">
        <v>300</v>
      </c>
      <c r="G2944" s="257"/>
      <c r="H2944" s="260">
        <v>0.94099999999999995</v>
      </c>
      <c r="I2944" s="261"/>
      <c r="J2944" s="257"/>
      <c r="K2944" s="257"/>
      <c r="L2944" s="262"/>
      <c r="M2944" s="263"/>
      <c r="N2944" s="264"/>
      <c r="O2944" s="264"/>
      <c r="P2944" s="264"/>
      <c r="Q2944" s="264"/>
      <c r="R2944" s="264"/>
      <c r="S2944" s="264"/>
      <c r="T2944" s="26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66" t="s">
        <v>268</v>
      </c>
      <c r="AU2944" s="266" t="s">
        <v>93</v>
      </c>
      <c r="AV2944" s="15" t="s">
        <v>108</v>
      </c>
      <c r="AW2944" s="15" t="s">
        <v>34</v>
      </c>
      <c r="AX2944" s="15" t="s">
        <v>74</v>
      </c>
      <c r="AY2944" s="266" t="s">
        <v>224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1922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7.0730000000000004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74</v>
      </c>
      <c r="AY2946" s="240" t="s">
        <v>224</v>
      </c>
    </row>
    <row r="2947" s="13" customFormat="1">
      <c r="A2947" s="13"/>
      <c r="B2947" s="229"/>
      <c r="C2947" s="230"/>
      <c r="D2947" s="231" t="s">
        <v>268</v>
      </c>
      <c r="E2947" s="232" t="s">
        <v>19</v>
      </c>
      <c r="F2947" s="233" t="s">
        <v>2929</v>
      </c>
      <c r="G2947" s="230"/>
      <c r="H2947" s="234">
        <v>5.5499999999999998</v>
      </c>
      <c r="I2947" s="235"/>
      <c r="J2947" s="230"/>
      <c r="K2947" s="230"/>
      <c r="L2947" s="236"/>
      <c r="M2947" s="237"/>
      <c r="N2947" s="238"/>
      <c r="O2947" s="238"/>
      <c r="P2947" s="238"/>
      <c r="Q2947" s="238"/>
      <c r="R2947" s="238"/>
      <c r="S2947" s="238"/>
      <c r="T2947" s="23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0" t="s">
        <v>268</v>
      </c>
      <c r="AU2947" s="240" t="s">
        <v>93</v>
      </c>
      <c r="AV2947" s="13" t="s">
        <v>93</v>
      </c>
      <c r="AW2947" s="13" t="s">
        <v>34</v>
      </c>
      <c r="AX2947" s="13" t="s">
        <v>74</v>
      </c>
      <c r="AY2947" s="240" t="s">
        <v>224</v>
      </c>
    </row>
    <row r="2948" s="15" customFormat="1">
      <c r="A2948" s="15"/>
      <c r="B2948" s="256"/>
      <c r="C2948" s="257"/>
      <c r="D2948" s="231" t="s">
        <v>268</v>
      </c>
      <c r="E2948" s="258" t="s">
        <v>19</v>
      </c>
      <c r="F2948" s="259" t="s">
        <v>300</v>
      </c>
      <c r="G2948" s="257"/>
      <c r="H2948" s="260">
        <v>12.622999999999999</v>
      </c>
      <c r="I2948" s="261"/>
      <c r="J2948" s="257"/>
      <c r="K2948" s="257"/>
      <c r="L2948" s="262"/>
      <c r="M2948" s="263"/>
      <c r="N2948" s="264"/>
      <c r="O2948" s="264"/>
      <c r="P2948" s="264"/>
      <c r="Q2948" s="264"/>
      <c r="R2948" s="264"/>
      <c r="S2948" s="264"/>
      <c r="T2948" s="26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6" t="s">
        <v>268</v>
      </c>
      <c r="AU2948" s="266" t="s">
        <v>93</v>
      </c>
      <c r="AV2948" s="15" t="s">
        <v>108</v>
      </c>
      <c r="AW2948" s="15" t="s">
        <v>34</v>
      </c>
      <c r="AX2948" s="15" t="s">
        <v>74</v>
      </c>
      <c r="AY2948" s="266" t="s">
        <v>224</v>
      </c>
    </row>
    <row r="2949" s="14" customFormat="1">
      <c r="A2949" s="14"/>
      <c r="B2949" s="246"/>
      <c r="C2949" s="247"/>
      <c r="D2949" s="231" t="s">
        <v>268</v>
      </c>
      <c r="E2949" s="248" t="s">
        <v>19</v>
      </c>
      <c r="F2949" s="249" t="s">
        <v>998</v>
      </c>
      <c r="G2949" s="247"/>
      <c r="H2949" s="248" t="s">
        <v>19</v>
      </c>
      <c r="I2949" s="250"/>
      <c r="J2949" s="247"/>
      <c r="K2949" s="247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5" t="s">
        <v>268</v>
      </c>
      <c r="AU2949" s="255" t="s">
        <v>93</v>
      </c>
      <c r="AV2949" s="14" t="s">
        <v>82</v>
      </c>
      <c r="AW2949" s="14" t="s">
        <v>34</v>
      </c>
      <c r="AX2949" s="14" t="s">
        <v>74</v>
      </c>
      <c r="AY2949" s="255" t="s">
        <v>224</v>
      </c>
    </row>
    <row r="2950" s="13" customFormat="1">
      <c r="A2950" s="13"/>
      <c r="B2950" s="229"/>
      <c r="C2950" s="230"/>
      <c r="D2950" s="231" t="s">
        <v>268</v>
      </c>
      <c r="E2950" s="232" t="s">
        <v>19</v>
      </c>
      <c r="F2950" s="233" t="s">
        <v>2930</v>
      </c>
      <c r="G2950" s="230"/>
      <c r="H2950" s="234">
        <v>0.66800000000000004</v>
      </c>
      <c r="I2950" s="235"/>
      <c r="J2950" s="230"/>
      <c r="K2950" s="230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268</v>
      </c>
      <c r="AU2950" s="240" t="s">
        <v>93</v>
      </c>
      <c r="AV2950" s="13" t="s">
        <v>93</v>
      </c>
      <c r="AW2950" s="13" t="s">
        <v>34</v>
      </c>
      <c r="AX2950" s="13" t="s">
        <v>74</v>
      </c>
      <c r="AY2950" s="240" t="s">
        <v>224</v>
      </c>
    </row>
    <row r="2951" s="15" customFormat="1">
      <c r="A2951" s="15"/>
      <c r="B2951" s="256"/>
      <c r="C2951" s="257"/>
      <c r="D2951" s="231" t="s">
        <v>268</v>
      </c>
      <c r="E2951" s="258" t="s">
        <v>19</v>
      </c>
      <c r="F2951" s="259" t="s">
        <v>300</v>
      </c>
      <c r="G2951" s="257"/>
      <c r="H2951" s="260">
        <v>0.66800000000000004</v>
      </c>
      <c r="I2951" s="261"/>
      <c r="J2951" s="257"/>
      <c r="K2951" s="257"/>
      <c r="L2951" s="262"/>
      <c r="M2951" s="263"/>
      <c r="N2951" s="264"/>
      <c r="O2951" s="264"/>
      <c r="P2951" s="264"/>
      <c r="Q2951" s="264"/>
      <c r="R2951" s="264"/>
      <c r="S2951" s="264"/>
      <c r="T2951" s="26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66" t="s">
        <v>268</v>
      </c>
      <c r="AU2951" s="266" t="s">
        <v>93</v>
      </c>
      <c r="AV2951" s="15" t="s">
        <v>108</v>
      </c>
      <c r="AW2951" s="15" t="s">
        <v>34</v>
      </c>
      <c r="AX2951" s="15" t="s">
        <v>74</v>
      </c>
      <c r="AY2951" s="266" t="s">
        <v>224</v>
      </c>
    </row>
    <row r="2952" s="16" customFormat="1">
      <c r="A2952" s="16"/>
      <c r="B2952" s="272"/>
      <c r="C2952" s="273"/>
      <c r="D2952" s="231" t="s">
        <v>268</v>
      </c>
      <c r="E2952" s="274" t="s">
        <v>19</v>
      </c>
      <c r="F2952" s="275" t="s">
        <v>351</v>
      </c>
      <c r="G2952" s="273"/>
      <c r="H2952" s="276">
        <v>17.388999999999999</v>
      </c>
      <c r="I2952" s="277"/>
      <c r="J2952" s="273"/>
      <c r="K2952" s="273"/>
      <c r="L2952" s="278"/>
      <c r="M2952" s="279"/>
      <c r="N2952" s="280"/>
      <c r="O2952" s="280"/>
      <c r="P2952" s="280"/>
      <c r="Q2952" s="280"/>
      <c r="R2952" s="280"/>
      <c r="S2952" s="280"/>
      <c r="T2952" s="281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T2952" s="282" t="s">
        <v>268</v>
      </c>
      <c r="AU2952" s="282" t="s">
        <v>93</v>
      </c>
      <c r="AV2952" s="16" t="s">
        <v>231</v>
      </c>
      <c r="AW2952" s="16" t="s">
        <v>34</v>
      </c>
      <c r="AX2952" s="16" t="s">
        <v>82</v>
      </c>
      <c r="AY2952" s="282" t="s">
        <v>224</v>
      </c>
    </row>
    <row r="2953" s="2" customFormat="1" ht="16.5" customHeight="1">
      <c r="A2953" s="41"/>
      <c r="B2953" s="42"/>
      <c r="C2953" s="286" t="s">
        <v>2931</v>
      </c>
      <c r="D2953" s="286" t="s">
        <v>572</v>
      </c>
      <c r="E2953" s="287" t="s">
        <v>2932</v>
      </c>
      <c r="F2953" s="288" t="s">
        <v>2933</v>
      </c>
      <c r="G2953" s="289" t="s">
        <v>371</v>
      </c>
      <c r="H2953" s="290">
        <v>28.734000000000002</v>
      </c>
      <c r="I2953" s="291"/>
      <c r="J2953" s="292">
        <f>ROUND(I2953*H2953,2)</f>
        <v>0</v>
      </c>
      <c r="K2953" s="288" t="s">
        <v>312</v>
      </c>
      <c r="L2953" s="293"/>
      <c r="M2953" s="294" t="s">
        <v>19</v>
      </c>
      <c r="N2953" s="295" t="s">
        <v>46</v>
      </c>
      <c r="O2953" s="87"/>
      <c r="P2953" s="225">
        <f>O2953*H2953</f>
        <v>0</v>
      </c>
      <c r="Q2953" s="225">
        <v>1</v>
      </c>
      <c r="R2953" s="225">
        <f>Q2953*H2953</f>
        <v>28.734000000000002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643</v>
      </c>
      <c r="AT2953" s="227" t="s">
        <v>572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2934</v>
      </c>
    </row>
    <row r="2954" s="13" customFormat="1">
      <c r="A2954" s="13"/>
      <c r="B2954" s="229"/>
      <c r="C2954" s="230"/>
      <c r="D2954" s="231" t="s">
        <v>268</v>
      </c>
      <c r="E2954" s="232" t="s">
        <v>19</v>
      </c>
      <c r="F2954" s="233" t="s">
        <v>2935</v>
      </c>
      <c r="G2954" s="230"/>
      <c r="H2954" s="234">
        <v>28.734000000000002</v>
      </c>
      <c r="I2954" s="235"/>
      <c r="J2954" s="230"/>
      <c r="K2954" s="230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268</v>
      </c>
      <c r="AU2954" s="240" t="s">
        <v>93</v>
      </c>
      <c r="AV2954" s="13" t="s">
        <v>93</v>
      </c>
      <c r="AW2954" s="13" t="s">
        <v>34</v>
      </c>
      <c r="AX2954" s="13" t="s">
        <v>74</v>
      </c>
      <c r="AY2954" s="240" t="s">
        <v>224</v>
      </c>
    </row>
    <row r="2955" s="16" customFormat="1">
      <c r="A2955" s="16"/>
      <c r="B2955" s="272"/>
      <c r="C2955" s="273"/>
      <c r="D2955" s="231" t="s">
        <v>268</v>
      </c>
      <c r="E2955" s="274" t="s">
        <v>19</v>
      </c>
      <c r="F2955" s="275" t="s">
        <v>351</v>
      </c>
      <c r="G2955" s="273"/>
      <c r="H2955" s="276">
        <v>28.734000000000002</v>
      </c>
      <c r="I2955" s="277"/>
      <c r="J2955" s="273"/>
      <c r="K2955" s="273"/>
      <c r="L2955" s="278"/>
      <c r="M2955" s="279"/>
      <c r="N2955" s="280"/>
      <c r="O2955" s="280"/>
      <c r="P2955" s="280"/>
      <c r="Q2955" s="280"/>
      <c r="R2955" s="280"/>
      <c r="S2955" s="280"/>
      <c r="T2955" s="281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T2955" s="282" t="s">
        <v>268</v>
      </c>
      <c r="AU2955" s="282" t="s">
        <v>93</v>
      </c>
      <c r="AV2955" s="16" t="s">
        <v>231</v>
      </c>
      <c r="AW2955" s="16" t="s">
        <v>34</v>
      </c>
      <c r="AX2955" s="16" t="s">
        <v>82</v>
      </c>
      <c r="AY2955" s="282" t="s">
        <v>224</v>
      </c>
    </row>
    <row r="2956" s="2" customFormat="1" ht="33" customHeight="1">
      <c r="A2956" s="41"/>
      <c r="B2956" s="42"/>
      <c r="C2956" s="216" t="s">
        <v>2936</v>
      </c>
      <c r="D2956" s="216" t="s">
        <v>227</v>
      </c>
      <c r="E2956" s="217" t="s">
        <v>2390</v>
      </c>
      <c r="F2956" s="218" t="s">
        <v>2391</v>
      </c>
      <c r="G2956" s="219" t="s">
        <v>471</v>
      </c>
      <c r="H2956" s="220">
        <v>9.5</v>
      </c>
      <c r="I2956" s="221"/>
      <c r="J2956" s="222">
        <f>ROUND(I2956*H2956,2)</f>
        <v>0</v>
      </c>
      <c r="K2956" s="218" t="s">
        <v>312</v>
      </c>
      <c r="L2956" s="47"/>
      <c r="M2956" s="223" t="s">
        <v>19</v>
      </c>
      <c r="N2956" s="224" t="s">
        <v>46</v>
      </c>
      <c r="O2956" s="87"/>
      <c r="P2956" s="225">
        <f>O2956*H2956</f>
        <v>0</v>
      </c>
      <c r="Q2956" s="225">
        <v>2.0000000000000002E-05</v>
      </c>
      <c r="R2956" s="225">
        <f>Q2956*H2956</f>
        <v>0.00019000000000000001</v>
      </c>
      <c r="S2956" s="225">
        <v>0</v>
      </c>
      <c r="T2956" s="226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7" t="s">
        <v>544</v>
      </c>
      <c r="AT2956" s="227" t="s">
        <v>227</v>
      </c>
      <c r="AU2956" s="227" t="s">
        <v>93</v>
      </c>
      <c r="AY2956" s="20" t="s">
        <v>224</v>
      </c>
      <c r="BE2956" s="228">
        <f>IF(N2956="základní",J2956,0)</f>
        <v>0</v>
      </c>
      <c r="BF2956" s="228">
        <f>IF(N2956="snížená",J2956,0)</f>
        <v>0</v>
      </c>
      <c r="BG2956" s="228">
        <f>IF(N2956="zákl. přenesená",J2956,0)</f>
        <v>0</v>
      </c>
      <c r="BH2956" s="228">
        <f>IF(N2956="sníž. přenesená",J2956,0)</f>
        <v>0</v>
      </c>
      <c r="BI2956" s="228">
        <f>IF(N2956="nulová",J2956,0)</f>
        <v>0</v>
      </c>
      <c r="BJ2956" s="20" t="s">
        <v>93</v>
      </c>
      <c r="BK2956" s="228">
        <f>ROUND(I2956*H2956,2)</f>
        <v>0</v>
      </c>
      <c r="BL2956" s="20" t="s">
        <v>544</v>
      </c>
      <c r="BM2956" s="227" t="s">
        <v>2937</v>
      </c>
    </row>
    <row r="2957" s="2" customFormat="1">
      <c r="A2957" s="41"/>
      <c r="B2957" s="42"/>
      <c r="C2957" s="43"/>
      <c r="D2957" s="267" t="s">
        <v>314</v>
      </c>
      <c r="E2957" s="43"/>
      <c r="F2957" s="268" t="s">
        <v>2393</v>
      </c>
      <c r="G2957" s="43"/>
      <c r="H2957" s="43"/>
      <c r="I2957" s="269"/>
      <c r="J2957" s="43"/>
      <c r="K2957" s="43"/>
      <c r="L2957" s="47"/>
      <c r="M2957" s="270"/>
      <c r="N2957" s="271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314</v>
      </c>
      <c r="AU2957" s="20" t="s">
        <v>93</v>
      </c>
    </row>
    <row r="2958" s="14" customFormat="1">
      <c r="A2958" s="14"/>
      <c r="B2958" s="246"/>
      <c r="C2958" s="247"/>
      <c r="D2958" s="231" t="s">
        <v>268</v>
      </c>
      <c r="E2958" s="248" t="s">
        <v>19</v>
      </c>
      <c r="F2958" s="249" t="s">
        <v>2938</v>
      </c>
      <c r="G2958" s="247"/>
      <c r="H2958" s="248" t="s">
        <v>19</v>
      </c>
      <c r="I2958" s="250"/>
      <c r="J2958" s="247"/>
      <c r="K2958" s="247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268</v>
      </c>
      <c r="AU2958" s="255" t="s">
        <v>93</v>
      </c>
      <c r="AV2958" s="14" t="s">
        <v>82</v>
      </c>
      <c r="AW2958" s="14" t="s">
        <v>34</v>
      </c>
      <c r="AX2958" s="14" t="s">
        <v>74</v>
      </c>
      <c r="AY2958" s="255" t="s">
        <v>224</v>
      </c>
    </row>
    <row r="2959" s="13" customFormat="1">
      <c r="A2959" s="13"/>
      <c r="B2959" s="229"/>
      <c r="C2959" s="230"/>
      <c r="D2959" s="231" t="s">
        <v>268</v>
      </c>
      <c r="E2959" s="232" t="s">
        <v>19</v>
      </c>
      <c r="F2959" s="233" t="s">
        <v>2939</v>
      </c>
      <c r="G2959" s="230"/>
      <c r="H2959" s="234">
        <v>9.5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0" t="s">
        <v>268</v>
      </c>
      <c r="AU2959" s="240" t="s">
        <v>93</v>
      </c>
      <c r="AV2959" s="13" t="s">
        <v>93</v>
      </c>
      <c r="AW2959" s="13" t="s">
        <v>34</v>
      </c>
      <c r="AX2959" s="13" t="s">
        <v>82</v>
      </c>
      <c r="AY2959" s="240" t="s">
        <v>224</v>
      </c>
    </row>
    <row r="2960" s="2" customFormat="1" ht="16.5" customHeight="1">
      <c r="A2960" s="41"/>
      <c r="B2960" s="42"/>
      <c r="C2960" s="286" t="s">
        <v>2940</v>
      </c>
      <c r="D2960" s="286" t="s">
        <v>572</v>
      </c>
      <c r="E2960" s="287" t="s">
        <v>2941</v>
      </c>
      <c r="F2960" s="288" t="s">
        <v>2942</v>
      </c>
      <c r="G2960" s="289" t="s">
        <v>471</v>
      </c>
      <c r="H2960" s="290">
        <v>9.9749999999999996</v>
      </c>
      <c r="I2960" s="291"/>
      <c r="J2960" s="292">
        <f>ROUND(I2960*H2960,2)</f>
        <v>0</v>
      </c>
      <c r="K2960" s="288" t="s">
        <v>312</v>
      </c>
      <c r="L2960" s="293"/>
      <c r="M2960" s="294" t="s">
        <v>19</v>
      </c>
      <c r="N2960" s="295" t="s">
        <v>46</v>
      </c>
      <c r="O2960" s="87"/>
      <c r="P2960" s="225">
        <f>O2960*H2960</f>
        <v>0</v>
      </c>
      <c r="Q2960" s="225">
        <v>0.00050000000000000001</v>
      </c>
      <c r="R2960" s="225">
        <f>Q2960*H2960</f>
        <v>0.0049874999999999997</v>
      </c>
      <c r="S2960" s="225">
        <v>0</v>
      </c>
      <c r="T2960" s="226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7" t="s">
        <v>643</v>
      </c>
      <c r="AT2960" s="227" t="s">
        <v>572</v>
      </c>
      <c r="AU2960" s="227" t="s">
        <v>93</v>
      </c>
      <c r="AY2960" s="20" t="s">
        <v>224</v>
      </c>
      <c r="BE2960" s="228">
        <f>IF(N2960="základní",J2960,0)</f>
        <v>0</v>
      </c>
      <c r="BF2960" s="228">
        <f>IF(N2960="snížená",J2960,0)</f>
        <v>0</v>
      </c>
      <c r="BG2960" s="228">
        <f>IF(N2960="zákl. přenesená",J2960,0)</f>
        <v>0</v>
      </c>
      <c r="BH2960" s="228">
        <f>IF(N2960="sníž. přenesená",J2960,0)</f>
        <v>0</v>
      </c>
      <c r="BI2960" s="228">
        <f>IF(N2960="nulová",J2960,0)</f>
        <v>0</v>
      </c>
      <c r="BJ2960" s="20" t="s">
        <v>93</v>
      </c>
      <c r="BK2960" s="228">
        <f>ROUND(I2960*H2960,2)</f>
        <v>0</v>
      </c>
      <c r="BL2960" s="20" t="s">
        <v>544</v>
      </c>
      <c r="BM2960" s="227" t="s">
        <v>2943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2938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2944</v>
      </c>
      <c r="G2962" s="230"/>
      <c r="H2962" s="234">
        <v>9.9749999999999996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82</v>
      </c>
      <c r="AY2962" s="240" t="s">
        <v>224</v>
      </c>
    </row>
    <row r="2963" s="2" customFormat="1" ht="49.05" customHeight="1">
      <c r="A2963" s="41"/>
      <c r="B2963" s="42"/>
      <c r="C2963" s="216" t="s">
        <v>2945</v>
      </c>
      <c r="D2963" s="216" t="s">
        <v>227</v>
      </c>
      <c r="E2963" s="217" t="s">
        <v>2946</v>
      </c>
      <c r="F2963" s="218" t="s">
        <v>2947</v>
      </c>
      <c r="G2963" s="219" t="s">
        <v>371</v>
      </c>
      <c r="H2963" s="220">
        <v>73.866</v>
      </c>
      <c r="I2963" s="221"/>
      <c r="J2963" s="222">
        <f>ROUND(I2963*H2963,2)</f>
        <v>0</v>
      </c>
      <c r="K2963" s="218" t="s">
        <v>312</v>
      </c>
      <c r="L2963" s="47"/>
      <c r="M2963" s="223" t="s">
        <v>19</v>
      </c>
      <c r="N2963" s="224" t="s">
        <v>46</v>
      </c>
      <c r="O2963" s="87"/>
      <c r="P2963" s="225">
        <f>O2963*H2963</f>
        <v>0</v>
      </c>
      <c r="Q2963" s="225">
        <v>0</v>
      </c>
      <c r="R2963" s="225">
        <f>Q2963*H2963</f>
        <v>0</v>
      </c>
      <c r="S2963" s="225">
        <v>0</v>
      </c>
      <c r="T2963" s="226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7" t="s">
        <v>544</v>
      </c>
      <c r="AT2963" s="227" t="s">
        <v>227</v>
      </c>
      <c r="AU2963" s="227" t="s">
        <v>93</v>
      </c>
      <c r="AY2963" s="20" t="s">
        <v>224</v>
      </c>
      <c r="BE2963" s="228">
        <f>IF(N2963="základní",J2963,0)</f>
        <v>0</v>
      </c>
      <c r="BF2963" s="228">
        <f>IF(N2963="snížená",J2963,0)</f>
        <v>0</v>
      </c>
      <c r="BG2963" s="228">
        <f>IF(N2963="zákl. přenesená",J2963,0)</f>
        <v>0</v>
      </c>
      <c r="BH2963" s="228">
        <f>IF(N2963="sníž. přenesená",J2963,0)</f>
        <v>0</v>
      </c>
      <c r="BI2963" s="228">
        <f>IF(N2963="nulová",J2963,0)</f>
        <v>0</v>
      </c>
      <c r="BJ2963" s="20" t="s">
        <v>93</v>
      </c>
      <c r="BK2963" s="228">
        <f>ROUND(I2963*H2963,2)</f>
        <v>0</v>
      </c>
      <c r="BL2963" s="20" t="s">
        <v>544</v>
      </c>
      <c r="BM2963" s="227" t="s">
        <v>2948</v>
      </c>
    </row>
    <row r="2964" s="2" customFormat="1">
      <c r="A2964" s="41"/>
      <c r="B2964" s="42"/>
      <c r="C2964" s="43"/>
      <c r="D2964" s="267" t="s">
        <v>314</v>
      </c>
      <c r="E2964" s="43"/>
      <c r="F2964" s="268" t="s">
        <v>2949</v>
      </c>
      <c r="G2964" s="43"/>
      <c r="H2964" s="43"/>
      <c r="I2964" s="269"/>
      <c r="J2964" s="43"/>
      <c r="K2964" s="43"/>
      <c r="L2964" s="47"/>
      <c r="M2964" s="270"/>
      <c r="N2964" s="271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314</v>
      </c>
      <c r="AU2964" s="20" t="s">
        <v>93</v>
      </c>
    </row>
    <row r="2965" s="12" customFormat="1" ht="22.8" customHeight="1">
      <c r="A2965" s="12"/>
      <c r="B2965" s="200"/>
      <c r="C2965" s="201"/>
      <c r="D2965" s="202" t="s">
        <v>73</v>
      </c>
      <c r="E2965" s="214" t="s">
        <v>1527</v>
      </c>
      <c r="F2965" s="214" t="s">
        <v>2950</v>
      </c>
      <c r="G2965" s="201"/>
      <c r="H2965" s="201"/>
      <c r="I2965" s="204"/>
      <c r="J2965" s="215">
        <f>BK2965</f>
        <v>0</v>
      </c>
      <c r="K2965" s="201"/>
      <c r="L2965" s="206"/>
      <c r="M2965" s="207"/>
      <c r="N2965" s="208"/>
      <c r="O2965" s="208"/>
      <c r="P2965" s="209">
        <f>SUM(P2966:P3202)</f>
        <v>0</v>
      </c>
      <c r="Q2965" s="208"/>
      <c r="R2965" s="209">
        <f>SUM(R2966:R3202)</f>
        <v>30.674715109999994</v>
      </c>
      <c r="S2965" s="208"/>
      <c r="T2965" s="210">
        <f>SUM(T2966:T3202)</f>
        <v>0</v>
      </c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R2965" s="211" t="s">
        <v>93</v>
      </c>
      <c r="AT2965" s="212" t="s">
        <v>73</v>
      </c>
      <c r="AU2965" s="212" t="s">
        <v>82</v>
      </c>
      <c r="AY2965" s="211" t="s">
        <v>224</v>
      </c>
      <c r="BK2965" s="213">
        <f>SUM(BK2966:BK3202)</f>
        <v>0</v>
      </c>
    </row>
    <row r="2966" s="2" customFormat="1" ht="37.8" customHeight="1">
      <c r="A2966" s="41"/>
      <c r="B2966" s="42"/>
      <c r="C2966" s="216" t="s">
        <v>2951</v>
      </c>
      <c r="D2966" s="216" t="s">
        <v>227</v>
      </c>
      <c r="E2966" s="217" t="s">
        <v>2952</v>
      </c>
      <c r="F2966" s="218" t="s">
        <v>2953</v>
      </c>
      <c r="G2966" s="219" t="s">
        <v>266</v>
      </c>
      <c r="H2966" s="220">
        <v>35.844000000000001</v>
      </c>
      <c r="I2966" s="221"/>
      <c r="J2966" s="222">
        <f>ROUND(I2966*H2966,2)</f>
        <v>0</v>
      </c>
      <c r="K2966" s="218" t="s">
        <v>312</v>
      </c>
      <c r="L2966" s="47"/>
      <c r="M2966" s="223" t="s">
        <v>19</v>
      </c>
      <c r="N2966" s="224" t="s">
        <v>46</v>
      </c>
      <c r="O2966" s="87"/>
      <c r="P2966" s="225">
        <f>O2966*H2966</f>
        <v>0</v>
      </c>
      <c r="Q2966" s="225">
        <v>0</v>
      </c>
      <c r="R2966" s="225">
        <f>Q2966*H2966</f>
        <v>0</v>
      </c>
      <c r="S2966" s="225">
        <v>0</v>
      </c>
      <c r="T2966" s="226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27" t="s">
        <v>544</v>
      </c>
      <c r="AT2966" s="227" t="s">
        <v>227</v>
      </c>
      <c r="AU2966" s="227" t="s">
        <v>93</v>
      </c>
      <c r="AY2966" s="20" t="s">
        <v>224</v>
      </c>
      <c r="BE2966" s="228">
        <f>IF(N2966="základní",J2966,0)</f>
        <v>0</v>
      </c>
      <c r="BF2966" s="228">
        <f>IF(N2966="snížená",J2966,0)</f>
        <v>0</v>
      </c>
      <c r="BG2966" s="228">
        <f>IF(N2966="zákl. přenesená",J2966,0)</f>
        <v>0</v>
      </c>
      <c r="BH2966" s="228">
        <f>IF(N2966="sníž. přenesená",J2966,0)</f>
        <v>0</v>
      </c>
      <c r="BI2966" s="228">
        <f>IF(N2966="nulová",J2966,0)</f>
        <v>0</v>
      </c>
      <c r="BJ2966" s="20" t="s">
        <v>93</v>
      </c>
      <c r="BK2966" s="228">
        <f>ROUND(I2966*H2966,2)</f>
        <v>0</v>
      </c>
      <c r="BL2966" s="20" t="s">
        <v>544</v>
      </c>
      <c r="BM2966" s="227" t="s">
        <v>2954</v>
      </c>
    </row>
    <row r="2967" s="2" customFormat="1">
      <c r="A2967" s="41"/>
      <c r="B2967" s="42"/>
      <c r="C2967" s="43"/>
      <c r="D2967" s="267" t="s">
        <v>314</v>
      </c>
      <c r="E2967" s="43"/>
      <c r="F2967" s="268" t="s">
        <v>2955</v>
      </c>
      <c r="G2967" s="43"/>
      <c r="H2967" s="43"/>
      <c r="I2967" s="269"/>
      <c r="J2967" s="43"/>
      <c r="K2967" s="43"/>
      <c r="L2967" s="47"/>
      <c r="M2967" s="270"/>
      <c r="N2967" s="271"/>
      <c r="O2967" s="87"/>
      <c r="P2967" s="87"/>
      <c r="Q2967" s="87"/>
      <c r="R2967" s="87"/>
      <c r="S2967" s="87"/>
      <c r="T2967" s="88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T2967" s="20" t="s">
        <v>314</v>
      </c>
      <c r="AU2967" s="20" t="s">
        <v>93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1387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1388</v>
      </c>
      <c r="G2969" s="230"/>
      <c r="H2969" s="234">
        <v>2.044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1402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284</v>
      </c>
      <c r="G2971" s="230"/>
      <c r="H2971" s="234">
        <v>15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1863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1864</v>
      </c>
      <c r="G2973" s="230"/>
      <c r="H2973" s="234">
        <v>18.800000000000001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6" customFormat="1">
      <c r="A2974" s="16"/>
      <c r="B2974" s="272"/>
      <c r="C2974" s="273"/>
      <c r="D2974" s="231" t="s">
        <v>268</v>
      </c>
      <c r="E2974" s="274" t="s">
        <v>19</v>
      </c>
      <c r="F2974" s="275" t="s">
        <v>351</v>
      </c>
      <c r="G2974" s="273"/>
      <c r="H2974" s="276">
        <v>35.844000000000001</v>
      </c>
      <c r="I2974" s="277"/>
      <c r="J2974" s="273"/>
      <c r="K2974" s="273"/>
      <c r="L2974" s="278"/>
      <c r="M2974" s="279"/>
      <c r="N2974" s="280"/>
      <c r="O2974" s="280"/>
      <c r="P2974" s="280"/>
      <c r="Q2974" s="280"/>
      <c r="R2974" s="280"/>
      <c r="S2974" s="280"/>
      <c r="T2974" s="281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T2974" s="282" t="s">
        <v>268</v>
      </c>
      <c r="AU2974" s="282" t="s">
        <v>93</v>
      </c>
      <c r="AV2974" s="16" t="s">
        <v>231</v>
      </c>
      <c r="AW2974" s="16" t="s">
        <v>34</v>
      </c>
      <c r="AX2974" s="16" t="s">
        <v>82</v>
      </c>
      <c r="AY2974" s="282" t="s">
        <v>224</v>
      </c>
    </row>
    <row r="2975" s="2" customFormat="1" ht="16.5" customHeight="1">
      <c r="A2975" s="41"/>
      <c r="B2975" s="42"/>
      <c r="C2975" s="286" t="s">
        <v>2956</v>
      </c>
      <c r="D2975" s="286" t="s">
        <v>572</v>
      </c>
      <c r="E2975" s="287" t="s">
        <v>2957</v>
      </c>
      <c r="F2975" s="288" t="s">
        <v>2958</v>
      </c>
      <c r="G2975" s="289" t="s">
        <v>324</v>
      </c>
      <c r="H2975" s="290">
        <v>0.107</v>
      </c>
      <c r="I2975" s="291"/>
      <c r="J2975" s="292">
        <f>ROUND(I2975*H2975,2)</f>
        <v>0</v>
      </c>
      <c r="K2975" s="288" t="s">
        <v>312</v>
      </c>
      <c r="L2975" s="293"/>
      <c r="M2975" s="294" t="s">
        <v>19</v>
      </c>
      <c r="N2975" s="295" t="s">
        <v>46</v>
      </c>
      <c r="O2975" s="87"/>
      <c r="P2975" s="225">
        <f>O2975*H2975</f>
        <v>0</v>
      </c>
      <c r="Q2975" s="225">
        <v>0.029999999999999999</v>
      </c>
      <c r="R2975" s="225">
        <f>Q2975*H2975</f>
        <v>0.0032099999999999997</v>
      </c>
      <c r="S2975" s="225">
        <v>0</v>
      </c>
      <c r="T2975" s="226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7" t="s">
        <v>643</v>
      </c>
      <c r="AT2975" s="227" t="s">
        <v>572</v>
      </c>
      <c r="AU2975" s="227" t="s">
        <v>93</v>
      </c>
      <c r="AY2975" s="20" t="s">
        <v>224</v>
      </c>
      <c r="BE2975" s="228">
        <f>IF(N2975="základní",J2975,0)</f>
        <v>0</v>
      </c>
      <c r="BF2975" s="228">
        <f>IF(N2975="snížená",J2975,0)</f>
        <v>0</v>
      </c>
      <c r="BG2975" s="228">
        <f>IF(N2975="zákl. přenesená",J2975,0)</f>
        <v>0</v>
      </c>
      <c r="BH2975" s="228">
        <f>IF(N2975="sníž. přenesená",J2975,0)</f>
        <v>0</v>
      </c>
      <c r="BI2975" s="228">
        <f>IF(N2975="nulová",J2975,0)</f>
        <v>0</v>
      </c>
      <c r="BJ2975" s="20" t="s">
        <v>93</v>
      </c>
      <c r="BK2975" s="228">
        <f>ROUND(I2975*H2975,2)</f>
        <v>0</v>
      </c>
      <c r="BL2975" s="20" t="s">
        <v>544</v>
      </c>
      <c r="BM2975" s="227" t="s">
        <v>2959</v>
      </c>
    </row>
    <row r="2976" s="14" customFormat="1">
      <c r="A2976" s="14"/>
      <c r="B2976" s="246"/>
      <c r="C2976" s="247"/>
      <c r="D2976" s="231" t="s">
        <v>268</v>
      </c>
      <c r="E2976" s="248" t="s">
        <v>19</v>
      </c>
      <c r="F2976" s="249" t="s">
        <v>1387</v>
      </c>
      <c r="G2976" s="247"/>
      <c r="H2976" s="248" t="s">
        <v>19</v>
      </c>
      <c r="I2976" s="250"/>
      <c r="J2976" s="247"/>
      <c r="K2976" s="247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268</v>
      </c>
      <c r="AU2976" s="255" t="s">
        <v>93</v>
      </c>
      <c r="AV2976" s="14" t="s">
        <v>82</v>
      </c>
      <c r="AW2976" s="14" t="s">
        <v>34</v>
      </c>
      <c r="AX2976" s="14" t="s">
        <v>74</v>
      </c>
      <c r="AY2976" s="255" t="s">
        <v>224</v>
      </c>
    </row>
    <row r="2977" s="13" customFormat="1">
      <c r="A2977" s="13"/>
      <c r="B2977" s="229"/>
      <c r="C2977" s="230"/>
      <c r="D2977" s="231" t="s">
        <v>268</v>
      </c>
      <c r="E2977" s="232" t="s">
        <v>19</v>
      </c>
      <c r="F2977" s="233" t="s">
        <v>2960</v>
      </c>
      <c r="G2977" s="230"/>
      <c r="H2977" s="234">
        <v>0.107</v>
      </c>
      <c r="I2977" s="235"/>
      <c r="J2977" s="230"/>
      <c r="K2977" s="230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268</v>
      </c>
      <c r="AU2977" s="240" t="s">
        <v>93</v>
      </c>
      <c r="AV2977" s="13" t="s">
        <v>93</v>
      </c>
      <c r="AW2977" s="13" t="s">
        <v>34</v>
      </c>
      <c r="AX2977" s="13" t="s">
        <v>82</v>
      </c>
      <c r="AY2977" s="240" t="s">
        <v>224</v>
      </c>
    </row>
    <row r="2978" s="2" customFormat="1" ht="24.15" customHeight="1">
      <c r="A2978" s="41"/>
      <c r="B2978" s="42"/>
      <c r="C2978" s="286" t="s">
        <v>2961</v>
      </c>
      <c r="D2978" s="286" t="s">
        <v>572</v>
      </c>
      <c r="E2978" s="287" t="s">
        <v>2962</v>
      </c>
      <c r="F2978" s="288" t="s">
        <v>2963</v>
      </c>
      <c r="G2978" s="289" t="s">
        <v>324</v>
      </c>
      <c r="H2978" s="290">
        <v>3.9380000000000002</v>
      </c>
      <c r="I2978" s="291"/>
      <c r="J2978" s="292">
        <f>ROUND(I2978*H2978,2)</f>
        <v>0</v>
      </c>
      <c r="K2978" s="288" t="s">
        <v>312</v>
      </c>
      <c r="L2978" s="293"/>
      <c r="M2978" s="294" t="s">
        <v>19</v>
      </c>
      <c r="N2978" s="295" t="s">
        <v>46</v>
      </c>
      <c r="O2978" s="87"/>
      <c r="P2978" s="225">
        <f>O2978*H2978</f>
        <v>0</v>
      </c>
      <c r="Q2978" s="225">
        <v>0.035000000000000003</v>
      </c>
      <c r="R2978" s="225">
        <f>Q2978*H2978</f>
        <v>0.13783000000000001</v>
      </c>
      <c r="S2978" s="225">
        <v>0</v>
      </c>
      <c r="T2978" s="226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27" t="s">
        <v>643</v>
      </c>
      <c r="AT2978" s="227" t="s">
        <v>572</v>
      </c>
      <c r="AU2978" s="227" t="s">
        <v>93</v>
      </c>
      <c r="AY2978" s="20" t="s">
        <v>224</v>
      </c>
      <c r="BE2978" s="228">
        <f>IF(N2978="základní",J2978,0)</f>
        <v>0</v>
      </c>
      <c r="BF2978" s="228">
        <f>IF(N2978="snížená",J2978,0)</f>
        <v>0</v>
      </c>
      <c r="BG2978" s="228">
        <f>IF(N2978="zákl. přenesená",J2978,0)</f>
        <v>0</v>
      </c>
      <c r="BH2978" s="228">
        <f>IF(N2978="sníž. přenesená",J2978,0)</f>
        <v>0</v>
      </c>
      <c r="BI2978" s="228">
        <f>IF(N2978="nulová",J2978,0)</f>
        <v>0</v>
      </c>
      <c r="BJ2978" s="20" t="s">
        <v>93</v>
      </c>
      <c r="BK2978" s="228">
        <f>ROUND(I2978*H2978,2)</f>
        <v>0</v>
      </c>
      <c r="BL2978" s="20" t="s">
        <v>544</v>
      </c>
      <c r="BM2978" s="227" t="s">
        <v>2964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1402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2965</v>
      </c>
      <c r="G2980" s="230"/>
      <c r="H2980" s="234">
        <v>3.9380000000000002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82</v>
      </c>
      <c r="AY2980" s="240" t="s">
        <v>224</v>
      </c>
    </row>
    <row r="2981" s="2" customFormat="1" ht="24.15" customHeight="1">
      <c r="A2981" s="41"/>
      <c r="B2981" s="42"/>
      <c r="C2981" s="286" t="s">
        <v>2966</v>
      </c>
      <c r="D2981" s="286" t="s">
        <v>572</v>
      </c>
      <c r="E2981" s="287" t="s">
        <v>2967</v>
      </c>
      <c r="F2981" s="288" t="s">
        <v>2968</v>
      </c>
      <c r="G2981" s="289" t="s">
        <v>324</v>
      </c>
      <c r="H2981" s="290">
        <v>1.579</v>
      </c>
      <c r="I2981" s="291"/>
      <c r="J2981" s="292">
        <f>ROUND(I2981*H2981,2)</f>
        <v>0</v>
      </c>
      <c r="K2981" s="288" t="s">
        <v>312</v>
      </c>
      <c r="L2981" s="293"/>
      <c r="M2981" s="294" t="s">
        <v>19</v>
      </c>
      <c r="N2981" s="295" t="s">
        <v>46</v>
      </c>
      <c r="O2981" s="87"/>
      <c r="P2981" s="225">
        <f>O2981*H2981</f>
        <v>0</v>
      </c>
      <c r="Q2981" s="225">
        <v>0.029999999999999999</v>
      </c>
      <c r="R2981" s="225">
        <f>Q2981*H2981</f>
        <v>0.047369999999999995</v>
      </c>
      <c r="S2981" s="225">
        <v>0</v>
      </c>
      <c r="T2981" s="226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7" t="s">
        <v>643</v>
      </c>
      <c r="AT2981" s="227" t="s">
        <v>572</v>
      </c>
      <c r="AU2981" s="227" t="s">
        <v>93</v>
      </c>
      <c r="AY2981" s="20" t="s">
        <v>224</v>
      </c>
      <c r="BE2981" s="228">
        <f>IF(N2981="základní",J2981,0)</f>
        <v>0</v>
      </c>
      <c r="BF2981" s="228">
        <f>IF(N2981="snížená",J2981,0)</f>
        <v>0</v>
      </c>
      <c r="BG2981" s="228">
        <f>IF(N2981="zákl. přenesená",J2981,0)</f>
        <v>0</v>
      </c>
      <c r="BH2981" s="228">
        <f>IF(N2981="sníž. přenesená",J2981,0)</f>
        <v>0</v>
      </c>
      <c r="BI2981" s="228">
        <f>IF(N2981="nulová",J2981,0)</f>
        <v>0</v>
      </c>
      <c r="BJ2981" s="20" t="s">
        <v>93</v>
      </c>
      <c r="BK2981" s="228">
        <f>ROUND(I2981*H2981,2)</f>
        <v>0</v>
      </c>
      <c r="BL2981" s="20" t="s">
        <v>544</v>
      </c>
      <c r="BM2981" s="227" t="s">
        <v>2969</v>
      </c>
    </row>
    <row r="2982" s="14" customFormat="1">
      <c r="A2982" s="14"/>
      <c r="B2982" s="246"/>
      <c r="C2982" s="247"/>
      <c r="D2982" s="231" t="s">
        <v>268</v>
      </c>
      <c r="E2982" s="248" t="s">
        <v>19</v>
      </c>
      <c r="F2982" s="249" t="s">
        <v>1863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268</v>
      </c>
      <c r="AU2982" s="255" t="s">
        <v>93</v>
      </c>
      <c r="AV2982" s="14" t="s">
        <v>82</v>
      </c>
      <c r="AW2982" s="14" t="s">
        <v>34</v>
      </c>
      <c r="AX2982" s="14" t="s">
        <v>74</v>
      </c>
      <c r="AY2982" s="255" t="s">
        <v>224</v>
      </c>
    </row>
    <row r="2983" s="13" customFormat="1">
      <c r="A2983" s="13"/>
      <c r="B2983" s="229"/>
      <c r="C2983" s="230"/>
      <c r="D2983" s="231" t="s">
        <v>268</v>
      </c>
      <c r="E2983" s="232" t="s">
        <v>19</v>
      </c>
      <c r="F2983" s="233" t="s">
        <v>2970</v>
      </c>
      <c r="G2983" s="230"/>
      <c r="H2983" s="234">
        <v>1.579</v>
      </c>
      <c r="I2983" s="235"/>
      <c r="J2983" s="230"/>
      <c r="K2983" s="230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268</v>
      </c>
      <c r="AU2983" s="240" t="s">
        <v>93</v>
      </c>
      <c r="AV2983" s="13" t="s">
        <v>93</v>
      </c>
      <c r="AW2983" s="13" t="s">
        <v>34</v>
      </c>
      <c r="AX2983" s="13" t="s">
        <v>82</v>
      </c>
      <c r="AY2983" s="240" t="s">
        <v>224</v>
      </c>
    </row>
    <row r="2984" s="2" customFormat="1" ht="37.8" customHeight="1">
      <c r="A2984" s="41"/>
      <c r="B2984" s="42"/>
      <c r="C2984" s="216" t="s">
        <v>2971</v>
      </c>
      <c r="D2984" s="216" t="s">
        <v>227</v>
      </c>
      <c r="E2984" s="217" t="s">
        <v>2972</v>
      </c>
      <c r="F2984" s="218" t="s">
        <v>2973</v>
      </c>
      <c r="G2984" s="219" t="s">
        <v>266</v>
      </c>
      <c r="H2984" s="220">
        <v>4266.3580000000002</v>
      </c>
      <c r="I2984" s="221"/>
      <c r="J2984" s="222">
        <f>ROUND(I2984*H2984,2)</f>
        <v>0</v>
      </c>
      <c r="K2984" s="218" t="s">
        <v>312</v>
      </c>
      <c r="L2984" s="47"/>
      <c r="M2984" s="223" t="s">
        <v>19</v>
      </c>
      <c r="N2984" s="224" t="s">
        <v>46</v>
      </c>
      <c r="O2984" s="87"/>
      <c r="P2984" s="225">
        <f>O2984*H2984</f>
        <v>0</v>
      </c>
      <c r="Q2984" s="225">
        <v>0</v>
      </c>
      <c r="R2984" s="225">
        <f>Q2984*H2984</f>
        <v>0</v>
      </c>
      <c r="S2984" s="225">
        <v>0</v>
      </c>
      <c r="T2984" s="226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7" t="s">
        <v>544</v>
      </c>
      <c r="AT2984" s="227" t="s">
        <v>227</v>
      </c>
      <c r="AU2984" s="227" t="s">
        <v>93</v>
      </c>
      <c r="AY2984" s="20" t="s">
        <v>224</v>
      </c>
      <c r="BE2984" s="228">
        <f>IF(N2984="základní",J2984,0)</f>
        <v>0</v>
      </c>
      <c r="BF2984" s="228">
        <f>IF(N2984="snížená",J2984,0)</f>
        <v>0</v>
      </c>
      <c r="BG2984" s="228">
        <f>IF(N2984="zákl. přenesená",J2984,0)</f>
        <v>0</v>
      </c>
      <c r="BH2984" s="228">
        <f>IF(N2984="sníž. přenesená",J2984,0)</f>
        <v>0</v>
      </c>
      <c r="BI2984" s="228">
        <f>IF(N2984="nulová",J2984,0)</f>
        <v>0</v>
      </c>
      <c r="BJ2984" s="20" t="s">
        <v>93</v>
      </c>
      <c r="BK2984" s="228">
        <f>ROUND(I2984*H2984,2)</f>
        <v>0</v>
      </c>
      <c r="BL2984" s="20" t="s">
        <v>544</v>
      </c>
      <c r="BM2984" s="227" t="s">
        <v>2974</v>
      </c>
    </row>
    <row r="2985" s="2" customFormat="1">
      <c r="A2985" s="41"/>
      <c r="B2985" s="42"/>
      <c r="C2985" s="43"/>
      <c r="D2985" s="267" t="s">
        <v>314</v>
      </c>
      <c r="E2985" s="43"/>
      <c r="F2985" s="268" t="s">
        <v>2975</v>
      </c>
      <c r="G2985" s="43"/>
      <c r="H2985" s="43"/>
      <c r="I2985" s="269"/>
      <c r="J2985" s="43"/>
      <c r="K2985" s="43"/>
      <c r="L2985" s="47"/>
      <c r="M2985" s="270"/>
      <c r="N2985" s="271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314</v>
      </c>
      <c r="AU2985" s="20" t="s">
        <v>93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1845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1846</v>
      </c>
      <c r="G2987" s="230"/>
      <c r="H2987" s="234">
        <v>357.60000000000002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4" customFormat="1">
      <c r="A2988" s="14"/>
      <c r="B2988" s="246"/>
      <c r="C2988" s="247"/>
      <c r="D2988" s="231" t="s">
        <v>268</v>
      </c>
      <c r="E2988" s="248" t="s">
        <v>19</v>
      </c>
      <c r="F2988" s="249" t="s">
        <v>1847</v>
      </c>
      <c r="G2988" s="247"/>
      <c r="H2988" s="248" t="s">
        <v>19</v>
      </c>
      <c r="I2988" s="250"/>
      <c r="J2988" s="247"/>
      <c r="K2988" s="247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5" t="s">
        <v>268</v>
      </c>
      <c r="AU2988" s="255" t="s">
        <v>93</v>
      </c>
      <c r="AV2988" s="14" t="s">
        <v>82</v>
      </c>
      <c r="AW2988" s="14" t="s">
        <v>34</v>
      </c>
      <c r="AX2988" s="14" t="s">
        <v>74</v>
      </c>
      <c r="AY2988" s="255" t="s">
        <v>224</v>
      </c>
    </row>
    <row r="2989" s="13" customFormat="1">
      <c r="A2989" s="13"/>
      <c r="B2989" s="229"/>
      <c r="C2989" s="230"/>
      <c r="D2989" s="231" t="s">
        <v>268</v>
      </c>
      <c r="E2989" s="232" t="s">
        <v>19</v>
      </c>
      <c r="F2989" s="233" t="s">
        <v>1848</v>
      </c>
      <c r="G2989" s="230"/>
      <c r="H2989" s="234">
        <v>2310.4000000000001</v>
      </c>
      <c r="I2989" s="235"/>
      <c r="J2989" s="230"/>
      <c r="K2989" s="230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268</v>
      </c>
      <c r="AU2989" s="240" t="s">
        <v>93</v>
      </c>
      <c r="AV2989" s="13" t="s">
        <v>93</v>
      </c>
      <c r="AW2989" s="13" t="s">
        <v>34</v>
      </c>
      <c r="AX2989" s="13" t="s">
        <v>74</v>
      </c>
      <c r="AY2989" s="240" t="s">
        <v>224</v>
      </c>
    </row>
    <row r="2990" s="14" customFormat="1">
      <c r="A2990" s="14"/>
      <c r="B2990" s="246"/>
      <c r="C2990" s="247"/>
      <c r="D2990" s="231" t="s">
        <v>268</v>
      </c>
      <c r="E2990" s="248" t="s">
        <v>19</v>
      </c>
      <c r="F2990" s="249" t="s">
        <v>1849</v>
      </c>
      <c r="G2990" s="247"/>
      <c r="H2990" s="248" t="s">
        <v>19</v>
      </c>
      <c r="I2990" s="250"/>
      <c r="J2990" s="247"/>
      <c r="K2990" s="247"/>
      <c r="L2990" s="251"/>
      <c r="M2990" s="252"/>
      <c r="N2990" s="253"/>
      <c r="O2990" s="253"/>
      <c r="P2990" s="253"/>
      <c r="Q2990" s="253"/>
      <c r="R2990" s="253"/>
      <c r="S2990" s="253"/>
      <c r="T2990" s="25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5" t="s">
        <v>268</v>
      </c>
      <c r="AU2990" s="255" t="s">
        <v>93</v>
      </c>
      <c r="AV2990" s="14" t="s">
        <v>82</v>
      </c>
      <c r="AW2990" s="14" t="s">
        <v>34</v>
      </c>
      <c r="AX2990" s="14" t="s">
        <v>74</v>
      </c>
      <c r="AY2990" s="255" t="s">
        <v>224</v>
      </c>
    </row>
    <row r="2991" s="13" customFormat="1">
      <c r="A2991" s="13"/>
      <c r="B2991" s="229"/>
      <c r="C2991" s="230"/>
      <c r="D2991" s="231" t="s">
        <v>268</v>
      </c>
      <c r="E2991" s="232" t="s">
        <v>19</v>
      </c>
      <c r="F2991" s="233" t="s">
        <v>1850</v>
      </c>
      <c r="G2991" s="230"/>
      <c r="H2991" s="234">
        <v>252.90000000000001</v>
      </c>
      <c r="I2991" s="235"/>
      <c r="J2991" s="230"/>
      <c r="K2991" s="230"/>
      <c r="L2991" s="236"/>
      <c r="M2991" s="237"/>
      <c r="N2991" s="238"/>
      <c r="O2991" s="238"/>
      <c r="P2991" s="238"/>
      <c r="Q2991" s="238"/>
      <c r="R2991" s="238"/>
      <c r="S2991" s="238"/>
      <c r="T2991" s="23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0" t="s">
        <v>268</v>
      </c>
      <c r="AU2991" s="240" t="s">
        <v>93</v>
      </c>
      <c r="AV2991" s="13" t="s">
        <v>93</v>
      </c>
      <c r="AW2991" s="13" t="s">
        <v>34</v>
      </c>
      <c r="AX2991" s="13" t="s">
        <v>74</v>
      </c>
      <c r="AY2991" s="240" t="s">
        <v>224</v>
      </c>
    </row>
    <row r="2992" s="14" customFormat="1">
      <c r="A2992" s="14"/>
      <c r="B2992" s="246"/>
      <c r="C2992" s="247"/>
      <c r="D2992" s="231" t="s">
        <v>268</v>
      </c>
      <c r="E2992" s="248" t="s">
        <v>19</v>
      </c>
      <c r="F2992" s="249" t="s">
        <v>1851</v>
      </c>
      <c r="G2992" s="247"/>
      <c r="H2992" s="248" t="s">
        <v>19</v>
      </c>
      <c r="I2992" s="250"/>
      <c r="J2992" s="247"/>
      <c r="K2992" s="247"/>
      <c r="L2992" s="251"/>
      <c r="M2992" s="252"/>
      <c r="N2992" s="253"/>
      <c r="O2992" s="253"/>
      <c r="P2992" s="253"/>
      <c r="Q2992" s="253"/>
      <c r="R2992" s="253"/>
      <c r="S2992" s="253"/>
      <c r="T2992" s="25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5" t="s">
        <v>268</v>
      </c>
      <c r="AU2992" s="255" t="s">
        <v>93</v>
      </c>
      <c r="AV2992" s="14" t="s">
        <v>82</v>
      </c>
      <c r="AW2992" s="14" t="s">
        <v>34</v>
      </c>
      <c r="AX2992" s="14" t="s">
        <v>74</v>
      </c>
      <c r="AY2992" s="255" t="s">
        <v>224</v>
      </c>
    </row>
    <row r="2993" s="13" customFormat="1">
      <c r="A2993" s="13"/>
      <c r="B2993" s="229"/>
      <c r="C2993" s="230"/>
      <c r="D2993" s="231" t="s">
        <v>268</v>
      </c>
      <c r="E2993" s="232" t="s">
        <v>19</v>
      </c>
      <c r="F2993" s="233" t="s">
        <v>1852</v>
      </c>
      <c r="G2993" s="230"/>
      <c r="H2993" s="234">
        <v>138.69999999999999</v>
      </c>
      <c r="I2993" s="235"/>
      <c r="J2993" s="230"/>
      <c r="K2993" s="230"/>
      <c r="L2993" s="236"/>
      <c r="M2993" s="237"/>
      <c r="N2993" s="238"/>
      <c r="O2993" s="238"/>
      <c r="P2993" s="238"/>
      <c r="Q2993" s="238"/>
      <c r="R2993" s="238"/>
      <c r="S2993" s="238"/>
      <c r="T2993" s="23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0" t="s">
        <v>268</v>
      </c>
      <c r="AU2993" s="240" t="s">
        <v>93</v>
      </c>
      <c r="AV2993" s="13" t="s">
        <v>93</v>
      </c>
      <c r="AW2993" s="13" t="s">
        <v>34</v>
      </c>
      <c r="AX2993" s="13" t="s">
        <v>74</v>
      </c>
      <c r="AY2993" s="240" t="s">
        <v>224</v>
      </c>
    </row>
    <row r="2994" s="14" customFormat="1">
      <c r="A2994" s="14"/>
      <c r="B2994" s="246"/>
      <c r="C2994" s="247"/>
      <c r="D2994" s="231" t="s">
        <v>268</v>
      </c>
      <c r="E2994" s="248" t="s">
        <v>19</v>
      </c>
      <c r="F2994" s="249" t="s">
        <v>1853</v>
      </c>
      <c r="G2994" s="247"/>
      <c r="H2994" s="248" t="s">
        <v>19</v>
      </c>
      <c r="I2994" s="250"/>
      <c r="J2994" s="247"/>
      <c r="K2994" s="247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268</v>
      </c>
      <c r="AU2994" s="255" t="s">
        <v>93</v>
      </c>
      <c r="AV2994" s="14" t="s">
        <v>82</v>
      </c>
      <c r="AW2994" s="14" t="s">
        <v>34</v>
      </c>
      <c r="AX2994" s="14" t="s">
        <v>74</v>
      </c>
      <c r="AY2994" s="255" t="s">
        <v>224</v>
      </c>
    </row>
    <row r="2995" s="13" customFormat="1">
      <c r="A2995" s="13"/>
      <c r="B2995" s="229"/>
      <c r="C2995" s="230"/>
      <c r="D2995" s="231" t="s">
        <v>268</v>
      </c>
      <c r="E2995" s="232" t="s">
        <v>19</v>
      </c>
      <c r="F2995" s="233" t="s">
        <v>1854</v>
      </c>
      <c r="G2995" s="230"/>
      <c r="H2995" s="234">
        <v>534.79999999999995</v>
      </c>
      <c r="I2995" s="235"/>
      <c r="J2995" s="230"/>
      <c r="K2995" s="230"/>
      <c r="L2995" s="236"/>
      <c r="M2995" s="237"/>
      <c r="N2995" s="238"/>
      <c r="O2995" s="238"/>
      <c r="P2995" s="238"/>
      <c r="Q2995" s="238"/>
      <c r="R2995" s="238"/>
      <c r="S2995" s="238"/>
      <c r="T2995" s="23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0" t="s">
        <v>268</v>
      </c>
      <c r="AU2995" s="240" t="s">
        <v>93</v>
      </c>
      <c r="AV2995" s="13" t="s">
        <v>93</v>
      </c>
      <c r="AW2995" s="13" t="s">
        <v>34</v>
      </c>
      <c r="AX2995" s="13" t="s">
        <v>74</v>
      </c>
      <c r="AY2995" s="240" t="s">
        <v>224</v>
      </c>
    </row>
    <row r="2996" s="14" customFormat="1">
      <c r="A2996" s="14"/>
      <c r="B2996" s="246"/>
      <c r="C2996" s="247"/>
      <c r="D2996" s="231" t="s">
        <v>268</v>
      </c>
      <c r="E2996" s="248" t="s">
        <v>19</v>
      </c>
      <c r="F2996" s="249" t="s">
        <v>1855</v>
      </c>
      <c r="G2996" s="247"/>
      <c r="H2996" s="248" t="s">
        <v>19</v>
      </c>
      <c r="I2996" s="250"/>
      <c r="J2996" s="247"/>
      <c r="K2996" s="247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268</v>
      </c>
      <c r="AU2996" s="255" t="s">
        <v>93</v>
      </c>
      <c r="AV2996" s="14" t="s">
        <v>82</v>
      </c>
      <c r="AW2996" s="14" t="s">
        <v>34</v>
      </c>
      <c r="AX2996" s="14" t="s">
        <v>74</v>
      </c>
      <c r="AY2996" s="255" t="s">
        <v>224</v>
      </c>
    </row>
    <row r="2997" s="13" customFormat="1">
      <c r="A2997" s="13"/>
      <c r="B2997" s="229"/>
      <c r="C2997" s="230"/>
      <c r="D2997" s="231" t="s">
        <v>268</v>
      </c>
      <c r="E2997" s="232" t="s">
        <v>19</v>
      </c>
      <c r="F2997" s="233" t="s">
        <v>1856</v>
      </c>
      <c r="G2997" s="230"/>
      <c r="H2997" s="234">
        <v>119.8</v>
      </c>
      <c r="I2997" s="235"/>
      <c r="J2997" s="230"/>
      <c r="K2997" s="230"/>
      <c r="L2997" s="236"/>
      <c r="M2997" s="237"/>
      <c r="N2997" s="238"/>
      <c r="O2997" s="238"/>
      <c r="P2997" s="238"/>
      <c r="Q2997" s="238"/>
      <c r="R2997" s="238"/>
      <c r="S2997" s="238"/>
      <c r="T2997" s="23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0" t="s">
        <v>268</v>
      </c>
      <c r="AU2997" s="240" t="s">
        <v>93</v>
      </c>
      <c r="AV2997" s="13" t="s">
        <v>93</v>
      </c>
      <c r="AW2997" s="13" t="s">
        <v>34</v>
      </c>
      <c r="AX2997" s="13" t="s">
        <v>74</v>
      </c>
      <c r="AY2997" s="240" t="s">
        <v>224</v>
      </c>
    </row>
    <row r="2998" s="14" customFormat="1">
      <c r="A2998" s="14"/>
      <c r="B2998" s="246"/>
      <c r="C2998" s="247"/>
      <c r="D2998" s="231" t="s">
        <v>268</v>
      </c>
      <c r="E2998" s="248" t="s">
        <v>19</v>
      </c>
      <c r="F2998" s="249" t="s">
        <v>1857</v>
      </c>
      <c r="G2998" s="247"/>
      <c r="H2998" s="248" t="s">
        <v>19</v>
      </c>
      <c r="I2998" s="250"/>
      <c r="J2998" s="247"/>
      <c r="K2998" s="247"/>
      <c r="L2998" s="251"/>
      <c r="M2998" s="252"/>
      <c r="N2998" s="253"/>
      <c r="O2998" s="253"/>
      <c r="P2998" s="253"/>
      <c r="Q2998" s="253"/>
      <c r="R2998" s="253"/>
      <c r="S2998" s="253"/>
      <c r="T2998" s="25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5" t="s">
        <v>268</v>
      </c>
      <c r="AU2998" s="255" t="s">
        <v>93</v>
      </c>
      <c r="AV2998" s="14" t="s">
        <v>82</v>
      </c>
      <c r="AW2998" s="14" t="s">
        <v>34</v>
      </c>
      <c r="AX2998" s="14" t="s">
        <v>74</v>
      </c>
      <c r="AY2998" s="255" t="s">
        <v>224</v>
      </c>
    </row>
    <row r="2999" s="13" customFormat="1">
      <c r="A2999" s="13"/>
      <c r="B2999" s="229"/>
      <c r="C2999" s="230"/>
      <c r="D2999" s="231" t="s">
        <v>268</v>
      </c>
      <c r="E2999" s="232" t="s">
        <v>19</v>
      </c>
      <c r="F2999" s="233" t="s">
        <v>1858</v>
      </c>
      <c r="G2999" s="230"/>
      <c r="H2999" s="234">
        <v>133.19999999999999</v>
      </c>
      <c r="I2999" s="235"/>
      <c r="J2999" s="230"/>
      <c r="K2999" s="230"/>
      <c r="L2999" s="236"/>
      <c r="M2999" s="237"/>
      <c r="N2999" s="238"/>
      <c r="O2999" s="238"/>
      <c r="P2999" s="238"/>
      <c r="Q2999" s="238"/>
      <c r="R2999" s="238"/>
      <c r="S2999" s="238"/>
      <c r="T2999" s="23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0" t="s">
        <v>268</v>
      </c>
      <c r="AU2999" s="240" t="s">
        <v>93</v>
      </c>
      <c r="AV2999" s="13" t="s">
        <v>93</v>
      </c>
      <c r="AW2999" s="13" t="s">
        <v>34</v>
      </c>
      <c r="AX2999" s="13" t="s">
        <v>74</v>
      </c>
      <c r="AY2999" s="240" t="s">
        <v>224</v>
      </c>
    </row>
    <row r="3000" s="14" customFormat="1">
      <c r="A3000" s="14"/>
      <c r="B3000" s="246"/>
      <c r="C3000" s="247"/>
      <c r="D3000" s="231" t="s">
        <v>268</v>
      </c>
      <c r="E3000" s="248" t="s">
        <v>19</v>
      </c>
      <c r="F3000" s="249" t="s">
        <v>1859</v>
      </c>
      <c r="G3000" s="247"/>
      <c r="H3000" s="248" t="s">
        <v>19</v>
      </c>
      <c r="I3000" s="250"/>
      <c r="J3000" s="247"/>
      <c r="K3000" s="247"/>
      <c r="L3000" s="251"/>
      <c r="M3000" s="252"/>
      <c r="N3000" s="253"/>
      <c r="O3000" s="253"/>
      <c r="P3000" s="253"/>
      <c r="Q3000" s="253"/>
      <c r="R3000" s="253"/>
      <c r="S3000" s="253"/>
      <c r="T3000" s="25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5" t="s">
        <v>268</v>
      </c>
      <c r="AU3000" s="255" t="s">
        <v>93</v>
      </c>
      <c r="AV3000" s="14" t="s">
        <v>82</v>
      </c>
      <c r="AW3000" s="14" t="s">
        <v>34</v>
      </c>
      <c r="AX3000" s="14" t="s">
        <v>74</v>
      </c>
      <c r="AY3000" s="255" t="s">
        <v>224</v>
      </c>
    </row>
    <row r="3001" s="13" customFormat="1">
      <c r="A3001" s="13"/>
      <c r="B3001" s="229"/>
      <c r="C3001" s="230"/>
      <c r="D3001" s="231" t="s">
        <v>268</v>
      </c>
      <c r="E3001" s="232" t="s">
        <v>19</v>
      </c>
      <c r="F3001" s="233" t="s">
        <v>1860</v>
      </c>
      <c r="G3001" s="230"/>
      <c r="H3001" s="234">
        <v>319</v>
      </c>
      <c r="I3001" s="235"/>
      <c r="J3001" s="230"/>
      <c r="K3001" s="230"/>
      <c r="L3001" s="236"/>
      <c r="M3001" s="237"/>
      <c r="N3001" s="238"/>
      <c r="O3001" s="238"/>
      <c r="P3001" s="238"/>
      <c r="Q3001" s="238"/>
      <c r="R3001" s="238"/>
      <c r="S3001" s="238"/>
      <c r="T3001" s="23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0" t="s">
        <v>268</v>
      </c>
      <c r="AU3001" s="240" t="s">
        <v>93</v>
      </c>
      <c r="AV3001" s="13" t="s">
        <v>93</v>
      </c>
      <c r="AW3001" s="13" t="s">
        <v>34</v>
      </c>
      <c r="AX3001" s="13" t="s">
        <v>74</v>
      </c>
      <c r="AY3001" s="240" t="s">
        <v>224</v>
      </c>
    </row>
    <row r="3002" s="14" customFormat="1">
      <c r="A3002" s="14"/>
      <c r="B3002" s="246"/>
      <c r="C3002" s="247"/>
      <c r="D3002" s="231" t="s">
        <v>268</v>
      </c>
      <c r="E3002" s="248" t="s">
        <v>19</v>
      </c>
      <c r="F3002" s="249" t="s">
        <v>1861</v>
      </c>
      <c r="G3002" s="247"/>
      <c r="H3002" s="248" t="s">
        <v>19</v>
      </c>
      <c r="I3002" s="250"/>
      <c r="J3002" s="247"/>
      <c r="K3002" s="247"/>
      <c r="L3002" s="251"/>
      <c r="M3002" s="252"/>
      <c r="N3002" s="253"/>
      <c r="O3002" s="253"/>
      <c r="P3002" s="253"/>
      <c r="Q3002" s="253"/>
      <c r="R3002" s="253"/>
      <c r="S3002" s="253"/>
      <c r="T3002" s="25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5" t="s">
        <v>268</v>
      </c>
      <c r="AU3002" s="255" t="s">
        <v>93</v>
      </c>
      <c r="AV3002" s="14" t="s">
        <v>82</v>
      </c>
      <c r="AW3002" s="14" t="s">
        <v>34</v>
      </c>
      <c r="AX3002" s="14" t="s">
        <v>74</v>
      </c>
      <c r="AY3002" s="255" t="s">
        <v>224</v>
      </c>
    </row>
    <row r="3003" s="13" customFormat="1">
      <c r="A3003" s="13"/>
      <c r="B3003" s="229"/>
      <c r="C3003" s="230"/>
      <c r="D3003" s="231" t="s">
        <v>268</v>
      </c>
      <c r="E3003" s="232" t="s">
        <v>19</v>
      </c>
      <c r="F3003" s="233" t="s">
        <v>1862</v>
      </c>
      <c r="G3003" s="230"/>
      <c r="H3003" s="234">
        <v>3.7000000000000002</v>
      </c>
      <c r="I3003" s="235"/>
      <c r="J3003" s="230"/>
      <c r="K3003" s="230"/>
      <c r="L3003" s="236"/>
      <c r="M3003" s="237"/>
      <c r="N3003" s="238"/>
      <c r="O3003" s="238"/>
      <c r="P3003" s="238"/>
      <c r="Q3003" s="238"/>
      <c r="R3003" s="238"/>
      <c r="S3003" s="238"/>
      <c r="T3003" s="23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0" t="s">
        <v>268</v>
      </c>
      <c r="AU3003" s="240" t="s">
        <v>93</v>
      </c>
      <c r="AV3003" s="13" t="s">
        <v>93</v>
      </c>
      <c r="AW3003" s="13" t="s">
        <v>34</v>
      </c>
      <c r="AX3003" s="13" t="s">
        <v>74</v>
      </c>
      <c r="AY3003" s="240" t="s">
        <v>224</v>
      </c>
    </row>
    <row r="3004" s="14" customFormat="1">
      <c r="A3004" s="14"/>
      <c r="B3004" s="246"/>
      <c r="C3004" s="247"/>
      <c r="D3004" s="231" t="s">
        <v>268</v>
      </c>
      <c r="E3004" s="248" t="s">
        <v>19</v>
      </c>
      <c r="F3004" s="249" t="s">
        <v>1865</v>
      </c>
      <c r="G3004" s="247"/>
      <c r="H3004" s="248" t="s">
        <v>19</v>
      </c>
      <c r="I3004" s="250"/>
      <c r="J3004" s="247"/>
      <c r="K3004" s="247"/>
      <c r="L3004" s="251"/>
      <c r="M3004" s="252"/>
      <c r="N3004" s="253"/>
      <c r="O3004" s="253"/>
      <c r="P3004" s="253"/>
      <c r="Q3004" s="253"/>
      <c r="R3004" s="253"/>
      <c r="S3004" s="253"/>
      <c r="T3004" s="25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5" t="s">
        <v>268</v>
      </c>
      <c r="AU3004" s="255" t="s">
        <v>93</v>
      </c>
      <c r="AV3004" s="14" t="s">
        <v>82</v>
      </c>
      <c r="AW3004" s="14" t="s">
        <v>34</v>
      </c>
      <c r="AX3004" s="14" t="s">
        <v>74</v>
      </c>
      <c r="AY3004" s="255" t="s">
        <v>224</v>
      </c>
    </row>
    <row r="3005" s="13" customFormat="1">
      <c r="A3005" s="13"/>
      <c r="B3005" s="229"/>
      <c r="C3005" s="230"/>
      <c r="D3005" s="231" t="s">
        <v>268</v>
      </c>
      <c r="E3005" s="232" t="s">
        <v>19</v>
      </c>
      <c r="F3005" s="233" t="s">
        <v>1866</v>
      </c>
      <c r="G3005" s="230"/>
      <c r="H3005" s="234">
        <v>52.558</v>
      </c>
      <c r="I3005" s="235"/>
      <c r="J3005" s="230"/>
      <c r="K3005" s="230"/>
      <c r="L3005" s="236"/>
      <c r="M3005" s="237"/>
      <c r="N3005" s="238"/>
      <c r="O3005" s="238"/>
      <c r="P3005" s="238"/>
      <c r="Q3005" s="238"/>
      <c r="R3005" s="238"/>
      <c r="S3005" s="238"/>
      <c r="T3005" s="23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0" t="s">
        <v>268</v>
      </c>
      <c r="AU3005" s="240" t="s">
        <v>93</v>
      </c>
      <c r="AV3005" s="13" t="s">
        <v>93</v>
      </c>
      <c r="AW3005" s="13" t="s">
        <v>34</v>
      </c>
      <c r="AX3005" s="13" t="s">
        <v>74</v>
      </c>
      <c r="AY3005" s="240" t="s">
        <v>224</v>
      </c>
    </row>
    <row r="3006" s="14" customFormat="1">
      <c r="A3006" s="14"/>
      <c r="B3006" s="246"/>
      <c r="C3006" s="247"/>
      <c r="D3006" s="231" t="s">
        <v>268</v>
      </c>
      <c r="E3006" s="248" t="s">
        <v>19</v>
      </c>
      <c r="F3006" s="249" t="s">
        <v>1867</v>
      </c>
      <c r="G3006" s="247"/>
      <c r="H3006" s="248" t="s">
        <v>19</v>
      </c>
      <c r="I3006" s="250"/>
      <c r="J3006" s="247"/>
      <c r="K3006" s="247"/>
      <c r="L3006" s="251"/>
      <c r="M3006" s="252"/>
      <c r="N3006" s="253"/>
      <c r="O3006" s="253"/>
      <c r="P3006" s="253"/>
      <c r="Q3006" s="253"/>
      <c r="R3006" s="253"/>
      <c r="S3006" s="253"/>
      <c r="T3006" s="25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5" t="s">
        <v>268</v>
      </c>
      <c r="AU3006" s="255" t="s">
        <v>93</v>
      </c>
      <c r="AV3006" s="14" t="s">
        <v>82</v>
      </c>
      <c r="AW3006" s="14" t="s">
        <v>34</v>
      </c>
      <c r="AX3006" s="14" t="s">
        <v>74</v>
      </c>
      <c r="AY3006" s="255" t="s">
        <v>224</v>
      </c>
    </row>
    <row r="3007" s="13" customFormat="1">
      <c r="A3007" s="13"/>
      <c r="B3007" s="229"/>
      <c r="C3007" s="230"/>
      <c r="D3007" s="231" t="s">
        <v>268</v>
      </c>
      <c r="E3007" s="232" t="s">
        <v>19</v>
      </c>
      <c r="F3007" s="233" t="s">
        <v>1868</v>
      </c>
      <c r="G3007" s="230"/>
      <c r="H3007" s="234">
        <v>43.700000000000003</v>
      </c>
      <c r="I3007" s="235"/>
      <c r="J3007" s="230"/>
      <c r="K3007" s="230"/>
      <c r="L3007" s="236"/>
      <c r="M3007" s="237"/>
      <c r="N3007" s="238"/>
      <c r="O3007" s="238"/>
      <c r="P3007" s="238"/>
      <c r="Q3007" s="238"/>
      <c r="R3007" s="238"/>
      <c r="S3007" s="238"/>
      <c r="T3007" s="23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0" t="s">
        <v>268</v>
      </c>
      <c r="AU3007" s="240" t="s">
        <v>93</v>
      </c>
      <c r="AV3007" s="13" t="s">
        <v>93</v>
      </c>
      <c r="AW3007" s="13" t="s">
        <v>34</v>
      </c>
      <c r="AX3007" s="13" t="s">
        <v>74</v>
      </c>
      <c r="AY3007" s="240" t="s">
        <v>224</v>
      </c>
    </row>
    <row r="3008" s="16" customFormat="1">
      <c r="A3008" s="16"/>
      <c r="B3008" s="272"/>
      <c r="C3008" s="273"/>
      <c r="D3008" s="231" t="s">
        <v>268</v>
      </c>
      <c r="E3008" s="274" t="s">
        <v>19</v>
      </c>
      <c r="F3008" s="275" t="s">
        <v>351</v>
      </c>
      <c r="G3008" s="273"/>
      <c r="H3008" s="276">
        <v>4266.3580000000002</v>
      </c>
      <c r="I3008" s="277"/>
      <c r="J3008" s="273"/>
      <c r="K3008" s="273"/>
      <c r="L3008" s="278"/>
      <c r="M3008" s="279"/>
      <c r="N3008" s="280"/>
      <c r="O3008" s="280"/>
      <c r="P3008" s="280"/>
      <c r="Q3008" s="280"/>
      <c r="R3008" s="280"/>
      <c r="S3008" s="280"/>
      <c r="T3008" s="281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82" t="s">
        <v>268</v>
      </c>
      <c r="AU3008" s="282" t="s">
        <v>93</v>
      </c>
      <c r="AV3008" s="16" t="s">
        <v>231</v>
      </c>
      <c r="AW3008" s="16" t="s">
        <v>34</v>
      </c>
      <c r="AX3008" s="16" t="s">
        <v>82</v>
      </c>
      <c r="AY3008" s="282" t="s">
        <v>224</v>
      </c>
    </row>
    <row r="3009" s="2" customFormat="1" ht="24.15" customHeight="1">
      <c r="A3009" s="41"/>
      <c r="B3009" s="42"/>
      <c r="C3009" s="286" t="s">
        <v>2976</v>
      </c>
      <c r="D3009" s="286" t="s">
        <v>572</v>
      </c>
      <c r="E3009" s="287" t="s">
        <v>2977</v>
      </c>
      <c r="F3009" s="288" t="s">
        <v>2978</v>
      </c>
      <c r="G3009" s="289" t="s">
        <v>266</v>
      </c>
      <c r="H3009" s="290">
        <v>4479.6760000000004</v>
      </c>
      <c r="I3009" s="291"/>
      <c r="J3009" s="292">
        <f>ROUND(I3009*H3009,2)</f>
        <v>0</v>
      </c>
      <c r="K3009" s="288" t="s">
        <v>312</v>
      </c>
      <c r="L3009" s="293"/>
      <c r="M3009" s="294" t="s">
        <v>19</v>
      </c>
      <c r="N3009" s="295" t="s">
        <v>46</v>
      </c>
      <c r="O3009" s="87"/>
      <c r="P3009" s="225">
        <f>O3009*H3009</f>
        <v>0</v>
      </c>
      <c r="Q3009" s="225">
        <v>0.00051999999999999995</v>
      </c>
      <c r="R3009" s="225">
        <f>Q3009*H3009</f>
        <v>2.32943152</v>
      </c>
      <c r="S3009" s="225">
        <v>0</v>
      </c>
      <c r="T3009" s="226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7" t="s">
        <v>643</v>
      </c>
      <c r="AT3009" s="227" t="s">
        <v>572</v>
      </c>
      <c r="AU3009" s="227" t="s">
        <v>93</v>
      </c>
      <c r="AY3009" s="20" t="s">
        <v>224</v>
      </c>
      <c r="BE3009" s="228">
        <f>IF(N3009="základní",J3009,0)</f>
        <v>0</v>
      </c>
      <c r="BF3009" s="228">
        <f>IF(N3009="snížená",J3009,0)</f>
        <v>0</v>
      </c>
      <c r="BG3009" s="228">
        <f>IF(N3009="zákl. přenesená",J3009,0)</f>
        <v>0</v>
      </c>
      <c r="BH3009" s="228">
        <f>IF(N3009="sníž. přenesená",J3009,0)</f>
        <v>0</v>
      </c>
      <c r="BI3009" s="228">
        <f>IF(N3009="nulová",J3009,0)</f>
        <v>0</v>
      </c>
      <c r="BJ3009" s="20" t="s">
        <v>93</v>
      </c>
      <c r="BK3009" s="228">
        <f>ROUND(I3009*H3009,2)</f>
        <v>0</v>
      </c>
      <c r="BL3009" s="20" t="s">
        <v>544</v>
      </c>
      <c r="BM3009" s="227" t="s">
        <v>2979</v>
      </c>
    </row>
    <row r="3010" s="14" customFormat="1">
      <c r="A3010" s="14"/>
      <c r="B3010" s="246"/>
      <c r="C3010" s="247"/>
      <c r="D3010" s="231" t="s">
        <v>268</v>
      </c>
      <c r="E3010" s="248" t="s">
        <v>19</v>
      </c>
      <c r="F3010" s="249" t="s">
        <v>1845</v>
      </c>
      <c r="G3010" s="247"/>
      <c r="H3010" s="248" t="s">
        <v>19</v>
      </c>
      <c r="I3010" s="250"/>
      <c r="J3010" s="247"/>
      <c r="K3010" s="247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268</v>
      </c>
      <c r="AU3010" s="255" t="s">
        <v>93</v>
      </c>
      <c r="AV3010" s="14" t="s">
        <v>82</v>
      </c>
      <c r="AW3010" s="14" t="s">
        <v>34</v>
      </c>
      <c r="AX3010" s="14" t="s">
        <v>74</v>
      </c>
      <c r="AY3010" s="255" t="s">
        <v>224</v>
      </c>
    </row>
    <row r="3011" s="13" customFormat="1">
      <c r="A3011" s="13"/>
      <c r="B3011" s="229"/>
      <c r="C3011" s="230"/>
      <c r="D3011" s="231" t="s">
        <v>268</v>
      </c>
      <c r="E3011" s="232" t="s">
        <v>19</v>
      </c>
      <c r="F3011" s="233" t="s">
        <v>2980</v>
      </c>
      <c r="G3011" s="230"/>
      <c r="H3011" s="234">
        <v>375.48000000000002</v>
      </c>
      <c r="I3011" s="235"/>
      <c r="J3011" s="230"/>
      <c r="K3011" s="230"/>
      <c r="L3011" s="236"/>
      <c r="M3011" s="237"/>
      <c r="N3011" s="238"/>
      <c r="O3011" s="238"/>
      <c r="P3011" s="238"/>
      <c r="Q3011" s="238"/>
      <c r="R3011" s="238"/>
      <c r="S3011" s="238"/>
      <c r="T3011" s="23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0" t="s">
        <v>268</v>
      </c>
      <c r="AU3011" s="240" t="s">
        <v>93</v>
      </c>
      <c r="AV3011" s="13" t="s">
        <v>93</v>
      </c>
      <c r="AW3011" s="13" t="s">
        <v>34</v>
      </c>
      <c r="AX3011" s="13" t="s">
        <v>74</v>
      </c>
      <c r="AY3011" s="240" t="s">
        <v>224</v>
      </c>
    </row>
    <row r="3012" s="14" customFormat="1">
      <c r="A3012" s="14"/>
      <c r="B3012" s="246"/>
      <c r="C3012" s="247"/>
      <c r="D3012" s="231" t="s">
        <v>268</v>
      </c>
      <c r="E3012" s="248" t="s">
        <v>19</v>
      </c>
      <c r="F3012" s="249" t="s">
        <v>1847</v>
      </c>
      <c r="G3012" s="247"/>
      <c r="H3012" s="248" t="s">
        <v>19</v>
      </c>
      <c r="I3012" s="250"/>
      <c r="J3012" s="247"/>
      <c r="K3012" s="247"/>
      <c r="L3012" s="251"/>
      <c r="M3012" s="252"/>
      <c r="N3012" s="253"/>
      <c r="O3012" s="253"/>
      <c r="P3012" s="253"/>
      <c r="Q3012" s="253"/>
      <c r="R3012" s="253"/>
      <c r="S3012" s="253"/>
      <c r="T3012" s="25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5" t="s">
        <v>268</v>
      </c>
      <c r="AU3012" s="255" t="s">
        <v>93</v>
      </c>
      <c r="AV3012" s="14" t="s">
        <v>82</v>
      </c>
      <c r="AW3012" s="14" t="s">
        <v>34</v>
      </c>
      <c r="AX3012" s="14" t="s">
        <v>74</v>
      </c>
      <c r="AY3012" s="255" t="s">
        <v>224</v>
      </c>
    </row>
    <row r="3013" s="13" customFormat="1">
      <c r="A3013" s="13"/>
      <c r="B3013" s="229"/>
      <c r="C3013" s="230"/>
      <c r="D3013" s="231" t="s">
        <v>268</v>
      </c>
      <c r="E3013" s="232" t="s">
        <v>19</v>
      </c>
      <c r="F3013" s="233" t="s">
        <v>2981</v>
      </c>
      <c r="G3013" s="230"/>
      <c r="H3013" s="234">
        <v>2425.9200000000001</v>
      </c>
      <c r="I3013" s="235"/>
      <c r="J3013" s="230"/>
      <c r="K3013" s="230"/>
      <c r="L3013" s="236"/>
      <c r="M3013" s="237"/>
      <c r="N3013" s="238"/>
      <c r="O3013" s="238"/>
      <c r="P3013" s="238"/>
      <c r="Q3013" s="238"/>
      <c r="R3013" s="238"/>
      <c r="S3013" s="238"/>
      <c r="T3013" s="23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0" t="s">
        <v>268</v>
      </c>
      <c r="AU3013" s="240" t="s">
        <v>93</v>
      </c>
      <c r="AV3013" s="13" t="s">
        <v>93</v>
      </c>
      <c r="AW3013" s="13" t="s">
        <v>34</v>
      </c>
      <c r="AX3013" s="13" t="s">
        <v>74</v>
      </c>
      <c r="AY3013" s="240" t="s">
        <v>224</v>
      </c>
    </row>
    <row r="3014" s="14" customFormat="1">
      <c r="A3014" s="14"/>
      <c r="B3014" s="246"/>
      <c r="C3014" s="247"/>
      <c r="D3014" s="231" t="s">
        <v>268</v>
      </c>
      <c r="E3014" s="248" t="s">
        <v>19</v>
      </c>
      <c r="F3014" s="249" t="s">
        <v>1849</v>
      </c>
      <c r="G3014" s="247"/>
      <c r="H3014" s="248" t="s">
        <v>19</v>
      </c>
      <c r="I3014" s="250"/>
      <c r="J3014" s="247"/>
      <c r="K3014" s="247"/>
      <c r="L3014" s="251"/>
      <c r="M3014" s="252"/>
      <c r="N3014" s="253"/>
      <c r="O3014" s="253"/>
      <c r="P3014" s="253"/>
      <c r="Q3014" s="253"/>
      <c r="R3014" s="253"/>
      <c r="S3014" s="253"/>
      <c r="T3014" s="25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5" t="s">
        <v>268</v>
      </c>
      <c r="AU3014" s="255" t="s">
        <v>93</v>
      </c>
      <c r="AV3014" s="14" t="s">
        <v>82</v>
      </c>
      <c r="AW3014" s="14" t="s">
        <v>34</v>
      </c>
      <c r="AX3014" s="14" t="s">
        <v>74</v>
      </c>
      <c r="AY3014" s="255" t="s">
        <v>224</v>
      </c>
    </row>
    <row r="3015" s="13" customFormat="1">
      <c r="A3015" s="13"/>
      <c r="B3015" s="229"/>
      <c r="C3015" s="230"/>
      <c r="D3015" s="231" t="s">
        <v>268</v>
      </c>
      <c r="E3015" s="232" t="s">
        <v>19</v>
      </c>
      <c r="F3015" s="233" t="s">
        <v>2982</v>
      </c>
      <c r="G3015" s="230"/>
      <c r="H3015" s="234">
        <v>265.54500000000002</v>
      </c>
      <c r="I3015" s="235"/>
      <c r="J3015" s="230"/>
      <c r="K3015" s="230"/>
      <c r="L3015" s="236"/>
      <c r="M3015" s="237"/>
      <c r="N3015" s="238"/>
      <c r="O3015" s="238"/>
      <c r="P3015" s="238"/>
      <c r="Q3015" s="238"/>
      <c r="R3015" s="238"/>
      <c r="S3015" s="238"/>
      <c r="T3015" s="23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0" t="s">
        <v>268</v>
      </c>
      <c r="AU3015" s="240" t="s">
        <v>93</v>
      </c>
      <c r="AV3015" s="13" t="s">
        <v>93</v>
      </c>
      <c r="AW3015" s="13" t="s">
        <v>34</v>
      </c>
      <c r="AX3015" s="13" t="s">
        <v>74</v>
      </c>
      <c r="AY3015" s="240" t="s">
        <v>224</v>
      </c>
    </row>
    <row r="3016" s="14" customFormat="1">
      <c r="A3016" s="14"/>
      <c r="B3016" s="246"/>
      <c r="C3016" s="247"/>
      <c r="D3016" s="231" t="s">
        <v>268</v>
      </c>
      <c r="E3016" s="248" t="s">
        <v>19</v>
      </c>
      <c r="F3016" s="249" t="s">
        <v>1851</v>
      </c>
      <c r="G3016" s="247"/>
      <c r="H3016" s="248" t="s">
        <v>19</v>
      </c>
      <c r="I3016" s="250"/>
      <c r="J3016" s="247"/>
      <c r="K3016" s="247"/>
      <c r="L3016" s="251"/>
      <c r="M3016" s="252"/>
      <c r="N3016" s="253"/>
      <c r="O3016" s="253"/>
      <c r="P3016" s="253"/>
      <c r="Q3016" s="253"/>
      <c r="R3016" s="253"/>
      <c r="S3016" s="253"/>
      <c r="T3016" s="25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5" t="s">
        <v>268</v>
      </c>
      <c r="AU3016" s="255" t="s">
        <v>93</v>
      </c>
      <c r="AV3016" s="14" t="s">
        <v>82</v>
      </c>
      <c r="AW3016" s="14" t="s">
        <v>34</v>
      </c>
      <c r="AX3016" s="14" t="s">
        <v>74</v>
      </c>
      <c r="AY3016" s="255" t="s">
        <v>224</v>
      </c>
    </row>
    <row r="3017" s="13" customFormat="1">
      <c r="A3017" s="13"/>
      <c r="B3017" s="229"/>
      <c r="C3017" s="230"/>
      <c r="D3017" s="231" t="s">
        <v>268</v>
      </c>
      <c r="E3017" s="232" t="s">
        <v>19</v>
      </c>
      <c r="F3017" s="233" t="s">
        <v>2983</v>
      </c>
      <c r="G3017" s="230"/>
      <c r="H3017" s="234">
        <v>145.63499999999999</v>
      </c>
      <c r="I3017" s="235"/>
      <c r="J3017" s="230"/>
      <c r="K3017" s="230"/>
      <c r="L3017" s="236"/>
      <c r="M3017" s="237"/>
      <c r="N3017" s="238"/>
      <c r="O3017" s="238"/>
      <c r="P3017" s="238"/>
      <c r="Q3017" s="238"/>
      <c r="R3017" s="238"/>
      <c r="S3017" s="238"/>
      <c r="T3017" s="23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0" t="s">
        <v>268</v>
      </c>
      <c r="AU3017" s="240" t="s">
        <v>93</v>
      </c>
      <c r="AV3017" s="13" t="s">
        <v>93</v>
      </c>
      <c r="AW3017" s="13" t="s">
        <v>34</v>
      </c>
      <c r="AX3017" s="13" t="s">
        <v>74</v>
      </c>
      <c r="AY3017" s="240" t="s">
        <v>224</v>
      </c>
    </row>
    <row r="3018" s="14" customFormat="1">
      <c r="A3018" s="14"/>
      <c r="B3018" s="246"/>
      <c r="C3018" s="247"/>
      <c r="D3018" s="231" t="s">
        <v>268</v>
      </c>
      <c r="E3018" s="248" t="s">
        <v>19</v>
      </c>
      <c r="F3018" s="249" t="s">
        <v>1853</v>
      </c>
      <c r="G3018" s="247"/>
      <c r="H3018" s="248" t="s">
        <v>19</v>
      </c>
      <c r="I3018" s="250"/>
      <c r="J3018" s="247"/>
      <c r="K3018" s="247"/>
      <c r="L3018" s="251"/>
      <c r="M3018" s="252"/>
      <c r="N3018" s="253"/>
      <c r="O3018" s="253"/>
      <c r="P3018" s="253"/>
      <c r="Q3018" s="253"/>
      <c r="R3018" s="253"/>
      <c r="S3018" s="253"/>
      <c r="T3018" s="25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5" t="s">
        <v>268</v>
      </c>
      <c r="AU3018" s="255" t="s">
        <v>93</v>
      </c>
      <c r="AV3018" s="14" t="s">
        <v>82</v>
      </c>
      <c r="AW3018" s="14" t="s">
        <v>34</v>
      </c>
      <c r="AX3018" s="14" t="s">
        <v>74</v>
      </c>
      <c r="AY3018" s="255" t="s">
        <v>224</v>
      </c>
    </row>
    <row r="3019" s="13" customFormat="1">
      <c r="A3019" s="13"/>
      <c r="B3019" s="229"/>
      <c r="C3019" s="230"/>
      <c r="D3019" s="231" t="s">
        <v>268</v>
      </c>
      <c r="E3019" s="232" t="s">
        <v>19</v>
      </c>
      <c r="F3019" s="233" t="s">
        <v>2984</v>
      </c>
      <c r="G3019" s="230"/>
      <c r="H3019" s="234">
        <v>561.53999999999996</v>
      </c>
      <c r="I3019" s="235"/>
      <c r="J3019" s="230"/>
      <c r="K3019" s="230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268</v>
      </c>
      <c r="AU3019" s="240" t="s">
        <v>93</v>
      </c>
      <c r="AV3019" s="13" t="s">
        <v>93</v>
      </c>
      <c r="AW3019" s="13" t="s">
        <v>34</v>
      </c>
      <c r="AX3019" s="13" t="s">
        <v>74</v>
      </c>
      <c r="AY3019" s="240" t="s">
        <v>224</v>
      </c>
    </row>
    <row r="3020" s="14" customFormat="1">
      <c r="A3020" s="14"/>
      <c r="B3020" s="246"/>
      <c r="C3020" s="247"/>
      <c r="D3020" s="231" t="s">
        <v>268</v>
      </c>
      <c r="E3020" s="248" t="s">
        <v>19</v>
      </c>
      <c r="F3020" s="249" t="s">
        <v>1855</v>
      </c>
      <c r="G3020" s="247"/>
      <c r="H3020" s="248" t="s">
        <v>19</v>
      </c>
      <c r="I3020" s="250"/>
      <c r="J3020" s="247"/>
      <c r="K3020" s="247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5" t="s">
        <v>268</v>
      </c>
      <c r="AU3020" s="255" t="s">
        <v>93</v>
      </c>
      <c r="AV3020" s="14" t="s">
        <v>82</v>
      </c>
      <c r="AW3020" s="14" t="s">
        <v>34</v>
      </c>
      <c r="AX3020" s="14" t="s">
        <v>74</v>
      </c>
      <c r="AY3020" s="255" t="s">
        <v>224</v>
      </c>
    </row>
    <row r="3021" s="13" customFormat="1">
      <c r="A3021" s="13"/>
      <c r="B3021" s="229"/>
      <c r="C3021" s="230"/>
      <c r="D3021" s="231" t="s">
        <v>268</v>
      </c>
      <c r="E3021" s="232" t="s">
        <v>19</v>
      </c>
      <c r="F3021" s="233" t="s">
        <v>2985</v>
      </c>
      <c r="G3021" s="230"/>
      <c r="H3021" s="234">
        <v>125.79000000000001</v>
      </c>
      <c r="I3021" s="235"/>
      <c r="J3021" s="230"/>
      <c r="K3021" s="230"/>
      <c r="L3021" s="236"/>
      <c r="M3021" s="237"/>
      <c r="N3021" s="238"/>
      <c r="O3021" s="238"/>
      <c r="P3021" s="238"/>
      <c r="Q3021" s="238"/>
      <c r="R3021" s="238"/>
      <c r="S3021" s="238"/>
      <c r="T3021" s="23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0" t="s">
        <v>268</v>
      </c>
      <c r="AU3021" s="240" t="s">
        <v>93</v>
      </c>
      <c r="AV3021" s="13" t="s">
        <v>93</v>
      </c>
      <c r="AW3021" s="13" t="s">
        <v>34</v>
      </c>
      <c r="AX3021" s="13" t="s">
        <v>74</v>
      </c>
      <c r="AY3021" s="240" t="s">
        <v>224</v>
      </c>
    </row>
    <row r="3022" s="14" customFormat="1">
      <c r="A3022" s="14"/>
      <c r="B3022" s="246"/>
      <c r="C3022" s="247"/>
      <c r="D3022" s="231" t="s">
        <v>268</v>
      </c>
      <c r="E3022" s="248" t="s">
        <v>19</v>
      </c>
      <c r="F3022" s="249" t="s">
        <v>1857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268</v>
      </c>
      <c r="AU3022" s="255" t="s">
        <v>93</v>
      </c>
      <c r="AV3022" s="14" t="s">
        <v>82</v>
      </c>
      <c r="AW3022" s="14" t="s">
        <v>34</v>
      </c>
      <c r="AX3022" s="14" t="s">
        <v>74</v>
      </c>
      <c r="AY3022" s="255" t="s">
        <v>224</v>
      </c>
    </row>
    <row r="3023" s="13" customFormat="1">
      <c r="A3023" s="13"/>
      <c r="B3023" s="229"/>
      <c r="C3023" s="230"/>
      <c r="D3023" s="231" t="s">
        <v>268</v>
      </c>
      <c r="E3023" s="232" t="s">
        <v>19</v>
      </c>
      <c r="F3023" s="233" t="s">
        <v>2986</v>
      </c>
      <c r="G3023" s="230"/>
      <c r="H3023" s="234">
        <v>139.86000000000001</v>
      </c>
      <c r="I3023" s="235"/>
      <c r="J3023" s="230"/>
      <c r="K3023" s="230"/>
      <c r="L3023" s="236"/>
      <c r="M3023" s="237"/>
      <c r="N3023" s="238"/>
      <c r="O3023" s="238"/>
      <c r="P3023" s="238"/>
      <c r="Q3023" s="238"/>
      <c r="R3023" s="238"/>
      <c r="S3023" s="238"/>
      <c r="T3023" s="23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0" t="s">
        <v>268</v>
      </c>
      <c r="AU3023" s="240" t="s">
        <v>93</v>
      </c>
      <c r="AV3023" s="13" t="s">
        <v>93</v>
      </c>
      <c r="AW3023" s="13" t="s">
        <v>34</v>
      </c>
      <c r="AX3023" s="13" t="s">
        <v>74</v>
      </c>
      <c r="AY3023" s="240" t="s">
        <v>224</v>
      </c>
    </row>
    <row r="3024" s="14" customFormat="1">
      <c r="A3024" s="14"/>
      <c r="B3024" s="246"/>
      <c r="C3024" s="247"/>
      <c r="D3024" s="231" t="s">
        <v>268</v>
      </c>
      <c r="E3024" s="248" t="s">
        <v>19</v>
      </c>
      <c r="F3024" s="249" t="s">
        <v>1859</v>
      </c>
      <c r="G3024" s="247"/>
      <c r="H3024" s="248" t="s">
        <v>19</v>
      </c>
      <c r="I3024" s="250"/>
      <c r="J3024" s="247"/>
      <c r="K3024" s="247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268</v>
      </c>
      <c r="AU3024" s="255" t="s">
        <v>93</v>
      </c>
      <c r="AV3024" s="14" t="s">
        <v>82</v>
      </c>
      <c r="AW3024" s="14" t="s">
        <v>34</v>
      </c>
      <c r="AX3024" s="14" t="s">
        <v>74</v>
      </c>
      <c r="AY3024" s="255" t="s">
        <v>224</v>
      </c>
    </row>
    <row r="3025" s="13" customFormat="1">
      <c r="A3025" s="13"/>
      <c r="B3025" s="229"/>
      <c r="C3025" s="230"/>
      <c r="D3025" s="231" t="s">
        <v>268</v>
      </c>
      <c r="E3025" s="232" t="s">
        <v>19</v>
      </c>
      <c r="F3025" s="233" t="s">
        <v>2987</v>
      </c>
      <c r="G3025" s="230"/>
      <c r="H3025" s="234">
        <v>334.94999999999999</v>
      </c>
      <c r="I3025" s="235"/>
      <c r="J3025" s="230"/>
      <c r="K3025" s="230"/>
      <c r="L3025" s="236"/>
      <c r="M3025" s="237"/>
      <c r="N3025" s="238"/>
      <c r="O3025" s="238"/>
      <c r="P3025" s="238"/>
      <c r="Q3025" s="238"/>
      <c r="R3025" s="238"/>
      <c r="S3025" s="238"/>
      <c r="T3025" s="239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0" t="s">
        <v>268</v>
      </c>
      <c r="AU3025" s="240" t="s">
        <v>93</v>
      </c>
      <c r="AV3025" s="13" t="s">
        <v>93</v>
      </c>
      <c r="AW3025" s="13" t="s">
        <v>34</v>
      </c>
      <c r="AX3025" s="13" t="s">
        <v>74</v>
      </c>
      <c r="AY3025" s="240" t="s">
        <v>224</v>
      </c>
    </row>
    <row r="3026" s="14" customFormat="1">
      <c r="A3026" s="14"/>
      <c r="B3026" s="246"/>
      <c r="C3026" s="247"/>
      <c r="D3026" s="231" t="s">
        <v>268</v>
      </c>
      <c r="E3026" s="248" t="s">
        <v>19</v>
      </c>
      <c r="F3026" s="249" t="s">
        <v>1861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268</v>
      </c>
      <c r="AU3026" s="255" t="s">
        <v>93</v>
      </c>
      <c r="AV3026" s="14" t="s">
        <v>82</v>
      </c>
      <c r="AW3026" s="14" t="s">
        <v>34</v>
      </c>
      <c r="AX3026" s="14" t="s">
        <v>74</v>
      </c>
      <c r="AY3026" s="255" t="s">
        <v>224</v>
      </c>
    </row>
    <row r="3027" s="13" customFormat="1">
      <c r="A3027" s="13"/>
      <c r="B3027" s="229"/>
      <c r="C3027" s="230"/>
      <c r="D3027" s="231" t="s">
        <v>268</v>
      </c>
      <c r="E3027" s="232" t="s">
        <v>19</v>
      </c>
      <c r="F3027" s="233" t="s">
        <v>2988</v>
      </c>
      <c r="G3027" s="230"/>
      <c r="H3027" s="234">
        <v>3.8849999999999998</v>
      </c>
      <c r="I3027" s="235"/>
      <c r="J3027" s="230"/>
      <c r="K3027" s="230"/>
      <c r="L3027" s="236"/>
      <c r="M3027" s="237"/>
      <c r="N3027" s="238"/>
      <c r="O3027" s="238"/>
      <c r="P3027" s="238"/>
      <c r="Q3027" s="238"/>
      <c r="R3027" s="238"/>
      <c r="S3027" s="238"/>
      <c r="T3027" s="239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0" t="s">
        <v>268</v>
      </c>
      <c r="AU3027" s="240" t="s">
        <v>93</v>
      </c>
      <c r="AV3027" s="13" t="s">
        <v>93</v>
      </c>
      <c r="AW3027" s="13" t="s">
        <v>34</v>
      </c>
      <c r="AX3027" s="13" t="s">
        <v>74</v>
      </c>
      <c r="AY3027" s="240" t="s">
        <v>224</v>
      </c>
    </row>
    <row r="3028" s="14" customFormat="1">
      <c r="A3028" s="14"/>
      <c r="B3028" s="246"/>
      <c r="C3028" s="247"/>
      <c r="D3028" s="231" t="s">
        <v>268</v>
      </c>
      <c r="E3028" s="248" t="s">
        <v>19</v>
      </c>
      <c r="F3028" s="249" t="s">
        <v>1865</v>
      </c>
      <c r="G3028" s="247"/>
      <c r="H3028" s="248" t="s">
        <v>19</v>
      </c>
      <c r="I3028" s="250"/>
      <c r="J3028" s="247"/>
      <c r="K3028" s="247"/>
      <c r="L3028" s="251"/>
      <c r="M3028" s="252"/>
      <c r="N3028" s="253"/>
      <c r="O3028" s="253"/>
      <c r="P3028" s="253"/>
      <c r="Q3028" s="253"/>
      <c r="R3028" s="253"/>
      <c r="S3028" s="253"/>
      <c r="T3028" s="25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5" t="s">
        <v>268</v>
      </c>
      <c r="AU3028" s="255" t="s">
        <v>93</v>
      </c>
      <c r="AV3028" s="14" t="s">
        <v>82</v>
      </c>
      <c r="AW3028" s="14" t="s">
        <v>34</v>
      </c>
      <c r="AX3028" s="14" t="s">
        <v>74</v>
      </c>
      <c r="AY3028" s="255" t="s">
        <v>224</v>
      </c>
    </row>
    <row r="3029" s="13" customFormat="1">
      <c r="A3029" s="13"/>
      <c r="B3029" s="229"/>
      <c r="C3029" s="230"/>
      <c r="D3029" s="231" t="s">
        <v>268</v>
      </c>
      <c r="E3029" s="232" t="s">
        <v>19</v>
      </c>
      <c r="F3029" s="233" t="s">
        <v>2989</v>
      </c>
      <c r="G3029" s="230"/>
      <c r="H3029" s="234">
        <v>55.186</v>
      </c>
      <c r="I3029" s="235"/>
      <c r="J3029" s="230"/>
      <c r="K3029" s="230"/>
      <c r="L3029" s="236"/>
      <c r="M3029" s="237"/>
      <c r="N3029" s="238"/>
      <c r="O3029" s="238"/>
      <c r="P3029" s="238"/>
      <c r="Q3029" s="238"/>
      <c r="R3029" s="238"/>
      <c r="S3029" s="238"/>
      <c r="T3029" s="23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0" t="s">
        <v>268</v>
      </c>
      <c r="AU3029" s="240" t="s">
        <v>93</v>
      </c>
      <c r="AV3029" s="13" t="s">
        <v>93</v>
      </c>
      <c r="AW3029" s="13" t="s">
        <v>34</v>
      </c>
      <c r="AX3029" s="13" t="s">
        <v>74</v>
      </c>
      <c r="AY3029" s="240" t="s">
        <v>224</v>
      </c>
    </row>
    <row r="3030" s="14" customFormat="1">
      <c r="A3030" s="14"/>
      <c r="B3030" s="246"/>
      <c r="C3030" s="247"/>
      <c r="D3030" s="231" t="s">
        <v>268</v>
      </c>
      <c r="E3030" s="248" t="s">
        <v>19</v>
      </c>
      <c r="F3030" s="249" t="s">
        <v>1867</v>
      </c>
      <c r="G3030" s="247"/>
      <c r="H3030" s="248" t="s">
        <v>19</v>
      </c>
      <c r="I3030" s="250"/>
      <c r="J3030" s="247"/>
      <c r="K3030" s="247"/>
      <c r="L3030" s="251"/>
      <c r="M3030" s="252"/>
      <c r="N3030" s="253"/>
      <c r="O3030" s="253"/>
      <c r="P3030" s="253"/>
      <c r="Q3030" s="253"/>
      <c r="R3030" s="253"/>
      <c r="S3030" s="253"/>
      <c r="T3030" s="25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5" t="s">
        <v>268</v>
      </c>
      <c r="AU3030" s="255" t="s">
        <v>93</v>
      </c>
      <c r="AV3030" s="14" t="s">
        <v>82</v>
      </c>
      <c r="AW3030" s="14" t="s">
        <v>34</v>
      </c>
      <c r="AX3030" s="14" t="s">
        <v>74</v>
      </c>
      <c r="AY3030" s="255" t="s">
        <v>224</v>
      </c>
    </row>
    <row r="3031" s="13" customFormat="1">
      <c r="A3031" s="13"/>
      <c r="B3031" s="229"/>
      <c r="C3031" s="230"/>
      <c r="D3031" s="231" t="s">
        <v>268</v>
      </c>
      <c r="E3031" s="232" t="s">
        <v>19</v>
      </c>
      <c r="F3031" s="233" t="s">
        <v>2990</v>
      </c>
      <c r="G3031" s="230"/>
      <c r="H3031" s="234">
        <v>45.884999999999998</v>
      </c>
      <c r="I3031" s="235"/>
      <c r="J3031" s="230"/>
      <c r="K3031" s="230"/>
      <c r="L3031" s="236"/>
      <c r="M3031" s="237"/>
      <c r="N3031" s="238"/>
      <c r="O3031" s="238"/>
      <c r="P3031" s="238"/>
      <c r="Q3031" s="238"/>
      <c r="R3031" s="238"/>
      <c r="S3031" s="238"/>
      <c r="T3031" s="239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0" t="s">
        <v>268</v>
      </c>
      <c r="AU3031" s="240" t="s">
        <v>93</v>
      </c>
      <c r="AV3031" s="13" t="s">
        <v>93</v>
      </c>
      <c r="AW3031" s="13" t="s">
        <v>34</v>
      </c>
      <c r="AX3031" s="13" t="s">
        <v>74</v>
      </c>
      <c r="AY3031" s="240" t="s">
        <v>224</v>
      </c>
    </row>
    <row r="3032" s="16" customFormat="1">
      <c r="A3032" s="16"/>
      <c r="B3032" s="272"/>
      <c r="C3032" s="273"/>
      <c r="D3032" s="231" t="s">
        <v>268</v>
      </c>
      <c r="E3032" s="274" t="s">
        <v>19</v>
      </c>
      <c r="F3032" s="275" t="s">
        <v>351</v>
      </c>
      <c r="G3032" s="273"/>
      <c r="H3032" s="276">
        <v>4479.6760000000004</v>
      </c>
      <c r="I3032" s="277"/>
      <c r="J3032" s="273"/>
      <c r="K3032" s="273"/>
      <c r="L3032" s="278"/>
      <c r="M3032" s="279"/>
      <c r="N3032" s="280"/>
      <c r="O3032" s="280"/>
      <c r="P3032" s="280"/>
      <c r="Q3032" s="280"/>
      <c r="R3032" s="280"/>
      <c r="S3032" s="280"/>
      <c r="T3032" s="281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T3032" s="282" t="s">
        <v>268</v>
      </c>
      <c r="AU3032" s="282" t="s">
        <v>93</v>
      </c>
      <c r="AV3032" s="16" t="s">
        <v>231</v>
      </c>
      <c r="AW3032" s="16" t="s">
        <v>34</v>
      </c>
      <c r="AX3032" s="16" t="s">
        <v>82</v>
      </c>
      <c r="AY3032" s="282" t="s">
        <v>224</v>
      </c>
    </row>
    <row r="3033" s="2" customFormat="1" ht="24.15" customHeight="1">
      <c r="A3033" s="41"/>
      <c r="B3033" s="42"/>
      <c r="C3033" s="286" t="s">
        <v>2991</v>
      </c>
      <c r="D3033" s="286" t="s">
        <v>572</v>
      </c>
      <c r="E3033" s="287" t="s">
        <v>2967</v>
      </c>
      <c r="F3033" s="288" t="s">
        <v>2968</v>
      </c>
      <c r="G3033" s="289" t="s">
        <v>324</v>
      </c>
      <c r="H3033" s="290">
        <v>179.18600000000001</v>
      </c>
      <c r="I3033" s="291"/>
      <c r="J3033" s="292">
        <f>ROUND(I3033*H3033,2)</f>
        <v>0</v>
      </c>
      <c r="K3033" s="288" t="s">
        <v>312</v>
      </c>
      <c r="L3033" s="293"/>
      <c r="M3033" s="294" t="s">
        <v>19</v>
      </c>
      <c r="N3033" s="295" t="s">
        <v>46</v>
      </c>
      <c r="O3033" s="87"/>
      <c r="P3033" s="225">
        <f>O3033*H3033</f>
        <v>0</v>
      </c>
      <c r="Q3033" s="225">
        <v>0.029999999999999999</v>
      </c>
      <c r="R3033" s="225">
        <f>Q3033*H3033</f>
        <v>5.3755800000000002</v>
      </c>
      <c r="S3033" s="225">
        <v>0</v>
      </c>
      <c r="T3033" s="226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7" t="s">
        <v>643</v>
      </c>
      <c r="AT3033" s="227" t="s">
        <v>572</v>
      </c>
      <c r="AU3033" s="227" t="s">
        <v>93</v>
      </c>
      <c r="AY3033" s="20" t="s">
        <v>224</v>
      </c>
      <c r="BE3033" s="228">
        <f>IF(N3033="základní",J3033,0)</f>
        <v>0</v>
      </c>
      <c r="BF3033" s="228">
        <f>IF(N3033="snížená",J3033,0)</f>
        <v>0</v>
      </c>
      <c r="BG3033" s="228">
        <f>IF(N3033="zákl. přenesená",J3033,0)</f>
        <v>0</v>
      </c>
      <c r="BH3033" s="228">
        <f>IF(N3033="sníž. přenesená",J3033,0)</f>
        <v>0</v>
      </c>
      <c r="BI3033" s="228">
        <f>IF(N3033="nulová",J3033,0)</f>
        <v>0</v>
      </c>
      <c r="BJ3033" s="20" t="s">
        <v>93</v>
      </c>
      <c r="BK3033" s="228">
        <f>ROUND(I3033*H3033,2)</f>
        <v>0</v>
      </c>
      <c r="BL3033" s="20" t="s">
        <v>544</v>
      </c>
      <c r="BM3033" s="227" t="s">
        <v>2992</v>
      </c>
    </row>
    <row r="3034" s="14" customFormat="1">
      <c r="A3034" s="14"/>
      <c r="B3034" s="246"/>
      <c r="C3034" s="247"/>
      <c r="D3034" s="231" t="s">
        <v>268</v>
      </c>
      <c r="E3034" s="248" t="s">
        <v>19</v>
      </c>
      <c r="F3034" s="249" t="s">
        <v>1845</v>
      </c>
      <c r="G3034" s="247"/>
      <c r="H3034" s="248" t="s">
        <v>19</v>
      </c>
      <c r="I3034" s="250"/>
      <c r="J3034" s="247"/>
      <c r="K3034" s="247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268</v>
      </c>
      <c r="AU3034" s="255" t="s">
        <v>93</v>
      </c>
      <c r="AV3034" s="14" t="s">
        <v>82</v>
      </c>
      <c r="AW3034" s="14" t="s">
        <v>34</v>
      </c>
      <c r="AX3034" s="14" t="s">
        <v>74</v>
      </c>
      <c r="AY3034" s="255" t="s">
        <v>224</v>
      </c>
    </row>
    <row r="3035" s="13" customFormat="1">
      <c r="A3035" s="13"/>
      <c r="B3035" s="229"/>
      <c r="C3035" s="230"/>
      <c r="D3035" s="231" t="s">
        <v>268</v>
      </c>
      <c r="E3035" s="232" t="s">
        <v>19</v>
      </c>
      <c r="F3035" s="233" t="s">
        <v>2993</v>
      </c>
      <c r="G3035" s="230"/>
      <c r="H3035" s="234">
        <v>15.019</v>
      </c>
      <c r="I3035" s="235"/>
      <c r="J3035" s="230"/>
      <c r="K3035" s="230"/>
      <c r="L3035" s="236"/>
      <c r="M3035" s="237"/>
      <c r="N3035" s="238"/>
      <c r="O3035" s="238"/>
      <c r="P3035" s="238"/>
      <c r="Q3035" s="238"/>
      <c r="R3035" s="238"/>
      <c r="S3035" s="238"/>
      <c r="T3035" s="23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0" t="s">
        <v>268</v>
      </c>
      <c r="AU3035" s="240" t="s">
        <v>93</v>
      </c>
      <c r="AV3035" s="13" t="s">
        <v>93</v>
      </c>
      <c r="AW3035" s="13" t="s">
        <v>34</v>
      </c>
      <c r="AX3035" s="13" t="s">
        <v>74</v>
      </c>
      <c r="AY3035" s="240" t="s">
        <v>224</v>
      </c>
    </row>
    <row r="3036" s="14" customFormat="1">
      <c r="A3036" s="14"/>
      <c r="B3036" s="246"/>
      <c r="C3036" s="247"/>
      <c r="D3036" s="231" t="s">
        <v>268</v>
      </c>
      <c r="E3036" s="248" t="s">
        <v>19</v>
      </c>
      <c r="F3036" s="249" t="s">
        <v>1847</v>
      </c>
      <c r="G3036" s="247"/>
      <c r="H3036" s="248" t="s">
        <v>19</v>
      </c>
      <c r="I3036" s="250"/>
      <c r="J3036" s="247"/>
      <c r="K3036" s="247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268</v>
      </c>
      <c r="AU3036" s="255" t="s">
        <v>93</v>
      </c>
      <c r="AV3036" s="14" t="s">
        <v>82</v>
      </c>
      <c r="AW3036" s="14" t="s">
        <v>34</v>
      </c>
      <c r="AX3036" s="14" t="s">
        <v>74</v>
      </c>
      <c r="AY3036" s="255" t="s">
        <v>224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2994</v>
      </c>
      <c r="G3037" s="230"/>
      <c r="H3037" s="234">
        <v>97.037000000000006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74</v>
      </c>
      <c r="AY3037" s="240" t="s">
        <v>224</v>
      </c>
    </row>
    <row r="3038" s="14" customFormat="1">
      <c r="A3038" s="14"/>
      <c r="B3038" s="246"/>
      <c r="C3038" s="247"/>
      <c r="D3038" s="231" t="s">
        <v>268</v>
      </c>
      <c r="E3038" s="248" t="s">
        <v>19</v>
      </c>
      <c r="F3038" s="249" t="s">
        <v>1849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268</v>
      </c>
      <c r="AU3038" s="255" t="s">
        <v>93</v>
      </c>
      <c r="AV3038" s="14" t="s">
        <v>82</v>
      </c>
      <c r="AW3038" s="14" t="s">
        <v>34</v>
      </c>
      <c r="AX3038" s="14" t="s">
        <v>74</v>
      </c>
      <c r="AY3038" s="255" t="s">
        <v>224</v>
      </c>
    </row>
    <row r="3039" s="13" customFormat="1">
      <c r="A3039" s="13"/>
      <c r="B3039" s="229"/>
      <c r="C3039" s="230"/>
      <c r="D3039" s="231" t="s">
        <v>268</v>
      </c>
      <c r="E3039" s="232" t="s">
        <v>19</v>
      </c>
      <c r="F3039" s="233" t="s">
        <v>2995</v>
      </c>
      <c r="G3039" s="230"/>
      <c r="H3039" s="234">
        <v>10.622</v>
      </c>
      <c r="I3039" s="235"/>
      <c r="J3039" s="230"/>
      <c r="K3039" s="230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268</v>
      </c>
      <c r="AU3039" s="240" t="s">
        <v>93</v>
      </c>
      <c r="AV3039" s="13" t="s">
        <v>93</v>
      </c>
      <c r="AW3039" s="13" t="s">
        <v>34</v>
      </c>
      <c r="AX3039" s="13" t="s">
        <v>74</v>
      </c>
      <c r="AY3039" s="240" t="s">
        <v>224</v>
      </c>
    </row>
    <row r="3040" s="14" customFormat="1">
      <c r="A3040" s="14"/>
      <c r="B3040" s="246"/>
      <c r="C3040" s="247"/>
      <c r="D3040" s="231" t="s">
        <v>268</v>
      </c>
      <c r="E3040" s="248" t="s">
        <v>19</v>
      </c>
      <c r="F3040" s="249" t="s">
        <v>1851</v>
      </c>
      <c r="G3040" s="247"/>
      <c r="H3040" s="248" t="s">
        <v>19</v>
      </c>
      <c r="I3040" s="250"/>
      <c r="J3040" s="247"/>
      <c r="K3040" s="247"/>
      <c r="L3040" s="251"/>
      <c r="M3040" s="252"/>
      <c r="N3040" s="253"/>
      <c r="O3040" s="253"/>
      <c r="P3040" s="253"/>
      <c r="Q3040" s="253"/>
      <c r="R3040" s="253"/>
      <c r="S3040" s="253"/>
      <c r="T3040" s="25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5" t="s">
        <v>268</v>
      </c>
      <c r="AU3040" s="255" t="s">
        <v>93</v>
      </c>
      <c r="AV3040" s="14" t="s">
        <v>82</v>
      </c>
      <c r="AW3040" s="14" t="s">
        <v>34</v>
      </c>
      <c r="AX3040" s="14" t="s">
        <v>74</v>
      </c>
      <c r="AY3040" s="255" t="s">
        <v>224</v>
      </c>
    </row>
    <row r="3041" s="13" customFormat="1">
      <c r="A3041" s="13"/>
      <c r="B3041" s="229"/>
      <c r="C3041" s="230"/>
      <c r="D3041" s="231" t="s">
        <v>268</v>
      </c>
      <c r="E3041" s="232" t="s">
        <v>19</v>
      </c>
      <c r="F3041" s="233" t="s">
        <v>2996</v>
      </c>
      <c r="G3041" s="230"/>
      <c r="H3041" s="234">
        <v>5.8250000000000002</v>
      </c>
      <c r="I3041" s="235"/>
      <c r="J3041" s="230"/>
      <c r="K3041" s="230"/>
      <c r="L3041" s="236"/>
      <c r="M3041" s="237"/>
      <c r="N3041" s="238"/>
      <c r="O3041" s="238"/>
      <c r="P3041" s="238"/>
      <c r="Q3041" s="238"/>
      <c r="R3041" s="238"/>
      <c r="S3041" s="238"/>
      <c r="T3041" s="23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0" t="s">
        <v>268</v>
      </c>
      <c r="AU3041" s="240" t="s">
        <v>93</v>
      </c>
      <c r="AV3041" s="13" t="s">
        <v>93</v>
      </c>
      <c r="AW3041" s="13" t="s">
        <v>34</v>
      </c>
      <c r="AX3041" s="13" t="s">
        <v>74</v>
      </c>
      <c r="AY3041" s="240" t="s">
        <v>224</v>
      </c>
    </row>
    <row r="3042" s="14" customFormat="1">
      <c r="A3042" s="14"/>
      <c r="B3042" s="246"/>
      <c r="C3042" s="247"/>
      <c r="D3042" s="231" t="s">
        <v>268</v>
      </c>
      <c r="E3042" s="248" t="s">
        <v>19</v>
      </c>
      <c r="F3042" s="249" t="s">
        <v>1853</v>
      </c>
      <c r="G3042" s="247"/>
      <c r="H3042" s="248" t="s">
        <v>19</v>
      </c>
      <c r="I3042" s="250"/>
      <c r="J3042" s="247"/>
      <c r="K3042" s="247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268</v>
      </c>
      <c r="AU3042" s="255" t="s">
        <v>93</v>
      </c>
      <c r="AV3042" s="14" t="s">
        <v>82</v>
      </c>
      <c r="AW3042" s="14" t="s">
        <v>34</v>
      </c>
      <c r="AX3042" s="14" t="s">
        <v>74</v>
      </c>
      <c r="AY3042" s="255" t="s">
        <v>224</v>
      </c>
    </row>
    <row r="3043" s="13" customFormat="1">
      <c r="A3043" s="13"/>
      <c r="B3043" s="229"/>
      <c r="C3043" s="230"/>
      <c r="D3043" s="231" t="s">
        <v>268</v>
      </c>
      <c r="E3043" s="232" t="s">
        <v>19</v>
      </c>
      <c r="F3043" s="233" t="s">
        <v>2997</v>
      </c>
      <c r="G3043" s="230"/>
      <c r="H3043" s="234">
        <v>22.462</v>
      </c>
      <c r="I3043" s="235"/>
      <c r="J3043" s="230"/>
      <c r="K3043" s="230"/>
      <c r="L3043" s="236"/>
      <c r="M3043" s="237"/>
      <c r="N3043" s="238"/>
      <c r="O3043" s="238"/>
      <c r="P3043" s="238"/>
      <c r="Q3043" s="238"/>
      <c r="R3043" s="238"/>
      <c r="S3043" s="238"/>
      <c r="T3043" s="23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0" t="s">
        <v>268</v>
      </c>
      <c r="AU3043" s="240" t="s">
        <v>93</v>
      </c>
      <c r="AV3043" s="13" t="s">
        <v>93</v>
      </c>
      <c r="AW3043" s="13" t="s">
        <v>34</v>
      </c>
      <c r="AX3043" s="13" t="s">
        <v>74</v>
      </c>
      <c r="AY3043" s="240" t="s">
        <v>224</v>
      </c>
    </row>
    <row r="3044" s="14" customFormat="1">
      <c r="A3044" s="14"/>
      <c r="B3044" s="246"/>
      <c r="C3044" s="247"/>
      <c r="D3044" s="231" t="s">
        <v>268</v>
      </c>
      <c r="E3044" s="248" t="s">
        <v>19</v>
      </c>
      <c r="F3044" s="249" t="s">
        <v>1855</v>
      </c>
      <c r="G3044" s="247"/>
      <c r="H3044" s="248" t="s">
        <v>19</v>
      </c>
      <c r="I3044" s="250"/>
      <c r="J3044" s="247"/>
      <c r="K3044" s="247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268</v>
      </c>
      <c r="AU3044" s="255" t="s">
        <v>93</v>
      </c>
      <c r="AV3044" s="14" t="s">
        <v>82</v>
      </c>
      <c r="AW3044" s="14" t="s">
        <v>34</v>
      </c>
      <c r="AX3044" s="14" t="s">
        <v>74</v>
      </c>
      <c r="AY3044" s="255" t="s">
        <v>224</v>
      </c>
    </row>
    <row r="3045" s="13" customFormat="1">
      <c r="A3045" s="13"/>
      <c r="B3045" s="229"/>
      <c r="C3045" s="230"/>
      <c r="D3045" s="231" t="s">
        <v>268</v>
      </c>
      <c r="E3045" s="232" t="s">
        <v>19</v>
      </c>
      <c r="F3045" s="233" t="s">
        <v>2998</v>
      </c>
      <c r="G3045" s="230"/>
      <c r="H3045" s="234">
        <v>5.032</v>
      </c>
      <c r="I3045" s="235"/>
      <c r="J3045" s="230"/>
      <c r="K3045" s="230"/>
      <c r="L3045" s="236"/>
      <c r="M3045" s="237"/>
      <c r="N3045" s="238"/>
      <c r="O3045" s="238"/>
      <c r="P3045" s="238"/>
      <c r="Q3045" s="238"/>
      <c r="R3045" s="238"/>
      <c r="S3045" s="238"/>
      <c r="T3045" s="23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0" t="s">
        <v>268</v>
      </c>
      <c r="AU3045" s="240" t="s">
        <v>93</v>
      </c>
      <c r="AV3045" s="13" t="s">
        <v>93</v>
      </c>
      <c r="AW3045" s="13" t="s">
        <v>34</v>
      </c>
      <c r="AX3045" s="13" t="s">
        <v>74</v>
      </c>
      <c r="AY3045" s="240" t="s">
        <v>224</v>
      </c>
    </row>
    <row r="3046" s="14" customFormat="1">
      <c r="A3046" s="14"/>
      <c r="B3046" s="246"/>
      <c r="C3046" s="247"/>
      <c r="D3046" s="231" t="s">
        <v>268</v>
      </c>
      <c r="E3046" s="248" t="s">
        <v>19</v>
      </c>
      <c r="F3046" s="249" t="s">
        <v>1857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268</v>
      </c>
      <c r="AU3046" s="255" t="s">
        <v>93</v>
      </c>
      <c r="AV3046" s="14" t="s">
        <v>82</v>
      </c>
      <c r="AW3046" s="14" t="s">
        <v>34</v>
      </c>
      <c r="AX3046" s="14" t="s">
        <v>74</v>
      </c>
      <c r="AY3046" s="255" t="s">
        <v>224</v>
      </c>
    </row>
    <row r="3047" s="13" customFormat="1">
      <c r="A3047" s="13"/>
      <c r="B3047" s="229"/>
      <c r="C3047" s="230"/>
      <c r="D3047" s="231" t="s">
        <v>268</v>
      </c>
      <c r="E3047" s="232" t="s">
        <v>19</v>
      </c>
      <c r="F3047" s="233" t="s">
        <v>2999</v>
      </c>
      <c r="G3047" s="230"/>
      <c r="H3047" s="234">
        <v>5.5940000000000003</v>
      </c>
      <c r="I3047" s="235"/>
      <c r="J3047" s="230"/>
      <c r="K3047" s="230"/>
      <c r="L3047" s="236"/>
      <c r="M3047" s="237"/>
      <c r="N3047" s="238"/>
      <c r="O3047" s="238"/>
      <c r="P3047" s="238"/>
      <c r="Q3047" s="238"/>
      <c r="R3047" s="238"/>
      <c r="S3047" s="238"/>
      <c r="T3047" s="23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0" t="s">
        <v>268</v>
      </c>
      <c r="AU3047" s="240" t="s">
        <v>93</v>
      </c>
      <c r="AV3047" s="13" t="s">
        <v>93</v>
      </c>
      <c r="AW3047" s="13" t="s">
        <v>34</v>
      </c>
      <c r="AX3047" s="13" t="s">
        <v>74</v>
      </c>
      <c r="AY3047" s="240" t="s">
        <v>224</v>
      </c>
    </row>
    <row r="3048" s="14" customFormat="1">
      <c r="A3048" s="14"/>
      <c r="B3048" s="246"/>
      <c r="C3048" s="247"/>
      <c r="D3048" s="231" t="s">
        <v>268</v>
      </c>
      <c r="E3048" s="248" t="s">
        <v>19</v>
      </c>
      <c r="F3048" s="249" t="s">
        <v>1859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268</v>
      </c>
      <c r="AU3048" s="255" t="s">
        <v>93</v>
      </c>
      <c r="AV3048" s="14" t="s">
        <v>82</v>
      </c>
      <c r="AW3048" s="14" t="s">
        <v>34</v>
      </c>
      <c r="AX3048" s="14" t="s">
        <v>74</v>
      </c>
      <c r="AY3048" s="255" t="s">
        <v>224</v>
      </c>
    </row>
    <row r="3049" s="13" customFormat="1">
      <c r="A3049" s="13"/>
      <c r="B3049" s="229"/>
      <c r="C3049" s="230"/>
      <c r="D3049" s="231" t="s">
        <v>268</v>
      </c>
      <c r="E3049" s="232" t="s">
        <v>19</v>
      </c>
      <c r="F3049" s="233" t="s">
        <v>3000</v>
      </c>
      <c r="G3049" s="230"/>
      <c r="H3049" s="234">
        <v>13.398</v>
      </c>
      <c r="I3049" s="235"/>
      <c r="J3049" s="230"/>
      <c r="K3049" s="230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268</v>
      </c>
      <c r="AU3049" s="240" t="s">
        <v>93</v>
      </c>
      <c r="AV3049" s="13" t="s">
        <v>93</v>
      </c>
      <c r="AW3049" s="13" t="s">
        <v>34</v>
      </c>
      <c r="AX3049" s="13" t="s">
        <v>74</v>
      </c>
      <c r="AY3049" s="240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1861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3001</v>
      </c>
      <c r="G3051" s="230"/>
      <c r="H3051" s="234">
        <v>0.155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1865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3002</v>
      </c>
      <c r="G3053" s="230"/>
      <c r="H3053" s="234">
        <v>2.2069999999999999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1867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3003</v>
      </c>
      <c r="G3055" s="230"/>
      <c r="H3055" s="234">
        <v>1.835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6" customFormat="1">
      <c r="A3056" s="16"/>
      <c r="B3056" s="272"/>
      <c r="C3056" s="273"/>
      <c r="D3056" s="231" t="s">
        <v>268</v>
      </c>
      <c r="E3056" s="274" t="s">
        <v>19</v>
      </c>
      <c r="F3056" s="275" t="s">
        <v>351</v>
      </c>
      <c r="G3056" s="273"/>
      <c r="H3056" s="276">
        <v>179.18600000000001</v>
      </c>
      <c r="I3056" s="277"/>
      <c r="J3056" s="273"/>
      <c r="K3056" s="273"/>
      <c r="L3056" s="278"/>
      <c r="M3056" s="279"/>
      <c r="N3056" s="280"/>
      <c r="O3056" s="280"/>
      <c r="P3056" s="280"/>
      <c r="Q3056" s="280"/>
      <c r="R3056" s="280"/>
      <c r="S3056" s="280"/>
      <c r="T3056" s="281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82" t="s">
        <v>268</v>
      </c>
      <c r="AU3056" s="282" t="s">
        <v>93</v>
      </c>
      <c r="AV3056" s="16" t="s">
        <v>231</v>
      </c>
      <c r="AW3056" s="16" t="s">
        <v>34</v>
      </c>
      <c r="AX3056" s="16" t="s">
        <v>82</v>
      </c>
      <c r="AY3056" s="282" t="s">
        <v>224</v>
      </c>
    </row>
    <row r="3057" s="2" customFormat="1" ht="44.25" customHeight="1">
      <c r="A3057" s="41"/>
      <c r="B3057" s="42"/>
      <c r="C3057" s="216" t="s">
        <v>3004</v>
      </c>
      <c r="D3057" s="216" t="s">
        <v>227</v>
      </c>
      <c r="E3057" s="217" t="s">
        <v>3005</v>
      </c>
      <c r="F3057" s="218" t="s">
        <v>3006</v>
      </c>
      <c r="G3057" s="219" t="s">
        <v>266</v>
      </c>
      <c r="H3057" s="220">
        <v>129.03999999999999</v>
      </c>
      <c r="I3057" s="221"/>
      <c r="J3057" s="222">
        <f>ROUND(I3057*H3057,2)</f>
        <v>0</v>
      </c>
      <c r="K3057" s="218" t="s">
        <v>312</v>
      </c>
      <c r="L3057" s="47"/>
      <c r="M3057" s="223" t="s">
        <v>19</v>
      </c>
      <c r="N3057" s="224" t="s">
        <v>46</v>
      </c>
      <c r="O3057" s="87"/>
      <c r="P3057" s="225">
        <f>O3057*H3057</f>
        <v>0</v>
      </c>
      <c r="Q3057" s="225">
        <v>3.0000000000000001E-05</v>
      </c>
      <c r="R3057" s="225">
        <f>Q3057*H3057</f>
        <v>0.0038712</v>
      </c>
      <c r="S3057" s="225">
        <v>0</v>
      </c>
      <c r="T3057" s="226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7" t="s">
        <v>544</v>
      </c>
      <c r="AT3057" s="227" t="s">
        <v>227</v>
      </c>
      <c r="AU3057" s="227" t="s">
        <v>93</v>
      </c>
      <c r="AY3057" s="20" t="s">
        <v>224</v>
      </c>
      <c r="BE3057" s="228">
        <f>IF(N3057="základní",J3057,0)</f>
        <v>0</v>
      </c>
      <c r="BF3057" s="228">
        <f>IF(N3057="snížená",J3057,0)</f>
        <v>0</v>
      </c>
      <c r="BG3057" s="228">
        <f>IF(N3057="zákl. přenesená",J3057,0)</f>
        <v>0</v>
      </c>
      <c r="BH3057" s="228">
        <f>IF(N3057="sníž. přenesená",J3057,0)</f>
        <v>0</v>
      </c>
      <c r="BI3057" s="228">
        <f>IF(N3057="nulová",J3057,0)</f>
        <v>0</v>
      </c>
      <c r="BJ3057" s="20" t="s">
        <v>93</v>
      </c>
      <c r="BK3057" s="228">
        <f>ROUND(I3057*H3057,2)</f>
        <v>0</v>
      </c>
      <c r="BL3057" s="20" t="s">
        <v>544</v>
      </c>
      <c r="BM3057" s="227" t="s">
        <v>3007</v>
      </c>
    </row>
    <row r="3058" s="2" customFormat="1">
      <c r="A3058" s="41"/>
      <c r="B3058" s="42"/>
      <c r="C3058" s="43"/>
      <c r="D3058" s="267" t="s">
        <v>314</v>
      </c>
      <c r="E3058" s="43"/>
      <c r="F3058" s="268" t="s">
        <v>3008</v>
      </c>
      <c r="G3058" s="43"/>
      <c r="H3058" s="43"/>
      <c r="I3058" s="269"/>
      <c r="J3058" s="43"/>
      <c r="K3058" s="43"/>
      <c r="L3058" s="47"/>
      <c r="M3058" s="270"/>
      <c r="N3058" s="271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314</v>
      </c>
      <c r="AU3058" s="20" t="s">
        <v>93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3009</v>
      </c>
      <c r="G3059" s="230"/>
      <c r="H3059" s="234">
        <v>129.03999999999999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24.15" customHeight="1">
      <c r="A3060" s="41"/>
      <c r="B3060" s="42"/>
      <c r="C3060" s="286" t="s">
        <v>3010</v>
      </c>
      <c r="D3060" s="286" t="s">
        <v>572</v>
      </c>
      <c r="E3060" s="287" t="s">
        <v>2962</v>
      </c>
      <c r="F3060" s="288" t="s">
        <v>2963</v>
      </c>
      <c r="G3060" s="289" t="s">
        <v>324</v>
      </c>
      <c r="H3060" s="290">
        <v>20.324000000000002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0.71134000000000008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3011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3012</v>
      </c>
      <c r="G3061" s="230"/>
      <c r="H3061" s="234">
        <v>20.324000000000002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3013</v>
      </c>
      <c r="D3062" s="216" t="s">
        <v>227</v>
      </c>
      <c r="E3062" s="217" t="s">
        <v>3014</v>
      </c>
      <c r="F3062" s="218" t="s">
        <v>3015</v>
      </c>
      <c r="G3062" s="219" t="s">
        <v>266</v>
      </c>
      <c r="H3062" s="220">
        <v>107.89100000000001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3.0000000000000001E-05</v>
      </c>
      <c r="R3062" s="225">
        <f>Q3062*H3062</f>
        <v>0.0032367300000000002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3016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3017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2614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3" customFormat="1">
      <c r="A3065" s="13"/>
      <c r="B3065" s="229"/>
      <c r="C3065" s="230"/>
      <c r="D3065" s="231" t="s">
        <v>268</v>
      </c>
      <c r="E3065" s="232" t="s">
        <v>19</v>
      </c>
      <c r="F3065" s="233" t="s">
        <v>3018</v>
      </c>
      <c r="G3065" s="230"/>
      <c r="H3065" s="234">
        <v>94.165999999999997</v>
      </c>
      <c r="I3065" s="235"/>
      <c r="J3065" s="230"/>
      <c r="K3065" s="230"/>
      <c r="L3065" s="236"/>
      <c r="M3065" s="237"/>
      <c r="N3065" s="238"/>
      <c r="O3065" s="238"/>
      <c r="P3065" s="238"/>
      <c r="Q3065" s="238"/>
      <c r="R3065" s="238"/>
      <c r="S3065" s="238"/>
      <c r="T3065" s="23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0" t="s">
        <v>268</v>
      </c>
      <c r="AU3065" s="240" t="s">
        <v>93</v>
      </c>
      <c r="AV3065" s="13" t="s">
        <v>93</v>
      </c>
      <c r="AW3065" s="13" t="s">
        <v>34</v>
      </c>
      <c r="AX3065" s="13" t="s">
        <v>74</v>
      </c>
      <c r="AY3065" s="240" t="s">
        <v>224</v>
      </c>
    </row>
    <row r="3066" s="14" customFormat="1">
      <c r="A3066" s="14"/>
      <c r="B3066" s="246"/>
      <c r="C3066" s="247"/>
      <c r="D3066" s="231" t="s">
        <v>268</v>
      </c>
      <c r="E3066" s="248" t="s">
        <v>19</v>
      </c>
      <c r="F3066" s="249" t="s">
        <v>3019</v>
      </c>
      <c r="G3066" s="247"/>
      <c r="H3066" s="248" t="s">
        <v>19</v>
      </c>
      <c r="I3066" s="250"/>
      <c r="J3066" s="247"/>
      <c r="K3066" s="247"/>
      <c r="L3066" s="251"/>
      <c r="M3066" s="252"/>
      <c r="N3066" s="253"/>
      <c r="O3066" s="253"/>
      <c r="P3066" s="253"/>
      <c r="Q3066" s="253"/>
      <c r="R3066" s="253"/>
      <c r="S3066" s="253"/>
      <c r="T3066" s="25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5" t="s">
        <v>268</v>
      </c>
      <c r="AU3066" s="255" t="s">
        <v>93</v>
      </c>
      <c r="AV3066" s="14" t="s">
        <v>82</v>
      </c>
      <c r="AW3066" s="14" t="s">
        <v>34</v>
      </c>
      <c r="AX3066" s="14" t="s">
        <v>74</v>
      </c>
      <c r="AY3066" s="255" t="s">
        <v>224</v>
      </c>
    </row>
    <row r="3067" s="13" customFormat="1">
      <c r="A3067" s="13"/>
      <c r="B3067" s="229"/>
      <c r="C3067" s="230"/>
      <c r="D3067" s="231" t="s">
        <v>268</v>
      </c>
      <c r="E3067" s="232" t="s">
        <v>19</v>
      </c>
      <c r="F3067" s="233" t="s">
        <v>3020</v>
      </c>
      <c r="G3067" s="230"/>
      <c r="H3067" s="234">
        <v>5.46</v>
      </c>
      <c r="I3067" s="235"/>
      <c r="J3067" s="230"/>
      <c r="K3067" s="230"/>
      <c r="L3067" s="236"/>
      <c r="M3067" s="237"/>
      <c r="N3067" s="238"/>
      <c r="O3067" s="238"/>
      <c r="P3067" s="238"/>
      <c r="Q3067" s="238"/>
      <c r="R3067" s="238"/>
      <c r="S3067" s="238"/>
      <c r="T3067" s="23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0" t="s">
        <v>268</v>
      </c>
      <c r="AU3067" s="240" t="s">
        <v>93</v>
      </c>
      <c r="AV3067" s="13" t="s">
        <v>93</v>
      </c>
      <c r="AW3067" s="13" t="s">
        <v>34</v>
      </c>
      <c r="AX3067" s="13" t="s">
        <v>74</v>
      </c>
      <c r="AY3067" s="240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3021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3022</v>
      </c>
      <c r="G3069" s="230"/>
      <c r="H3069" s="234">
        <v>8.2650000000000006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6" customFormat="1">
      <c r="A3070" s="16"/>
      <c r="B3070" s="272"/>
      <c r="C3070" s="273"/>
      <c r="D3070" s="231" t="s">
        <v>268</v>
      </c>
      <c r="E3070" s="274" t="s">
        <v>19</v>
      </c>
      <c r="F3070" s="275" t="s">
        <v>351</v>
      </c>
      <c r="G3070" s="273"/>
      <c r="H3070" s="276">
        <v>107.89100000000001</v>
      </c>
      <c r="I3070" s="277"/>
      <c r="J3070" s="273"/>
      <c r="K3070" s="273"/>
      <c r="L3070" s="278"/>
      <c r="M3070" s="279"/>
      <c r="N3070" s="280"/>
      <c r="O3070" s="280"/>
      <c r="P3070" s="280"/>
      <c r="Q3070" s="280"/>
      <c r="R3070" s="280"/>
      <c r="S3070" s="280"/>
      <c r="T3070" s="281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82" t="s">
        <v>268</v>
      </c>
      <c r="AU3070" s="282" t="s">
        <v>93</v>
      </c>
      <c r="AV3070" s="16" t="s">
        <v>231</v>
      </c>
      <c r="AW3070" s="16" t="s">
        <v>34</v>
      </c>
      <c r="AX3070" s="16" t="s">
        <v>82</v>
      </c>
      <c r="AY3070" s="282" t="s">
        <v>224</v>
      </c>
    </row>
    <row r="3071" s="2" customFormat="1" ht="24.15" customHeight="1">
      <c r="A3071" s="41"/>
      <c r="B3071" s="42"/>
      <c r="C3071" s="286" t="s">
        <v>3023</v>
      </c>
      <c r="D3071" s="286" t="s">
        <v>572</v>
      </c>
      <c r="E3071" s="287" t="s">
        <v>2962</v>
      </c>
      <c r="F3071" s="288" t="s">
        <v>2963</v>
      </c>
      <c r="G3071" s="289" t="s">
        <v>324</v>
      </c>
      <c r="H3071" s="290">
        <v>28.321000000000002</v>
      </c>
      <c r="I3071" s="291"/>
      <c r="J3071" s="292">
        <f>ROUND(I3071*H3071,2)</f>
        <v>0</v>
      </c>
      <c r="K3071" s="288" t="s">
        <v>312</v>
      </c>
      <c r="L3071" s="293"/>
      <c r="M3071" s="294" t="s">
        <v>19</v>
      </c>
      <c r="N3071" s="295" t="s">
        <v>46</v>
      </c>
      <c r="O3071" s="87"/>
      <c r="P3071" s="225">
        <f>O3071*H3071</f>
        <v>0</v>
      </c>
      <c r="Q3071" s="225">
        <v>0.035000000000000003</v>
      </c>
      <c r="R3071" s="225">
        <f>Q3071*H3071</f>
        <v>0.9912350000000002</v>
      </c>
      <c r="S3071" s="225">
        <v>0</v>
      </c>
      <c r="T3071" s="226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7" t="s">
        <v>643</v>
      </c>
      <c r="AT3071" s="227" t="s">
        <v>572</v>
      </c>
      <c r="AU3071" s="227" t="s">
        <v>93</v>
      </c>
      <c r="AY3071" s="20" t="s">
        <v>224</v>
      </c>
      <c r="BE3071" s="228">
        <f>IF(N3071="základní",J3071,0)</f>
        <v>0</v>
      </c>
      <c r="BF3071" s="228">
        <f>IF(N3071="snížená",J3071,0)</f>
        <v>0</v>
      </c>
      <c r="BG3071" s="228">
        <f>IF(N3071="zákl. přenesená",J3071,0)</f>
        <v>0</v>
      </c>
      <c r="BH3071" s="228">
        <f>IF(N3071="sníž. přenesená",J3071,0)</f>
        <v>0</v>
      </c>
      <c r="BI3071" s="228">
        <f>IF(N3071="nulová",J3071,0)</f>
        <v>0</v>
      </c>
      <c r="BJ3071" s="20" t="s">
        <v>93</v>
      </c>
      <c r="BK3071" s="228">
        <f>ROUND(I3071*H3071,2)</f>
        <v>0</v>
      </c>
      <c r="BL3071" s="20" t="s">
        <v>544</v>
      </c>
      <c r="BM3071" s="227" t="s">
        <v>3024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3025</v>
      </c>
      <c r="G3072" s="230"/>
      <c r="H3072" s="234">
        <v>28.321000000000002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82</v>
      </c>
      <c r="AY3072" s="240" t="s">
        <v>224</v>
      </c>
    </row>
    <row r="3073" s="2" customFormat="1" ht="44.25" customHeight="1">
      <c r="A3073" s="41"/>
      <c r="B3073" s="42"/>
      <c r="C3073" s="216" t="s">
        <v>3026</v>
      </c>
      <c r="D3073" s="216" t="s">
        <v>227</v>
      </c>
      <c r="E3073" s="217" t="s">
        <v>3027</v>
      </c>
      <c r="F3073" s="218" t="s">
        <v>3028</v>
      </c>
      <c r="G3073" s="219" t="s">
        <v>266</v>
      </c>
      <c r="H3073" s="220">
        <v>142.499</v>
      </c>
      <c r="I3073" s="221"/>
      <c r="J3073" s="222">
        <f>ROUND(I3073*H3073,2)</f>
        <v>0</v>
      </c>
      <c r="K3073" s="218" t="s">
        <v>312</v>
      </c>
      <c r="L3073" s="47"/>
      <c r="M3073" s="223" t="s">
        <v>19</v>
      </c>
      <c r="N3073" s="224" t="s">
        <v>46</v>
      </c>
      <c r="O3073" s="87"/>
      <c r="P3073" s="225">
        <f>O3073*H3073</f>
        <v>0</v>
      </c>
      <c r="Q3073" s="225">
        <v>0.0060000000000000001</v>
      </c>
      <c r="R3073" s="225">
        <f>Q3073*H3073</f>
        <v>0.85499400000000003</v>
      </c>
      <c r="S3073" s="225">
        <v>0</v>
      </c>
      <c r="T3073" s="226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7" t="s">
        <v>544</v>
      </c>
      <c r="AT3073" s="227" t="s">
        <v>227</v>
      </c>
      <c r="AU3073" s="227" t="s">
        <v>93</v>
      </c>
      <c r="AY3073" s="20" t="s">
        <v>224</v>
      </c>
      <c r="BE3073" s="228">
        <f>IF(N3073="základní",J3073,0)</f>
        <v>0</v>
      </c>
      <c r="BF3073" s="228">
        <f>IF(N3073="snížená",J3073,0)</f>
        <v>0</v>
      </c>
      <c r="BG3073" s="228">
        <f>IF(N3073="zákl. přenesená",J3073,0)</f>
        <v>0</v>
      </c>
      <c r="BH3073" s="228">
        <f>IF(N3073="sníž. přenesená",J3073,0)</f>
        <v>0</v>
      </c>
      <c r="BI3073" s="228">
        <f>IF(N3073="nulová",J3073,0)</f>
        <v>0</v>
      </c>
      <c r="BJ3073" s="20" t="s">
        <v>93</v>
      </c>
      <c r="BK3073" s="228">
        <f>ROUND(I3073*H3073,2)</f>
        <v>0</v>
      </c>
      <c r="BL3073" s="20" t="s">
        <v>544</v>
      </c>
      <c r="BM3073" s="227" t="s">
        <v>3029</v>
      </c>
    </row>
    <row r="3074" s="2" customFormat="1">
      <c r="A3074" s="41"/>
      <c r="B3074" s="42"/>
      <c r="C3074" s="43"/>
      <c r="D3074" s="267" t="s">
        <v>314</v>
      </c>
      <c r="E3074" s="43"/>
      <c r="F3074" s="268" t="s">
        <v>3030</v>
      </c>
      <c r="G3074" s="43"/>
      <c r="H3074" s="43"/>
      <c r="I3074" s="269"/>
      <c r="J3074" s="43"/>
      <c r="K3074" s="43"/>
      <c r="L3074" s="47"/>
      <c r="M3074" s="270"/>
      <c r="N3074" s="271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314</v>
      </c>
      <c r="AU3074" s="20" t="s">
        <v>93</v>
      </c>
    </row>
    <row r="3075" s="14" customFormat="1">
      <c r="A3075" s="14"/>
      <c r="B3075" s="246"/>
      <c r="C3075" s="247"/>
      <c r="D3075" s="231" t="s">
        <v>268</v>
      </c>
      <c r="E3075" s="248" t="s">
        <v>19</v>
      </c>
      <c r="F3075" s="249" t="s">
        <v>3031</v>
      </c>
      <c r="G3075" s="247"/>
      <c r="H3075" s="248" t="s">
        <v>19</v>
      </c>
      <c r="I3075" s="250"/>
      <c r="J3075" s="247"/>
      <c r="K3075" s="247"/>
      <c r="L3075" s="251"/>
      <c r="M3075" s="252"/>
      <c r="N3075" s="253"/>
      <c r="O3075" s="253"/>
      <c r="P3075" s="253"/>
      <c r="Q3075" s="253"/>
      <c r="R3075" s="253"/>
      <c r="S3075" s="253"/>
      <c r="T3075" s="25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5" t="s">
        <v>268</v>
      </c>
      <c r="AU3075" s="255" t="s">
        <v>93</v>
      </c>
      <c r="AV3075" s="14" t="s">
        <v>82</v>
      </c>
      <c r="AW3075" s="14" t="s">
        <v>34</v>
      </c>
      <c r="AX3075" s="14" t="s">
        <v>74</v>
      </c>
      <c r="AY3075" s="255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3032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3033</v>
      </c>
      <c r="G3077" s="230"/>
      <c r="H3077" s="234">
        <v>12.244999999999999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2811</v>
      </c>
      <c r="G3079" s="230"/>
      <c r="H3079" s="234">
        <v>5.4960000000000004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4" customFormat="1">
      <c r="A3080" s="14"/>
      <c r="B3080" s="246"/>
      <c r="C3080" s="247"/>
      <c r="D3080" s="231" t="s">
        <v>268</v>
      </c>
      <c r="E3080" s="248" t="s">
        <v>19</v>
      </c>
      <c r="F3080" s="249" t="s">
        <v>3035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268</v>
      </c>
      <c r="AU3080" s="255" t="s">
        <v>93</v>
      </c>
      <c r="AV3080" s="14" t="s">
        <v>82</v>
      </c>
      <c r="AW3080" s="14" t="s">
        <v>34</v>
      </c>
      <c r="AX3080" s="14" t="s">
        <v>74</v>
      </c>
      <c r="AY3080" s="255" t="s">
        <v>224</v>
      </c>
    </row>
    <row r="3081" s="13" customFormat="1">
      <c r="A3081" s="13"/>
      <c r="B3081" s="229"/>
      <c r="C3081" s="230"/>
      <c r="D3081" s="231" t="s">
        <v>268</v>
      </c>
      <c r="E3081" s="232" t="s">
        <v>19</v>
      </c>
      <c r="F3081" s="233" t="s">
        <v>2812</v>
      </c>
      <c r="G3081" s="230"/>
      <c r="H3081" s="234">
        <v>8.9100000000000001</v>
      </c>
      <c r="I3081" s="235"/>
      <c r="J3081" s="230"/>
      <c r="K3081" s="230"/>
      <c r="L3081" s="236"/>
      <c r="M3081" s="237"/>
      <c r="N3081" s="238"/>
      <c r="O3081" s="238"/>
      <c r="P3081" s="238"/>
      <c r="Q3081" s="238"/>
      <c r="R3081" s="238"/>
      <c r="S3081" s="238"/>
      <c r="T3081" s="23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0" t="s">
        <v>268</v>
      </c>
      <c r="AU3081" s="240" t="s">
        <v>93</v>
      </c>
      <c r="AV3081" s="13" t="s">
        <v>93</v>
      </c>
      <c r="AW3081" s="13" t="s">
        <v>34</v>
      </c>
      <c r="AX3081" s="13" t="s">
        <v>74</v>
      </c>
      <c r="AY3081" s="240" t="s">
        <v>224</v>
      </c>
    </row>
    <row r="3082" s="14" customFormat="1">
      <c r="A3082" s="14"/>
      <c r="B3082" s="246"/>
      <c r="C3082" s="247"/>
      <c r="D3082" s="231" t="s">
        <v>268</v>
      </c>
      <c r="E3082" s="248" t="s">
        <v>19</v>
      </c>
      <c r="F3082" s="249" t="s">
        <v>3036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268</v>
      </c>
      <c r="AU3082" s="255" t="s">
        <v>93</v>
      </c>
      <c r="AV3082" s="14" t="s">
        <v>82</v>
      </c>
      <c r="AW3082" s="14" t="s">
        <v>34</v>
      </c>
      <c r="AX3082" s="14" t="s">
        <v>74</v>
      </c>
      <c r="AY3082" s="255" t="s">
        <v>224</v>
      </c>
    </row>
    <row r="3083" s="13" customFormat="1">
      <c r="A3083" s="13"/>
      <c r="B3083" s="229"/>
      <c r="C3083" s="230"/>
      <c r="D3083" s="231" t="s">
        <v>268</v>
      </c>
      <c r="E3083" s="232" t="s">
        <v>19</v>
      </c>
      <c r="F3083" s="233" t="s">
        <v>2814</v>
      </c>
      <c r="G3083" s="230"/>
      <c r="H3083" s="234">
        <v>25.847999999999999</v>
      </c>
      <c r="I3083" s="235"/>
      <c r="J3083" s="230"/>
      <c r="K3083" s="230"/>
      <c r="L3083" s="236"/>
      <c r="M3083" s="237"/>
      <c r="N3083" s="238"/>
      <c r="O3083" s="238"/>
      <c r="P3083" s="238"/>
      <c r="Q3083" s="238"/>
      <c r="R3083" s="238"/>
      <c r="S3083" s="238"/>
      <c r="T3083" s="23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0" t="s">
        <v>268</v>
      </c>
      <c r="AU3083" s="240" t="s">
        <v>93</v>
      </c>
      <c r="AV3083" s="13" t="s">
        <v>93</v>
      </c>
      <c r="AW3083" s="13" t="s">
        <v>34</v>
      </c>
      <c r="AX3083" s="13" t="s">
        <v>74</v>
      </c>
      <c r="AY3083" s="240" t="s">
        <v>224</v>
      </c>
    </row>
    <row r="3084" s="15" customFormat="1">
      <c r="A3084" s="15"/>
      <c r="B3084" s="256"/>
      <c r="C3084" s="257"/>
      <c r="D3084" s="231" t="s">
        <v>268</v>
      </c>
      <c r="E3084" s="258" t="s">
        <v>19</v>
      </c>
      <c r="F3084" s="259" t="s">
        <v>300</v>
      </c>
      <c r="G3084" s="257"/>
      <c r="H3084" s="260">
        <v>52.499000000000002</v>
      </c>
      <c r="I3084" s="261"/>
      <c r="J3084" s="257"/>
      <c r="K3084" s="257"/>
      <c r="L3084" s="262"/>
      <c r="M3084" s="263"/>
      <c r="N3084" s="264"/>
      <c r="O3084" s="264"/>
      <c r="P3084" s="264"/>
      <c r="Q3084" s="264"/>
      <c r="R3084" s="264"/>
      <c r="S3084" s="264"/>
      <c r="T3084" s="26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66" t="s">
        <v>268</v>
      </c>
      <c r="AU3084" s="266" t="s">
        <v>93</v>
      </c>
      <c r="AV3084" s="15" t="s">
        <v>108</v>
      </c>
      <c r="AW3084" s="15" t="s">
        <v>34</v>
      </c>
      <c r="AX3084" s="15" t="s">
        <v>74</v>
      </c>
      <c r="AY3084" s="266" t="s">
        <v>224</v>
      </c>
    </row>
    <row r="3085" s="14" customFormat="1">
      <c r="A3085" s="14"/>
      <c r="B3085" s="246"/>
      <c r="C3085" s="247"/>
      <c r="D3085" s="231" t="s">
        <v>268</v>
      </c>
      <c r="E3085" s="248" t="s">
        <v>19</v>
      </c>
      <c r="F3085" s="249" t="s">
        <v>3037</v>
      </c>
      <c r="G3085" s="247"/>
      <c r="H3085" s="248" t="s">
        <v>19</v>
      </c>
      <c r="I3085" s="250"/>
      <c r="J3085" s="247"/>
      <c r="K3085" s="247"/>
      <c r="L3085" s="251"/>
      <c r="M3085" s="252"/>
      <c r="N3085" s="253"/>
      <c r="O3085" s="253"/>
      <c r="P3085" s="253"/>
      <c r="Q3085" s="253"/>
      <c r="R3085" s="253"/>
      <c r="S3085" s="253"/>
      <c r="T3085" s="25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5" t="s">
        <v>268</v>
      </c>
      <c r="AU3085" s="255" t="s">
        <v>93</v>
      </c>
      <c r="AV3085" s="14" t="s">
        <v>82</v>
      </c>
      <c r="AW3085" s="14" t="s">
        <v>34</v>
      </c>
      <c r="AX3085" s="14" t="s">
        <v>74</v>
      </c>
      <c r="AY3085" s="255" t="s">
        <v>224</v>
      </c>
    </row>
    <row r="3086" s="13" customFormat="1">
      <c r="A3086" s="13"/>
      <c r="B3086" s="229"/>
      <c r="C3086" s="230"/>
      <c r="D3086" s="231" t="s">
        <v>268</v>
      </c>
      <c r="E3086" s="232" t="s">
        <v>19</v>
      </c>
      <c r="F3086" s="233" t="s">
        <v>971</v>
      </c>
      <c r="G3086" s="230"/>
      <c r="H3086" s="234">
        <v>60</v>
      </c>
      <c r="I3086" s="235"/>
      <c r="J3086" s="230"/>
      <c r="K3086" s="230"/>
      <c r="L3086" s="236"/>
      <c r="M3086" s="237"/>
      <c r="N3086" s="238"/>
      <c r="O3086" s="238"/>
      <c r="P3086" s="238"/>
      <c r="Q3086" s="238"/>
      <c r="R3086" s="238"/>
      <c r="S3086" s="238"/>
      <c r="T3086" s="23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0" t="s">
        <v>268</v>
      </c>
      <c r="AU3086" s="240" t="s">
        <v>93</v>
      </c>
      <c r="AV3086" s="13" t="s">
        <v>93</v>
      </c>
      <c r="AW3086" s="13" t="s">
        <v>34</v>
      </c>
      <c r="AX3086" s="13" t="s">
        <v>74</v>
      </c>
      <c r="AY3086" s="240" t="s">
        <v>224</v>
      </c>
    </row>
    <row r="3087" s="14" customFormat="1">
      <c r="A3087" s="14"/>
      <c r="B3087" s="246"/>
      <c r="C3087" s="247"/>
      <c r="D3087" s="231" t="s">
        <v>268</v>
      </c>
      <c r="E3087" s="248" t="s">
        <v>19</v>
      </c>
      <c r="F3087" s="249" t="s">
        <v>3038</v>
      </c>
      <c r="G3087" s="247"/>
      <c r="H3087" s="248" t="s">
        <v>19</v>
      </c>
      <c r="I3087" s="250"/>
      <c r="J3087" s="247"/>
      <c r="K3087" s="247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268</v>
      </c>
      <c r="AU3087" s="255" t="s">
        <v>93</v>
      </c>
      <c r="AV3087" s="14" t="s">
        <v>82</v>
      </c>
      <c r="AW3087" s="14" t="s">
        <v>34</v>
      </c>
      <c r="AX3087" s="14" t="s">
        <v>74</v>
      </c>
      <c r="AY3087" s="255" t="s">
        <v>224</v>
      </c>
    </row>
    <row r="3088" s="13" customFormat="1">
      <c r="A3088" s="13"/>
      <c r="B3088" s="229"/>
      <c r="C3088" s="230"/>
      <c r="D3088" s="231" t="s">
        <v>268</v>
      </c>
      <c r="E3088" s="232" t="s">
        <v>19</v>
      </c>
      <c r="F3088" s="233" t="s">
        <v>559</v>
      </c>
      <c r="G3088" s="230"/>
      <c r="H3088" s="234">
        <v>18</v>
      </c>
      <c r="I3088" s="235"/>
      <c r="J3088" s="230"/>
      <c r="K3088" s="230"/>
      <c r="L3088" s="236"/>
      <c r="M3088" s="237"/>
      <c r="N3088" s="238"/>
      <c r="O3088" s="238"/>
      <c r="P3088" s="238"/>
      <c r="Q3088" s="238"/>
      <c r="R3088" s="238"/>
      <c r="S3088" s="238"/>
      <c r="T3088" s="23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0" t="s">
        <v>268</v>
      </c>
      <c r="AU3088" s="240" t="s">
        <v>93</v>
      </c>
      <c r="AV3088" s="13" t="s">
        <v>93</v>
      </c>
      <c r="AW3088" s="13" t="s">
        <v>34</v>
      </c>
      <c r="AX3088" s="13" t="s">
        <v>74</v>
      </c>
      <c r="AY3088" s="240" t="s">
        <v>224</v>
      </c>
    </row>
    <row r="3089" s="14" customFormat="1">
      <c r="A3089" s="14"/>
      <c r="B3089" s="246"/>
      <c r="C3089" s="247"/>
      <c r="D3089" s="231" t="s">
        <v>268</v>
      </c>
      <c r="E3089" s="248" t="s">
        <v>19</v>
      </c>
      <c r="F3089" s="249" t="s">
        <v>3039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268</v>
      </c>
      <c r="AU3089" s="255" t="s">
        <v>93</v>
      </c>
      <c r="AV3089" s="14" t="s">
        <v>82</v>
      </c>
      <c r="AW3089" s="14" t="s">
        <v>34</v>
      </c>
      <c r="AX3089" s="14" t="s">
        <v>74</v>
      </c>
      <c r="AY3089" s="255" t="s">
        <v>224</v>
      </c>
    </row>
    <row r="3090" s="13" customFormat="1">
      <c r="A3090" s="13"/>
      <c r="B3090" s="229"/>
      <c r="C3090" s="230"/>
      <c r="D3090" s="231" t="s">
        <v>268</v>
      </c>
      <c r="E3090" s="232" t="s">
        <v>19</v>
      </c>
      <c r="F3090" s="233" t="s">
        <v>8</v>
      </c>
      <c r="G3090" s="230"/>
      <c r="H3090" s="234">
        <v>12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0" t="s">
        <v>268</v>
      </c>
      <c r="AU3090" s="240" t="s">
        <v>93</v>
      </c>
      <c r="AV3090" s="13" t="s">
        <v>93</v>
      </c>
      <c r="AW3090" s="13" t="s">
        <v>34</v>
      </c>
      <c r="AX3090" s="13" t="s">
        <v>74</v>
      </c>
      <c r="AY3090" s="240" t="s">
        <v>224</v>
      </c>
    </row>
    <row r="3091" s="15" customFormat="1">
      <c r="A3091" s="15"/>
      <c r="B3091" s="256"/>
      <c r="C3091" s="257"/>
      <c r="D3091" s="231" t="s">
        <v>268</v>
      </c>
      <c r="E3091" s="258" t="s">
        <v>19</v>
      </c>
      <c r="F3091" s="259" t="s">
        <v>300</v>
      </c>
      <c r="G3091" s="257"/>
      <c r="H3091" s="260">
        <v>90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268</v>
      </c>
      <c r="AU3091" s="266" t="s">
        <v>93</v>
      </c>
      <c r="AV3091" s="15" t="s">
        <v>108</v>
      </c>
      <c r="AW3091" s="15" t="s">
        <v>34</v>
      </c>
      <c r="AX3091" s="15" t="s">
        <v>74</v>
      </c>
      <c r="AY3091" s="266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142.499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24.15" customHeight="1">
      <c r="A3093" s="41"/>
      <c r="B3093" s="42"/>
      <c r="C3093" s="286" t="s">
        <v>3040</v>
      </c>
      <c r="D3093" s="286" t="s">
        <v>572</v>
      </c>
      <c r="E3093" s="287" t="s">
        <v>3041</v>
      </c>
      <c r="F3093" s="288" t="s">
        <v>3042</v>
      </c>
      <c r="G3093" s="289" t="s">
        <v>324</v>
      </c>
      <c r="H3093" s="290">
        <v>5.5119999999999996</v>
      </c>
      <c r="I3093" s="291"/>
      <c r="J3093" s="292">
        <f>ROUND(I3093*H3093,2)</f>
        <v>0</v>
      </c>
      <c r="K3093" s="288" t="s">
        <v>312</v>
      </c>
      <c r="L3093" s="293"/>
      <c r="M3093" s="294" t="s">
        <v>19</v>
      </c>
      <c r="N3093" s="295" t="s">
        <v>46</v>
      </c>
      <c r="O3093" s="87"/>
      <c r="P3093" s="225">
        <f>O3093*H3093</f>
        <v>0</v>
      </c>
      <c r="Q3093" s="225">
        <v>0.029999999999999999</v>
      </c>
      <c r="R3093" s="225">
        <f>Q3093*H3093</f>
        <v>0.16535999999999998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643</v>
      </c>
      <c r="AT3093" s="227" t="s">
        <v>572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3043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3044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3045</v>
      </c>
      <c r="G3095" s="230"/>
      <c r="H3095" s="234">
        <v>5.5119999999999996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82</v>
      </c>
      <c r="AY3095" s="240" t="s">
        <v>224</v>
      </c>
    </row>
    <row r="3096" s="2" customFormat="1" ht="16.5" customHeight="1">
      <c r="A3096" s="41"/>
      <c r="B3096" s="42"/>
      <c r="C3096" s="286" t="s">
        <v>3046</v>
      </c>
      <c r="D3096" s="286" t="s">
        <v>572</v>
      </c>
      <c r="E3096" s="287" t="s">
        <v>3047</v>
      </c>
      <c r="F3096" s="288" t="s">
        <v>3048</v>
      </c>
      <c r="G3096" s="289" t="s">
        <v>266</v>
      </c>
      <c r="H3096" s="290">
        <v>94.5</v>
      </c>
      <c r="I3096" s="291"/>
      <c r="J3096" s="292">
        <f>ROUND(I3096*H3096,2)</f>
        <v>0</v>
      </c>
      <c r="K3096" s="288" t="s">
        <v>312</v>
      </c>
      <c r="L3096" s="293"/>
      <c r="M3096" s="294" t="s">
        <v>19</v>
      </c>
      <c r="N3096" s="295" t="s">
        <v>46</v>
      </c>
      <c r="O3096" s="87"/>
      <c r="P3096" s="225">
        <f>O3096*H3096</f>
        <v>0</v>
      </c>
      <c r="Q3096" s="225">
        <v>0.0030000000000000001</v>
      </c>
      <c r="R3096" s="225">
        <f>Q3096*H3096</f>
        <v>0.28350000000000003</v>
      </c>
      <c r="S3096" s="225">
        <v>0</v>
      </c>
      <c r="T3096" s="226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7" t="s">
        <v>643</v>
      </c>
      <c r="AT3096" s="227" t="s">
        <v>572</v>
      </c>
      <c r="AU3096" s="227" t="s">
        <v>93</v>
      </c>
      <c r="AY3096" s="20" t="s">
        <v>224</v>
      </c>
      <c r="BE3096" s="228">
        <f>IF(N3096="základní",J3096,0)</f>
        <v>0</v>
      </c>
      <c r="BF3096" s="228">
        <f>IF(N3096="snížená",J3096,0)</f>
        <v>0</v>
      </c>
      <c r="BG3096" s="228">
        <f>IF(N3096="zákl. přenesená",J3096,0)</f>
        <v>0</v>
      </c>
      <c r="BH3096" s="228">
        <f>IF(N3096="sníž. přenesená",J3096,0)</f>
        <v>0</v>
      </c>
      <c r="BI3096" s="228">
        <f>IF(N3096="nulová",J3096,0)</f>
        <v>0</v>
      </c>
      <c r="BJ3096" s="20" t="s">
        <v>93</v>
      </c>
      <c r="BK3096" s="228">
        <f>ROUND(I3096*H3096,2)</f>
        <v>0</v>
      </c>
      <c r="BL3096" s="20" t="s">
        <v>544</v>
      </c>
      <c r="BM3096" s="227" t="s">
        <v>3049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3037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3050</v>
      </c>
      <c r="G3098" s="230"/>
      <c r="H3098" s="234">
        <v>63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3038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3051</v>
      </c>
      <c r="G3100" s="230"/>
      <c r="H3100" s="234">
        <v>18.899999999999999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3039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3052</v>
      </c>
      <c r="G3102" s="230"/>
      <c r="H3102" s="234">
        <v>12.6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6" customFormat="1">
      <c r="A3103" s="16"/>
      <c r="B3103" s="272"/>
      <c r="C3103" s="273"/>
      <c r="D3103" s="231" t="s">
        <v>268</v>
      </c>
      <c r="E3103" s="274" t="s">
        <v>19</v>
      </c>
      <c r="F3103" s="275" t="s">
        <v>351</v>
      </c>
      <c r="G3103" s="273"/>
      <c r="H3103" s="276">
        <v>94.5</v>
      </c>
      <c r="I3103" s="277"/>
      <c r="J3103" s="273"/>
      <c r="K3103" s="273"/>
      <c r="L3103" s="278"/>
      <c r="M3103" s="279"/>
      <c r="N3103" s="280"/>
      <c r="O3103" s="280"/>
      <c r="P3103" s="280"/>
      <c r="Q3103" s="280"/>
      <c r="R3103" s="280"/>
      <c r="S3103" s="280"/>
      <c r="T3103" s="281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82" t="s">
        <v>268</v>
      </c>
      <c r="AU3103" s="282" t="s">
        <v>93</v>
      </c>
      <c r="AV3103" s="16" t="s">
        <v>231</v>
      </c>
      <c r="AW3103" s="16" t="s">
        <v>34</v>
      </c>
      <c r="AX3103" s="16" t="s">
        <v>82</v>
      </c>
      <c r="AY3103" s="282" t="s">
        <v>224</v>
      </c>
    </row>
    <row r="3104" s="2" customFormat="1" ht="37.8" customHeight="1">
      <c r="A3104" s="41"/>
      <c r="B3104" s="42"/>
      <c r="C3104" s="216" t="s">
        <v>3053</v>
      </c>
      <c r="D3104" s="216" t="s">
        <v>227</v>
      </c>
      <c r="E3104" s="217" t="s">
        <v>3054</v>
      </c>
      <c r="F3104" s="218" t="s">
        <v>3055</v>
      </c>
      <c r="G3104" s="219" t="s">
        <v>266</v>
      </c>
      <c r="H3104" s="220">
        <v>388.858</v>
      </c>
      <c r="I3104" s="221"/>
      <c r="J3104" s="222">
        <f>ROUND(I3104*H3104,2)</f>
        <v>0</v>
      </c>
      <c r="K3104" s="218" t="s">
        <v>312</v>
      </c>
      <c r="L3104" s="47"/>
      <c r="M3104" s="223" t="s">
        <v>19</v>
      </c>
      <c r="N3104" s="224" t="s">
        <v>46</v>
      </c>
      <c r="O3104" s="87"/>
      <c r="P3104" s="225">
        <f>O3104*H3104</f>
        <v>0</v>
      </c>
      <c r="Q3104" s="225">
        <v>0</v>
      </c>
      <c r="R3104" s="225">
        <f>Q3104*H3104</f>
        <v>0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544</v>
      </c>
      <c r="AT3104" s="227" t="s">
        <v>227</v>
      </c>
      <c r="AU3104" s="227" t="s">
        <v>93</v>
      </c>
      <c r="AY3104" s="20" t="s">
        <v>224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93</v>
      </c>
      <c r="BK3104" s="228">
        <f>ROUND(I3104*H3104,2)</f>
        <v>0</v>
      </c>
      <c r="BL3104" s="20" t="s">
        <v>544</v>
      </c>
      <c r="BM3104" s="227" t="s">
        <v>3056</v>
      </c>
    </row>
    <row r="3105" s="2" customFormat="1">
      <c r="A3105" s="41"/>
      <c r="B3105" s="42"/>
      <c r="C3105" s="43"/>
      <c r="D3105" s="267" t="s">
        <v>314</v>
      </c>
      <c r="E3105" s="43"/>
      <c r="F3105" s="268" t="s">
        <v>3057</v>
      </c>
      <c r="G3105" s="43"/>
      <c r="H3105" s="43"/>
      <c r="I3105" s="269"/>
      <c r="J3105" s="43"/>
      <c r="K3105" s="43"/>
      <c r="L3105" s="47"/>
      <c r="M3105" s="270"/>
      <c r="N3105" s="271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314</v>
      </c>
      <c r="AU3105" s="20" t="s">
        <v>93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3058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634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3059</v>
      </c>
      <c r="G3108" s="230"/>
      <c r="H3108" s="234">
        <v>264.55799999999999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641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3060</v>
      </c>
      <c r="G3110" s="230"/>
      <c r="H3110" s="234">
        <v>124.3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6" customFormat="1">
      <c r="A3111" s="16"/>
      <c r="B3111" s="272"/>
      <c r="C3111" s="273"/>
      <c r="D3111" s="231" t="s">
        <v>268</v>
      </c>
      <c r="E3111" s="274" t="s">
        <v>19</v>
      </c>
      <c r="F3111" s="275" t="s">
        <v>351</v>
      </c>
      <c r="G3111" s="273"/>
      <c r="H3111" s="276">
        <v>388.858</v>
      </c>
      <c r="I3111" s="277"/>
      <c r="J3111" s="273"/>
      <c r="K3111" s="273"/>
      <c r="L3111" s="278"/>
      <c r="M3111" s="279"/>
      <c r="N3111" s="280"/>
      <c r="O3111" s="280"/>
      <c r="P3111" s="280"/>
      <c r="Q3111" s="280"/>
      <c r="R3111" s="280"/>
      <c r="S3111" s="280"/>
      <c r="T3111" s="281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82" t="s">
        <v>268</v>
      </c>
      <c r="AU3111" s="282" t="s">
        <v>93</v>
      </c>
      <c r="AV3111" s="16" t="s">
        <v>231</v>
      </c>
      <c r="AW3111" s="16" t="s">
        <v>34</v>
      </c>
      <c r="AX3111" s="16" t="s">
        <v>82</v>
      </c>
      <c r="AY3111" s="282" t="s">
        <v>224</v>
      </c>
    </row>
    <row r="3112" s="2" customFormat="1" ht="24.15" customHeight="1">
      <c r="A3112" s="41"/>
      <c r="B3112" s="42"/>
      <c r="C3112" s="286" t="s">
        <v>3061</v>
      </c>
      <c r="D3112" s="286" t="s">
        <v>572</v>
      </c>
      <c r="E3112" s="287" t="s">
        <v>3062</v>
      </c>
      <c r="F3112" s="288" t="s">
        <v>3063</v>
      </c>
      <c r="G3112" s="289" t="s">
        <v>266</v>
      </c>
      <c r="H3112" s="290">
        <v>408.30099999999999</v>
      </c>
      <c r="I3112" s="291"/>
      <c r="J3112" s="292">
        <f>ROUND(I3112*H3112,2)</f>
        <v>0</v>
      </c>
      <c r="K3112" s="288" t="s">
        <v>312</v>
      </c>
      <c r="L3112" s="293"/>
      <c r="M3112" s="294" t="s">
        <v>19</v>
      </c>
      <c r="N3112" s="295" t="s">
        <v>46</v>
      </c>
      <c r="O3112" s="87"/>
      <c r="P3112" s="225">
        <f>O3112*H3112</f>
        <v>0</v>
      </c>
      <c r="Q3112" s="225">
        <v>0.01575</v>
      </c>
      <c r="R3112" s="225">
        <f>Q3112*H3112</f>
        <v>6.43074075</v>
      </c>
      <c r="S3112" s="225">
        <v>0</v>
      </c>
      <c r="T3112" s="226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7" t="s">
        <v>254</v>
      </c>
      <c r="AT3112" s="227" t="s">
        <v>572</v>
      </c>
      <c r="AU3112" s="227" t="s">
        <v>93</v>
      </c>
      <c r="AY3112" s="20" t="s">
        <v>224</v>
      </c>
      <c r="BE3112" s="228">
        <f>IF(N3112="základní",J3112,0)</f>
        <v>0</v>
      </c>
      <c r="BF3112" s="228">
        <f>IF(N3112="snížená",J3112,0)</f>
        <v>0</v>
      </c>
      <c r="BG3112" s="228">
        <f>IF(N3112="zákl. přenesená",J3112,0)</f>
        <v>0</v>
      </c>
      <c r="BH3112" s="228">
        <f>IF(N3112="sníž. přenesená",J3112,0)</f>
        <v>0</v>
      </c>
      <c r="BI3112" s="228">
        <f>IF(N3112="nulová",J3112,0)</f>
        <v>0</v>
      </c>
      <c r="BJ3112" s="20" t="s">
        <v>93</v>
      </c>
      <c r="BK3112" s="228">
        <f>ROUND(I3112*H3112,2)</f>
        <v>0</v>
      </c>
      <c r="BL3112" s="20" t="s">
        <v>231</v>
      </c>
      <c r="BM3112" s="227" t="s">
        <v>3064</v>
      </c>
    </row>
    <row r="3113" s="13" customFormat="1">
      <c r="A3113" s="13"/>
      <c r="B3113" s="229"/>
      <c r="C3113" s="230"/>
      <c r="D3113" s="231" t="s">
        <v>268</v>
      </c>
      <c r="E3113" s="232" t="s">
        <v>19</v>
      </c>
      <c r="F3113" s="233" t="s">
        <v>3065</v>
      </c>
      <c r="G3113" s="230"/>
      <c r="H3113" s="234">
        <v>408.30099999999999</v>
      </c>
      <c r="I3113" s="235"/>
      <c r="J3113" s="230"/>
      <c r="K3113" s="230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268</v>
      </c>
      <c r="AU3113" s="240" t="s">
        <v>93</v>
      </c>
      <c r="AV3113" s="13" t="s">
        <v>93</v>
      </c>
      <c r="AW3113" s="13" t="s">
        <v>34</v>
      </c>
      <c r="AX3113" s="13" t="s">
        <v>82</v>
      </c>
      <c r="AY3113" s="240" t="s">
        <v>224</v>
      </c>
    </row>
    <row r="3114" s="2" customFormat="1" ht="49.05" customHeight="1">
      <c r="A3114" s="41"/>
      <c r="B3114" s="42"/>
      <c r="C3114" s="216" t="s">
        <v>3066</v>
      </c>
      <c r="D3114" s="216" t="s">
        <v>227</v>
      </c>
      <c r="E3114" s="217" t="s">
        <v>3067</v>
      </c>
      <c r="F3114" s="218" t="s">
        <v>3068</v>
      </c>
      <c r="G3114" s="219" t="s">
        <v>266</v>
      </c>
      <c r="H3114" s="220">
        <v>62.020000000000003</v>
      </c>
      <c r="I3114" s="221"/>
      <c r="J3114" s="222">
        <f>ROUND(I3114*H3114,2)</f>
        <v>0</v>
      </c>
      <c r="K3114" s="218" t="s">
        <v>312</v>
      </c>
      <c r="L3114" s="47"/>
      <c r="M3114" s="223" t="s">
        <v>19</v>
      </c>
      <c r="N3114" s="224" t="s">
        <v>46</v>
      </c>
      <c r="O3114" s="87"/>
      <c r="P3114" s="225">
        <f>O3114*H3114</f>
        <v>0</v>
      </c>
      <c r="Q3114" s="225">
        <v>0.00012</v>
      </c>
      <c r="R3114" s="225">
        <f>Q3114*H3114</f>
        <v>0.0074424000000000009</v>
      </c>
      <c r="S3114" s="225">
        <v>0</v>
      </c>
      <c r="T3114" s="226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7" t="s">
        <v>544</v>
      </c>
      <c r="AT3114" s="227" t="s">
        <v>227</v>
      </c>
      <c r="AU3114" s="227" t="s">
        <v>93</v>
      </c>
      <c r="AY3114" s="20" t="s">
        <v>224</v>
      </c>
      <c r="BE3114" s="228">
        <f>IF(N3114="základní",J3114,0)</f>
        <v>0</v>
      </c>
      <c r="BF3114" s="228">
        <f>IF(N3114="snížená",J3114,0)</f>
        <v>0</v>
      </c>
      <c r="BG3114" s="228">
        <f>IF(N3114="zákl. přenesená",J3114,0)</f>
        <v>0</v>
      </c>
      <c r="BH3114" s="228">
        <f>IF(N3114="sníž. přenesená",J3114,0)</f>
        <v>0</v>
      </c>
      <c r="BI3114" s="228">
        <f>IF(N3114="nulová",J3114,0)</f>
        <v>0</v>
      </c>
      <c r="BJ3114" s="20" t="s">
        <v>93</v>
      </c>
      <c r="BK3114" s="228">
        <f>ROUND(I3114*H3114,2)</f>
        <v>0</v>
      </c>
      <c r="BL3114" s="20" t="s">
        <v>544</v>
      </c>
      <c r="BM3114" s="227" t="s">
        <v>3069</v>
      </c>
    </row>
    <row r="3115" s="2" customFormat="1">
      <c r="A3115" s="41"/>
      <c r="B3115" s="42"/>
      <c r="C3115" s="43"/>
      <c r="D3115" s="267" t="s">
        <v>314</v>
      </c>
      <c r="E3115" s="43"/>
      <c r="F3115" s="268" t="s">
        <v>3070</v>
      </c>
      <c r="G3115" s="43"/>
      <c r="H3115" s="43"/>
      <c r="I3115" s="269"/>
      <c r="J3115" s="43"/>
      <c r="K3115" s="43"/>
      <c r="L3115" s="47"/>
      <c r="M3115" s="270"/>
      <c r="N3115" s="271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314</v>
      </c>
      <c r="AU3115" s="20" t="s">
        <v>93</v>
      </c>
    </row>
    <row r="3116" s="14" customFormat="1">
      <c r="A3116" s="14"/>
      <c r="B3116" s="246"/>
      <c r="C3116" s="247"/>
      <c r="D3116" s="231" t="s">
        <v>268</v>
      </c>
      <c r="E3116" s="248" t="s">
        <v>19</v>
      </c>
      <c r="F3116" s="249" t="s">
        <v>2784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268</v>
      </c>
      <c r="AU3116" s="255" t="s">
        <v>93</v>
      </c>
      <c r="AV3116" s="14" t="s">
        <v>82</v>
      </c>
      <c r="AW3116" s="14" t="s">
        <v>34</v>
      </c>
      <c r="AX3116" s="14" t="s">
        <v>74</v>
      </c>
      <c r="AY3116" s="255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2785</v>
      </c>
      <c r="G3117" s="230"/>
      <c r="H3117" s="234">
        <v>20.800000000000001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5" customFormat="1">
      <c r="A3118" s="15"/>
      <c r="B3118" s="256"/>
      <c r="C3118" s="257"/>
      <c r="D3118" s="231" t="s">
        <v>268</v>
      </c>
      <c r="E3118" s="258" t="s">
        <v>19</v>
      </c>
      <c r="F3118" s="259" t="s">
        <v>300</v>
      </c>
      <c r="G3118" s="257"/>
      <c r="H3118" s="260">
        <v>20.800000000000001</v>
      </c>
      <c r="I3118" s="261"/>
      <c r="J3118" s="257"/>
      <c r="K3118" s="257"/>
      <c r="L3118" s="262"/>
      <c r="M3118" s="263"/>
      <c r="N3118" s="264"/>
      <c r="O3118" s="264"/>
      <c r="P3118" s="264"/>
      <c r="Q3118" s="264"/>
      <c r="R3118" s="264"/>
      <c r="S3118" s="264"/>
      <c r="T3118" s="26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66" t="s">
        <v>268</v>
      </c>
      <c r="AU3118" s="266" t="s">
        <v>93</v>
      </c>
      <c r="AV3118" s="15" t="s">
        <v>108</v>
      </c>
      <c r="AW3118" s="15" t="s">
        <v>34</v>
      </c>
      <c r="AX3118" s="15" t="s">
        <v>74</v>
      </c>
      <c r="AY3118" s="266" t="s">
        <v>224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1000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4" customFormat="1">
      <c r="A3120" s="14"/>
      <c r="B3120" s="246"/>
      <c r="C3120" s="247"/>
      <c r="D3120" s="231" t="s">
        <v>268</v>
      </c>
      <c r="E3120" s="248" t="s">
        <v>19</v>
      </c>
      <c r="F3120" s="249" t="s">
        <v>665</v>
      </c>
      <c r="G3120" s="247"/>
      <c r="H3120" s="248" t="s">
        <v>19</v>
      </c>
      <c r="I3120" s="250"/>
      <c r="J3120" s="247"/>
      <c r="K3120" s="247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268</v>
      </c>
      <c r="AU3120" s="255" t="s">
        <v>93</v>
      </c>
      <c r="AV3120" s="14" t="s">
        <v>82</v>
      </c>
      <c r="AW3120" s="14" t="s">
        <v>34</v>
      </c>
      <c r="AX3120" s="14" t="s">
        <v>74</v>
      </c>
      <c r="AY3120" s="255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2787</v>
      </c>
      <c r="G3121" s="230"/>
      <c r="H3121" s="234">
        <v>7.8399999999999999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4" customFormat="1">
      <c r="A3122" s="14"/>
      <c r="B3122" s="246"/>
      <c r="C3122" s="247"/>
      <c r="D3122" s="231" t="s">
        <v>268</v>
      </c>
      <c r="E3122" s="248" t="s">
        <v>19</v>
      </c>
      <c r="F3122" s="249" t="s">
        <v>667</v>
      </c>
      <c r="G3122" s="247"/>
      <c r="H3122" s="248" t="s">
        <v>19</v>
      </c>
      <c r="I3122" s="250"/>
      <c r="J3122" s="247"/>
      <c r="K3122" s="247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268</v>
      </c>
      <c r="AU3122" s="255" t="s">
        <v>93</v>
      </c>
      <c r="AV3122" s="14" t="s">
        <v>82</v>
      </c>
      <c r="AW3122" s="14" t="s">
        <v>34</v>
      </c>
      <c r="AX3122" s="14" t="s">
        <v>74</v>
      </c>
      <c r="AY3122" s="255" t="s">
        <v>224</v>
      </c>
    </row>
    <row r="3123" s="13" customFormat="1">
      <c r="A3123" s="13"/>
      <c r="B3123" s="229"/>
      <c r="C3123" s="230"/>
      <c r="D3123" s="231" t="s">
        <v>268</v>
      </c>
      <c r="E3123" s="232" t="s">
        <v>19</v>
      </c>
      <c r="F3123" s="233" t="s">
        <v>2788</v>
      </c>
      <c r="G3123" s="230"/>
      <c r="H3123" s="234">
        <v>15.795</v>
      </c>
      <c r="I3123" s="235"/>
      <c r="J3123" s="230"/>
      <c r="K3123" s="230"/>
      <c r="L3123" s="236"/>
      <c r="M3123" s="237"/>
      <c r="N3123" s="238"/>
      <c r="O3123" s="238"/>
      <c r="P3123" s="238"/>
      <c r="Q3123" s="238"/>
      <c r="R3123" s="238"/>
      <c r="S3123" s="238"/>
      <c r="T3123" s="23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0" t="s">
        <v>268</v>
      </c>
      <c r="AU3123" s="240" t="s">
        <v>93</v>
      </c>
      <c r="AV3123" s="13" t="s">
        <v>93</v>
      </c>
      <c r="AW3123" s="13" t="s">
        <v>34</v>
      </c>
      <c r="AX3123" s="13" t="s">
        <v>74</v>
      </c>
      <c r="AY3123" s="240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1003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2789</v>
      </c>
      <c r="G3125" s="230"/>
      <c r="H3125" s="234">
        <v>17.585000000000001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5" customFormat="1">
      <c r="A3126" s="15"/>
      <c r="B3126" s="256"/>
      <c r="C3126" s="257"/>
      <c r="D3126" s="231" t="s">
        <v>268</v>
      </c>
      <c r="E3126" s="258" t="s">
        <v>19</v>
      </c>
      <c r="F3126" s="259" t="s">
        <v>300</v>
      </c>
      <c r="G3126" s="257"/>
      <c r="H3126" s="260">
        <v>41.219999999999999</v>
      </c>
      <c r="I3126" s="261"/>
      <c r="J3126" s="257"/>
      <c r="K3126" s="257"/>
      <c r="L3126" s="262"/>
      <c r="M3126" s="263"/>
      <c r="N3126" s="264"/>
      <c r="O3126" s="264"/>
      <c r="P3126" s="264"/>
      <c r="Q3126" s="264"/>
      <c r="R3126" s="264"/>
      <c r="S3126" s="264"/>
      <c r="T3126" s="26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66" t="s">
        <v>268</v>
      </c>
      <c r="AU3126" s="266" t="s">
        <v>93</v>
      </c>
      <c r="AV3126" s="15" t="s">
        <v>108</v>
      </c>
      <c r="AW3126" s="15" t="s">
        <v>34</v>
      </c>
      <c r="AX3126" s="15" t="s">
        <v>74</v>
      </c>
      <c r="AY3126" s="266" t="s">
        <v>224</v>
      </c>
    </row>
    <row r="3127" s="16" customFormat="1">
      <c r="A3127" s="16"/>
      <c r="B3127" s="272"/>
      <c r="C3127" s="273"/>
      <c r="D3127" s="231" t="s">
        <v>268</v>
      </c>
      <c r="E3127" s="274" t="s">
        <v>19</v>
      </c>
      <c r="F3127" s="275" t="s">
        <v>351</v>
      </c>
      <c r="G3127" s="273"/>
      <c r="H3127" s="276">
        <v>62.020000000000003</v>
      </c>
      <c r="I3127" s="277"/>
      <c r="J3127" s="273"/>
      <c r="K3127" s="273"/>
      <c r="L3127" s="278"/>
      <c r="M3127" s="279"/>
      <c r="N3127" s="280"/>
      <c r="O3127" s="280"/>
      <c r="P3127" s="280"/>
      <c r="Q3127" s="280"/>
      <c r="R3127" s="280"/>
      <c r="S3127" s="280"/>
      <c r="T3127" s="281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T3127" s="282" t="s">
        <v>268</v>
      </c>
      <c r="AU3127" s="282" t="s">
        <v>93</v>
      </c>
      <c r="AV3127" s="16" t="s">
        <v>231</v>
      </c>
      <c r="AW3127" s="16" t="s">
        <v>34</v>
      </c>
      <c r="AX3127" s="16" t="s">
        <v>82</v>
      </c>
      <c r="AY3127" s="282" t="s">
        <v>224</v>
      </c>
    </row>
    <row r="3128" s="2" customFormat="1" ht="49.05" customHeight="1">
      <c r="A3128" s="41"/>
      <c r="B3128" s="42"/>
      <c r="C3128" s="216" t="s">
        <v>3071</v>
      </c>
      <c r="D3128" s="216" t="s">
        <v>227</v>
      </c>
      <c r="E3128" s="217" t="s">
        <v>3072</v>
      </c>
      <c r="F3128" s="218" t="s">
        <v>3073</v>
      </c>
      <c r="G3128" s="219" t="s">
        <v>266</v>
      </c>
      <c r="H3128" s="220">
        <v>1099.7090000000001</v>
      </c>
      <c r="I3128" s="221"/>
      <c r="J3128" s="222">
        <f>ROUND(I3128*H3128,2)</f>
        <v>0</v>
      </c>
      <c r="K3128" s="218" t="s">
        <v>312</v>
      </c>
      <c r="L3128" s="47"/>
      <c r="M3128" s="223" t="s">
        <v>19</v>
      </c>
      <c r="N3128" s="224" t="s">
        <v>46</v>
      </c>
      <c r="O3128" s="87"/>
      <c r="P3128" s="225">
        <f>O3128*H3128</f>
        <v>0</v>
      </c>
      <c r="Q3128" s="225">
        <v>0.00024000000000000001</v>
      </c>
      <c r="R3128" s="225">
        <f>Q3128*H3128</f>
        <v>0.26393016000000002</v>
      </c>
      <c r="S3128" s="225">
        <v>0</v>
      </c>
      <c r="T3128" s="226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7" t="s">
        <v>544</v>
      </c>
      <c r="AT3128" s="227" t="s">
        <v>227</v>
      </c>
      <c r="AU3128" s="227" t="s">
        <v>93</v>
      </c>
      <c r="AY3128" s="20" t="s">
        <v>224</v>
      </c>
      <c r="BE3128" s="228">
        <f>IF(N3128="základní",J3128,0)</f>
        <v>0</v>
      </c>
      <c r="BF3128" s="228">
        <f>IF(N3128="snížená",J3128,0)</f>
        <v>0</v>
      </c>
      <c r="BG3128" s="228">
        <f>IF(N3128="zákl. přenesená",J3128,0)</f>
        <v>0</v>
      </c>
      <c r="BH3128" s="228">
        <f>IF(N3128="sníž. přenesená",J3128,0)</f>
        <v>0</v>
      </c>
      <c r="BI3128" s="228">
        <f>IF(N3128="nulová",J3128,0)</f>
        <v>0</v>
      </c>
      <c r="BJ3128" s="20" t="s">
        <v>93</v>
      </c>
      <c r="BK3128" s="228">
        <f>ROUND(I3128*H3128,2)</f>
        <v>0</v>
      </c>
      <c r="BL3128" s="20" t="s">
        <v>544</v>
      </c>
      <c r="BM3128" s="227" t="s">
        <v>3074</v>
      </c>
    </row>
    <row r="3129" s="2" customFormat="1">
      <c r="A3129" s="41"/>
      <c r="B3129" s="42"/>
      <c r="C3129" s="43"/>
      <c r="D3129" s="267" t="s">
        <v>314</v>
      </c>
      <c r="E3129" s="43"/>
      <c r="F3129" s="268" t="s">
        <v>3075</v>
      </c>
      <c r="G3129" s="43"/>
      <c r="H3129" s="43"/>
      <c r="I3129" s="269"/>
      <c r="J3129" s="43"/>
      <c r="K3129" s="43"/>
      <c r="L3129" s="47"/>
      <c r="M3129" s="270"/>
      <c r="N3129" s="271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314</v>
      </c>
      <c r="AU3129" s="20" t="s">
        <v>93</v>
      </c>
    </row>
    <row r="3130" s="14" customFormat="1">
      <c r="A3130" s="14"/>
      <c r="B3130" s="246"/>
      <c r="C3130" s="247"/>
      <c r="D3130" s="231" t="s">
        <v>268</v>
      </c>
      <c r="E3130" s="248" t="s">
        <v>19</v>
      </c>
      <c r="F3130" s="249" t="s">
        <v>1933</v>
      </c>
      <c r="G3130" s="247"/>
      <c r="H3130" s="248" t="s">
        <v>19</v>
      </c>
      <c r="I3130" s="250"/>
      <c r="J3130" s="247"/>
      <c r="K3130" s="247"/>
      <c r="L3130" s="251"/>
      <c r="M3130" s="252"/>
      <c r="N3130" s="253"/>
      <c r="O3130" s="253"/>
      <c r="P3130" s="253"/>
      <c r="Q3130" s="253"/>
      <c r="R3130" s="253"/>
      <c r="S3130" s="253"/>
      <c r="T3130" s="25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5" t="s">
        <v>268</v>
      </c>
      <c r="AU3130" s="255" t="s">
        <v>93</v>
      </c>
      <c r="AV3130" s="14" t="s">
        <v>82</v>
      </c>
      <c r="AW3130" s="14" t="s">
        <v>34</v>
      </c>
      <c r="AX3130" s="14" t="s">
        <v>74</v>
      </c>
      <c r="AY3130" s="255" t="s">
        <v>224</v>
      </c>
    </row>
    <row r="3131" s="13" customFormat="1">
      <c r="A3131" s="13"/>
      <c r="B3131" s="229"/>
      <c r="C3131" s="230"/>
      <c r="D3131" s="231" t="s">
        <v>268</v>
      </c>
      <c r="E3131" s="232" t="s">
        <v>19</v>
      </c>
      <c r="F3131" s="233" t="s">
        <v>2767</v>
      </c>
      <c r="G3131" s="230"/>
      <c r="H3131" s="234">
        <v>566.56899999999996</v>
      </c>
      <c r="I3131" s="235"/>
      <c r="J3131" s="230"/>
      <c r="K3131" s="230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268</v>
      </c>
      <c r="AU3131" s="240" t="s">
        <v>93</v>
      </c>
      <c r="AV3131" s="13" t="s">
        <v>93</v>
      </c>
      <c r="AW3131" s="13" t="s">
        <v>34</v>
      </c>
      <c r="AX3131" s="13" t="s">
        <v>74</v>
      </c>
      <c r="AY3131" s="240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2768</v>
      </c>
      <c r="G3132" s="230"/>
      <c r="H3132" s="234">
        <v>-27.359000000000002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5" customFormat="1">
      <c r="A3133" s="15"/>
      <c r="B3133" s="256"/>
      <c r="C3133" s="257"/>
      <c r="D3133" s="231" t="s">
        <v>268</v>
      </c>
      <c r="E3133" s="258" t="s">
        <v>19</v>
      </c>
      <c r="F3133" s="259" t="s">
        <v>300</v>
      </c>
      <c r="G3133" s="257"/>
      <c r="H3133" s="260">
        <v>539.21000000000004</v>
      </c>
      <c r="I3133" s="261"/>
      <c r="J3133" s="257"/>
      <c r="K3133" s="257"/>
      <c r="L3133" s="262"/>
      <c r="M3133" s="263"/>
      <c r="N3133" s="264"/>
      <c r="O3133" s="264"/>
      <c r="P3133" s="264"/>
      <c r="Q3133" s="264"/>
      <c r="R3133" s="264"/>
      <c r="S3133" s="264"/>
      <c r="T3133" s="26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66" t="s">
        <v>268</v>
      </c>
      <c r="AU3133" s="266" t="s">
        <v>93</v>
      </c>
      <c r="AV3133" s="15" t="s">
        <v>108</v>
      </c>
      <c r="AW3133" s="15" t="s">
        <v>34</v>
      </c>
      <c r="AX3133" s="15" t="s">
        <v>74</v>
      </c>
      <c r="AY3133" s="266" t="s">
        <v>224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1918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1919</v>
      </c>
      <c r="G3135" s="230"/>
      <c r="H3135" s="234">
        <v>40.887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5" customFormat="1">
      <c r="A3136" s="15"/>
      <c r="B3136" s="256"/>
      <c r="C3136" s="257"/>
      <c r="D3136" s="231" t="s">
        <v>268</v>
      </c>
      <c r="E3136" s="258" t="s">
        <v>19</v>
      </c>
      <c r="F3136" s="259" t="s">
        <v>300</v>
      </c>
      <c r="G3136" s="257"/>
      <c r="H3136" s="260">
        <v>40.887</v>
      </c>
      <c r="I3136" s="261"/>
      <c r="J3136" s="257"/>
      <c r="K3136" s="257"/>
      <c r="L3136" s="262"/>
      <c r="M3136" s="263"/>
      <c r="N3136" s="264"/>
      <c r="O3136" s="264"/>
      <c r="P3136" s="264"/>
      <c r="Q3136" s="264"/>
      <c r="R3136" s="264"/>
      <c r="S3136" s="264"/>
      <c r="T3136" s="26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66" t="s">
        <v>268</v>
      </c>
      <c r="AU3136" s="266" t="s">
        <v>93</v>
      </c>
      <c r="AV3136" s="15" t="s">
        <v>108</v>
      </c>
      <c r="AW3136" s="15" t="s">
        <v>34</v>
      </c>
      <c r="AX3136" s="15" t="s">
        <v>74</v>
      </c>
      <c r="AY3136" s="266" t="s">
        <v>224</v>
      </c>
    </row>
    <row r="3137" s="14" customFormat="1">
      <c r="A3137" s="14"/>
      <c r="B3137" s="246"/>
      <c r="C3137" s="247"/>
      <c r="D3137" s="231" t="s">
        <v>268</v>
      </c>
      <c r="E3137" s="248" t="s">
        <v>19</v>
      </c>
      <c r="F3137" s="249" t="s">
        <v>1939</v>
      </c>
      <c r="G3137" s="247"/>
      <c r="H3137" s="248" t="s">
        <v>19</v>
      </c>
      <c r="I3137" s="250"/>
      <c r="J3137" s="247"/>
      <c r="K3137" s="247"/>
      <c r="L3137" s="251"/>
      <c r="M3137" s="252"/>
      <c r="N3137" s="253"/>
      <c r="O3137" s="253"/>
      <c r="P3137" s="253"/>
      <c r="Q3137" s="253"/>
      <c r="R3137" s="253"/>
      <c r="S3137" s="253"/>
      <c r="T3137" s="25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5" t="s">
        <v>268</v>
      </c>
      <c r="AU3137" s="255" t="s">
        <v>93</v>
      </c>
      <c r="AV3137" s="14" t="s">
        <v>82</v>
      </c>
      <c r="AW3137" s="14" t="s">
        <v>34</v>
      </c>
      <c r="AX3137" s="14" t="s">
        <v>74</v>
      </c>
      <c r="AY3137" s="255" t="s">
        <v>224</v>
      </c>
    </row>
    <row r="3138" s="13" customFormat="1">
      <c r="A3138" s="13"/>
      <c r="B3138" s="229"/>
      <c r="C3138" s="230"/>
      <c r="D3138" s="231" t="s">
        <v>268</v>
      </c>
      <c r="E3138" s="232" t="s">
        <v>19</v>
      </c>
      <c r="F3138" s="233" t="s">
        <v>2779</v>
      </c>
      <c r="G3138" s="230"/>
      <c r="H3138" s="234">
        <v>117.05500000000001</v>
      </c>
      <c r="I3138" s="235"/>
      <c r="J3138" s="230"/>
      <c r="K3138" s="230"/>
      <c r="L3138" s="236"/>
      <c r="M3138" s="237"/>
      <c r="N3138" s="238"/>
      <c r="O3138" s="238"/>
      <c r="P3138" s="238"/>
      <c r="Q3138" s="238"/>
      <c r="R3138" s="238"/>
      <c r="S3138" s="238"/>
      <c r="T3138" s="23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0" t="s">
        <v>268</v>
      </c>
      <c r="AU3138" s="240" t="s">
        <v>93</v>
      </c>
      <c r="AV3138" s="13" t="s">
        <v>93</v>
      </c>
      <c r="AW3138" s="13" t="s">
        <v>34</v>
      </c>
      <c r="AX3138" s="13" t="s">
        <v>74</v>
      </c>
      <c r="AY3138" s="240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2780</v>
      </c>
      <c r="G3139" s="230"/>
      <c r="H3139" s="234">
        <v>402.55700000000002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5" customFormat="1">
      <c r="A3140" s="15"/>
      <c r="B3140" s="256"/>
      <c r="C3140" s="257"/>
      <c r="D3140" s="231" t="s">
        <v>268</v>
      </c>
      <c r="E3140" s="258" t="s">
        <v>19</v>
      </c>
      <c r="F3140" s="259" t="s">
        <v>300</v>
      </c>
      <c r="G3140" s="257"/>
      <c r="H3140" s="260">
        <v>519.61199999999997</v>
      </c>
      <c r="I3140" s="261"/>
      <c r="J3140" s="257"/>
      <c r="K3140" s="257"/>
      <c r="L3140" s="262"/>
      <c r="M3140" s="263"/>
      <c r="N3140" s="264"/>
      <c r="O3140" s="264"/>
      <c r="P3140" s="264"/>
      <c r="Q3140" s="264"/>
      <c r="R3140" s="264"/>
      <c r="S3140" s="264"/>
      <c r="T3140" s="26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66" t="s">
        <v>268</v>
      </c>
      <c r="AU3140" s="266" t="s">
        <v>93</v>
      </c>
      <c r="AV3140" s="15" t="s">
        <v>108</v>
      </c>
      <c r="AW3140" s="15" t="s">
        <v>34</v>
      </c>
      <c r="AX3140" s="15" t="s">
        <v>74</v>
      </c>
      <c r="AY3140" s="266" t="s">
        <v>224</v>
      </c>
    </row>
    <row r="3141" s="16" customFormat="1">
      <c r="A3141" s="16"/>
      <c r="B3141" s="272"/>
      <c r="C3141" s="273"/>
      <c r="D3141" s="231" t="s">
        <v>268</v>
      </c>
      <c r="E3141" s="274" t="s">
        <v>19</v>
      </c>
      <c r="F3141" s="275" t="s">
        <v>351</v>
      </c>
      <c r="G3141" s="273"/>
      <c r="H3141" s="276">
        <v>1099.7090000000001</v>
      </c>
      <c r="I3141" s="277"/>
      <c r="J3141" s="273"/>
      <c r="K3141" s="273"/>
      <c r="L3141" s="278"/>
      <c r="M3141" s="279"/>
      <c r="N3141" s="280"/>
      <c r="O3141" s="280"/>
      <c r="P3141" s="280"/>
      <c r="Q3141" s="280"/>
      <c r="R3141" s="280"/>
      <c r="S3141" s="280"/>
      <c r="T3141" s="281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T3141" s="282" t="s">
        <v>268</v>
      </c>
      <c r="AU3141" s="282" t="s">
        <v>93</v>
      </c>
      <c r="AV3141" s="16" t="s">
        <v>231</v>
      </c>
      <c r="AW3141" s="16" t="s">
        <v>34</v>
      </c>
      <c r="AX3141" s="16" t="s">
        <v>82</v>
      </c>
      <c r="AY3141" s="282" t="s">
        <v>224</v>
      </c>
    </row>
    <row r="3142" s="2" customFormat="1" ht="49.05" customHeight="1">
      <c r="A3142" s="41"/>
      <c r="B3142" s="42"/>
      <c r="C3142" s="216" t="s">
        <v>3076</v>
      </c>
      <c r="D3142" s="216" t="s">
        <v>227</v>
      </c>
      <c r="E3142" s="217" t="s">
        <v>3077</v>
      </c>
      <c r="F3142" s="218" t="s">
        <v>3078</v>
      </c>
      <c r="G3142" s="219" t="s">
        <v>266</v>
      </c>
      <c r="H3142" s="220">
        <v>87.844999999999999</v>
      </c>
      <c r="I3142" s="221"/>
      <c r="J3142" s="222">
        <f>ROUND(I3142*H3142,2)</f>
        <v>0</v>
      </c>
      <c r="K3142" s="218" t="s">
        <v>312</v>
      </c>
      <c r="L3142" s="47"/>
      <c r="M3142" s="223" t="s">
        <v>19</v>
      </c>
      <c r="N3142" s="224" t="s">
        <v>46</v>
      </c>
      <c r="O3142" s="87"/>
      <c r="P3142" s="225">
        <f>O3142*H3142</f>
        <v>0</v>
      </c>
      <c r="Q3142" s="225">
        <v>0.00036000000000000002</v>
      </c>
      <c r="R3142" s="225">
        <f>Q3142*H3142</f>
        <v>0.031624199999999998</v>
      </c>
      <c r="S3142" s="225">
        <v>0</v>
      </c>
      <c r="T3142" s="226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7" t="s">
        <v>544</v>
      </c>
      <c r="AT3142" s="227" t="s">
        <v>227</v>
      </c>
      <c r="AU3142" s="227" t="s">
        <v>93</v>
      </c>
      <c r="AY3142" s="20" t="s">
        <v>224</v>
      </c>
      <c r="BE3142" s="228">
        <f>IF(N3142="základní",J3142,0)</f>
        <v>0</v>
      </c>
      <c r="BF3142" s="228">
        <f>IF(N3142="snížená",J3142,0)</f>
        <v>0</v>
      </c>
      <c r="BG3142" s="228">
        <f>IF(N3142="zákl. přenesená",J3142,0)</f>
        <v>0</v>
      </c>
      <c r="BH3142" s="228">
        <f>IF(N3142="sníž. přenesená",J3142,0)</f>
        <v>0</v>
      </c>
      <c r="BI3142" s="228">
        <f>IF(N3142="nulová",J3142,0)</f>
        <v>0</v>
      </c>
      <c r="BJ3142" s="20" t="s">
        <v>93</v>
      </c>
      <c r="BK3142" s="228">
        <f>ROUND(I3142*H3142,2)</f>
        <v>0</v>
      </c>
      <c r="BL3142" s="20" t="s">
        <v>544</v>
      </c>
      <c r="BM3142" s="227" t="s">
        <v>3079</v>
      </c>
    </row>
    <row r="3143" s="2" customFormat="1">
      <c r="A3143" s="41"/>
      <c r="B3143" s="42"/>
      <c r="C3143" s="43"/>
      <c r="D3143" s="267" t="s">
        <v>314</v>
      </c>
      <c r="E3143" s="43"/>
      <c r="F3143" s="268" t="s">
        <v>3080</v>
      </c>
      <c r="G3143" s="43"/>
      <c r="H3143" s="43"/>
      <c r="I3143" s="269"/>
      <c r="J3143" s="43"/>
      <c r="K3143" s="43"/>
      <c r="L3143" s="47"/>
      <c r="M3143" s="270"/>
      <c r="N3143" s="271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314</v>
      </c>
      <c r="AU3143" s="20" t="s">
        <v>93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1937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2776</v>
      </c>
      <c r="G3145" s="230"/>
      <c r="H3145" s="234">
        <v>87.844999999999999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82</v>
      </c>
      <c r="AY3145" s="240" t="s">
        <v>224</v>
      </c>
    </row>
    <row r="3146" s="2" customFormat="1" ht="24.15" customHeight="1">
      <c r="A3146" s="41"/>
      <c r="B3146" s="42"/>
      <c r="C3146" s="286" t="s">
        <v>3081</v>
      </c>
      <c r="D3146" s="286" t="s">
        <v>572</v>
      </c>
      <c r="E3146" s="287" t="s">
        <v>3082</v>
      </c>
      <c r="F3146" s="288" t="s">
        <v>3083</v>
      </c>
      <c r="G3146" s="289" t="s">
        <v>324</v>
      </c>
      <c r="H3146" s="290">
        <v>235.827</v>
      </c>
      <c r="I3146" s="291"/>
      <c r="J3146" s="292">
        <f>ROUND(I3146*H3146,2)</f>
        <v>0</v>
      </c>
      <c r="K3146" s="288" t="s">
        <v>312</v>
      </c>
      <c r="L3146" s="293"/>
      <c r="M3146" s="294" t="s">
        <v>19</v>
      </c>
      <c r="N3146" s="295" t="s">
        <v>46</v>
      </c>
      <c r="O3146" s="87"/>
      <c r="P3146" s="225">
        <f>O3146*H3146</f>
        <v>0</v>
      </c>
      <c r="Q3146" s="225">
        <v>0.035000000000000003</v>
      </c>
      <c r="R3146" s="225">
        <f>Q3146*H3146</f>
        <v>8.2539449999999999</v>
      </c>
      <c r="S3146" s="225">
        <v>0</v>
      </c>
      <c r="T3146" s="226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7" t="s">
        <v>643</v>
      </c>
      <c r="AT3146" s="227" t="s">
        <v>572</v>
      </c>
      <c r="AU3146" s="227" t="s">
        <v>93</v>
      </c>
      <c r="AY3146" s="20" t="s">
        <v>224</v>
      </c>
      <c r="BE3146" s="228">
        <f>IF(N3146="základní",J3146,0)</f>
        <v>0</v>
      </c>
      <c r="BF3146" s="228">
        <f>IF(N3146="snížená",J3146,0)</f>
        <v>0</v>
      </c>
      <c r="BG3146" s="228">
        <f>IF(N3146="zákl. přenesená",J3146,0)</f>
        <v>0</v>
      </c>
      <c r="BH3146" s="228">
        <f>IF(N3146="sníž. přenesená",J3146,0)</f>
        <v>0</v>
      </c>
      <c r="BI3146" s="228">
        <f>IF(N3146="nulová",J3146,0)</f>
        <v>0</v>
      </c>
      <c r="BJ3146" s="20" t="s">
        <v>93</v>
      </c>
      <c r="BK3146" s="228">
        <f>ROUND(I3146*H3146,2)</f>
        <v>0</v>
      </c>
      <c r="BL3146" s="20" t="s">
        <v>544</v>
      </c>
      <c r="BM3146" s="227" t="s">
        <v>3084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1933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3085</v>
      </c>
      <c r="G3148" s="230"/>
      <c r="H3148" s="234">
        <v>158.52799999999999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1918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3086</v>
      </c>
      <c r="G3150" s="230"/>
      <c r="H3150" s="234">
        <v>4.2930000000000001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4" customFormat="1">
      <c r="A3151" s="14"/>
      <c r="B3151" s="246"/>
      <c r="C3151" s="247"/>
      <c r="D3151" s="231" t="s">
        <v>268</v>
      </c>
      <c r="E3151" s="248" t="s">
        <v>19</v>
      </c>
      <c r="F3151" s="249" t="s">
        <v>1937</v>
      </c>
      <c r="G3151" s="247"/>
      <c r="H3151" s="248" t="s">
        <v>19</v>
      </c>
      <c r="I3151" s="250"/>
      <c r="J3151" s="247"/>
      <c r="K3151" s="247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268</v>
      </c>
      <c r="AU3151" s="255" t="s">
        <v>93</v>
      </c>
      <c r="AV3151" s="14" t="s">
        <v>82</v>
      </c>
      <c r="AW3151" s="14" t="s">
        <v>34</v>
      </c>
      <c r="AX3151" s="14" t="s">
        <v>74</v>
      </c>
      <c r="AY3151" s="255" t="s">
        <v>224</v>
      </c>
    </row>
    <row r="3152" s="13" customFormat="1">
      <c r="A3152" s="13"/>
      <c r="B3152" s="229"/>
      <c r="C3152" s="230"/>
      <c r="D3152" s="231" t="s">
        <v>268</v>
      </c>
      <c r="E3152" s="232" t="s">
        <v>19</v>
      </c>
      <c r="F3152" s="233" t="s">
        <v>3087</v>
      </c>
      <c r="G3152" s="230"/>
      <c r="H3152" s="234">
        <v>18.446999999999999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0" t="s">
        <v>268</v>
      </c>
      <c r="AU3152" s="240" t="s">
        <v>93</v>
      </c>
      <c r="AV3152" s="13" t="s">
        <v>93</v>
      </c>
      <c r="AW3152" s="13" t="s">
        <v>34</v>
      </c>
      <c r="AX3152" s="13" t="s">
        <v>74</v>
      </c>
      <c r="AY3152" s="240" t="s">
        <v>224</v>
      </c>
    </row>
    <row r="3153" s="14" customFormat="1">
      <c r="A3153" s="14"/>
      <c r="B3153" s="246"/>
      <c r="C3153" s="247"/>
      <c r="D3153" s="231" t="s">
        <v>268</v>
      </c>
      <c r="E3153" s="248" t="s">
        <v>19</v>
      </c>
      <c r="F3153" s="249" t="s">
        <v>1939</v>
      </c>
      <c r="G3153" s="247"/>
      <c r="H3153" s="248" t="s">
        <v>19</v>
      </c>
      <c r="I3153" s="250"/>
      <c r="J3153" s="247"/>
      <c r="K3153" s="247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268</v>
      </c>
      <c r="AU3153" s="255" t="s">
        <v>93</v>
      </c>
      <c r="AV3153" s="14" t="s">
        <v>82</v>
      </c>
      <c r="AW3153" s="14" t="s">
        <v>34</v>
      </c>
      <c r="AX3153" s="14" t="s">
        <v>74</v>
      </c>
      <c r="AY3153" s="255" t="s">
        <v>224</v>
      </c>
    </row>
    <row r="3154" s="13" customFormat="1">
      <c r="A3154" s="13"/>
      <c r="B3154" s="229"/>
      <c r="C3154" s="230"/>
      <c r="D3154" s="231" t="s">
        <v>268</v>
      </c>
      <c r="E3154" s="232" t="s">
        <v>19</v>
      </c>
      <c r="F3154" s="233" t="s">
        <v>3088</v>
      </c>
      <c r="G3154" s="230"/>
      <c r="H3154" s="234">
        <v>54.558999999999998</v>
      </c>
      <c r="I3154" s="235"/>
      <c r="J3154" s="230"/>
      <c r="K3154" s="230"/>
      <c r="L3154" s="236"/>
      <c r="M3154" s="237"/>
      <c r="N3154" s="238"/>
      <c r="O3154" s="238"/>
      <c r="P3154" s="238"/>
      <c r="Q3154" s="238"/>
      <c r="R3154" s="238"/>
      <c r="S3154" s="238"/>
      <c r="T3154" s="23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0" t="s">
        <v>268</v>
      </c>
      <c r="AU3154" s="240" t="s">
        <v>93</v>
      </c>
      <c r="AV3154" s="13" t="s">
        <v>93</v>
      </c>
      <c r="AW3154" s="13" t="s">
        <v>34</v>
      </c>
      <c r="AX3154" s="13" t="s">
        <v>74</v>
      </c>
      <c r="AY3154" s="240" t="s">
        <v>224</v>
      </c>
    </row>
    <row r="3155" s="16" customFormat="1">
      <c r="A3155" s="16"/>
      <c r="B3155" s="272"/>
      <c r="C3155" s="273"/>
      <c r="D3155" s="231" t="s">
        <v>268</v>
      </c>
      <c r="E3155" s="274" t="s">
        <v>19</v>
      </c>
      <c r="F3155" s="275" t="s">
        <v>351</v>
      </c>
      <c r="G3155" s="273"/>
      <c r="H3155" s="276">
        <v>235.827</v>
      </c>
      <c r="I3155" s="277"/>
      <c r="J3155" s="273"/>
      <c r="K3155" s="273"/>
      <c r="L3155" s="278"/>
      <c r="M3155" s="279"/>
      <c r="N3155" s="280"/>
      <c r="O3155" s="280"/>
      <c r="P3155" s="280"/>
      <c r="Q3155" s="280"/>
      <c r="R3155" s="280"/>
      <c r="S3155" s="280"/>
      <c r="T3155" s="281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T3155" s="282" t="s">
        <v>268</v>
      </c>
      <c r="AU3155" s="282" t="s">
        <v>93</v>
      </c>
      <c r="AV3155" s="16" t="s">
        <v>231</v>
      </c>
      <c r="AW3155" s="16" t="s">
        <v>34</v>
      </c>
      <c r="AX3155" s="16" t="s">
        <v>82</v>
      </c>
      <c r="AY3155" s="282" t="s">
        <v>224</v>
      </c>
    </row>
    <row r="3156" s="2" customFormat="1" ht="16.5" customHeight="1">
      <c r="A3156" s="41"/>
      <c r="B3156" s="42"/>
      <c r="C3156" s="286" t="s">
        <v>3089</v>
      </c>
      <c r="D3156" s="286" t="s">
        <v>572</v>
      </c>
      <c r="E3156" s="287" t="s">
        <v>3090</v>
      </c>
      <c r="F3156" s="288" t="s">
        <v>3091</v>
      </c>
      <c r="G3156" s="289" t="s">
        <v>324</v>
      </c>
      <c r="H3156" s="290">
        <v>10.244999999999999</v>
      </c>
      <c r="I3156" s="291"/>
      <c r="J3156" s="292">
        <f>ROUND(I3156*H3156,2)</f>
        <v>0</v>
      </c>
      <c r="K3156" s="288" t="s">
        <v>312</v>
      </c>
      <c r="L3156" s="293"/>
      <c r="M3156" s="294" t="s">
        <v>19</v>
      </c>
      <c r="N3156" s="295" t="s">
        <v>46</v>
      </c>
      <c r="O3156" s="87"/>
      <c r="P3156" s="225">
        <f>O3156*H3156</f>
        <v>0</v>
      </c>
      <c r="Q3156" s="225">
        <v>0.029999999999999999</v>
      </c>
      <c r="R3156" s="225">
        <f>Q3156*H3156</f>
        <v>0.30734999999999996</v>
      </c>
      <c r="S3156" s="225">
        <v>0</v>
      </c>
      <c r="T3156" s="226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7" t="s">
        <v>643</v>
      </c>
      <c r="AT3156" s="227" t="s">
        <v>572</v>
      </c>
      <c r="AU3156" s="227" t="s">
        <v>93</v>
      </c>
      <c r="AY3156" s="20" t="s">
        <v>224</v>
      </c>
      <c r="BE3156" s="228">
        <f>IF(N3156="základní",J3156,0)</f>
        <v>0</v>
      </c>
      <c r="BF3156" s="228">
        <f>IF(N3156="snížená",J3156,0)</f>
        <v>0</v>
      </c>
      <c r="BG3156" s="228">
        <f>IF(N3156="zákl. přenesená",J3156,0)</f>
        <v>0</v>
      </c>
      <c r="BH3156" s="228">
        <f>IF(N3156="sníž. přenesená",J3156,0)</f>
        <v>0</v>
      </c>
      <c r="BI3156" s="228">
        <f>IF(N3156="nulová",J3156,0)</f>
        <v>0</v>
      </c>
      <c r="BJ3156" s="20" t="s">
        <v>93</v>
      </c>
      <c r="BK3156" s="228">
        <f>ROUND(I3156*H3156,2)</f>
        <v>0</v>
      </c>
      <c r="BL3156" s="20" t="s">
        <v>544</v>
      </c>
      <c r="BM3156" s="227" t="s">
        <v>3092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2784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3093</v>
      </c>
      <c r="G3158" s="230"/>
      <c r="H3158" s="234">
        <v>3.3199999999999998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3094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3095</v>
      </c>
      <c r="G3160" s="230"/>
      <c r="H3160" s="234">
        <v>6.9249999999999998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6" customFormat="1">
      <c r="A3161" s="16"/>
      <c r="B3161" s="272"/>
      <c r="C3161" s="273"/>
      <c r="D3161" s="231" t="s">
        <v>268</v>
      </c>
      <c r="E3161" s="274" t="s">
        <v>19</v>
      </c>
      <c r="F3161" s="275" t="s">
        <v>351</v>
      </c>
      <c r="G3161" s="273"/>
      <c r="H3161" s="276">
        <v>10.244999999999999</v>
      </c>
      <c r="I3161" s="277"/>
      <c r="J3161" s="273"/>
      <c r="K3161" s="273"/>
      <c r="L3161" s="278"/>
      <c r="M3161" s="279"/>
      <c r="N3161" s="280"/>
      <c r="O3161" s="280"/>
      <c r="P3161" s="280"/>
      <c r="Q3161" s="280"/>
      <c r="R3161" s="280"/>
      <c r="S3161" s="280"/>
      <c r="T3161" s="281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T3161" s="282" t="s">
        <v>268</v>
      </c>
      <c r="AU3161" s="282" t="s">
        <v>93</v>
      </c>
      <c r="AV3161" s="16" t="s">
        <v>231</v>
      </c>
      <c r="AW3161" s="16" t="s">
        <v>34</v>
      </c>
      <c r="AX3161" s="16" t="s">
        <v>82</v>
      </c>
      <c r="AY3161" s="282" t="s">
        <v>224</v>
      </c>
    </row>
    <row r="3162" s="2" customFormat="1" ht="37.8" customHeight="1">
      <c r="A3162" s="41"/>
      <c r="B3162" s="42"/>
      <c r="C3162" s="286" t="s">
        <v>3096</v>
      </c>
      <c r="D3162" s="286" t="s">
        <v>572</v>
      </c>
      <c r="E3162" s="287" t="s">
        <v>3097</v>
      </c>
      <c r="F3162" s="288" t="s">
        <v>3098</v>
      </c>
      <c r="G3162" s="289" t="s">
        <v>266</v>
      </c>
      <c r="H3162" s="290">
        <v>680.76099999999997</v>
      </c>
      <c r="I3162" s="291"/>
      <c r="J3162" s="292">
        <f>ROUND(I3162*H3162,2)</f>
        <v>0</v>
      </c>
      <c r="K3162" s="288" t="s">
        <v>312</v>
      </c>
      <c r="L3162" s="293"/>
      <c r="M3162" s="294" t="s">
        <v>19</v>
      </c>
      <c r="N3162" s="295" t="s">
        <v>46</v>
      </c>
      <c r="O3162" s="87"/>
      <c r="P3162" s="225">
        <f>O3162*H3162</f>
        <v>0</v>
      </c>
      <c r="Q3162" s="225">
        <v>0.0035999999999999999</v>
      </c>
      <c r="R3162" s="225">
        <f>Q3162*H3162</f>
        <v>2.4507395999999999</v>
      </c>
      <c r="S3162" s="225">
        <v>0</v>
      </c>
      <c r="T3162" s="226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7" t="s">
        <v>643</v>
      </c>
      <c r="AT3162" s="227" t="s">
        <v>572</v>
      </c>
      <c r="AU3162" s="227" t="s">
        <v>93</v>
      </c>
      <c r="AY3162" s="20" t="s">
        <v>224</v>
      </c>
      <c r="BE3162" s="228">
        <f>IF(N3162="základní",J3162,0)</f>
        <v>0</v>
      </c>
      <c r="BF3162" s="228">
        <f>IF(N3162="snížená",J3162,0)</f>
        <v>0</v>
      </c>
      <c r="BG3162" s="228">
        <f>IF(N3162="zákl. přenesená",J3162,0)</f>
        <v>0</v>
      </c>
      <c r="BH3162" s="228">
        <f>IF(N3162="sníž. přenesená",J3162,0)</f>
        <v>0</v>
      </c>
      <c r="BI3162" s="228">
        <f>IF(N3162="nulová",J3162,0)</f>
        <v>0</v>
      </c>
      <c r="BJ3162" s="20" t="s">
        <v>93</v>
      </c>
      <c r="BK3162" s="228">
        <f>ROUND(I3162*H3162,2)</f>
        <v>0</v>
      </c>
      <c r="BL3162" s="20" t="s">
        <v>544</v>
      </c>
      <c r="BM3162" s="227" t="s">
        <v>3099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1918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3100</v>
      </c>
      <c r="G3164" s="230"/>
      <c r="H3164" s="234">
        <v>42.930999999999997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1937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3101</v>
      </c>
      <c r="G3166" s="230"/>
      <c r="H3166" s="234">
        <v>92.236999999999995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1939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3102</v>
      </c>
      <c r="G3168" s="230"/>
      <c r="H3168" s="234">
        <v>545.59299999999996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6" customFormat="1">
      <c r="A3169" s="16"/>
      <c r="B3169" s="272"/>
      <c r="C3169" s="273"/>
      <c r="D3169" s="231" t="s">
        <v>268</v>
      </c>
      <c r="E3169" s="274" t="s">
        <v>19</v>
      </c>
      <c r="F3169" s="275" t="s">
        <v>351</v>
      </c>
      <c r="G3169" s="273"/>
      <c r="H3169" s="276">
        <v>680.76099999999997</v>
      </c>
      <c r="I3169" s="277"/>
      <c r="J3169" s="273"/>
      <c r="K3169" s="273"/>
      <c r="L3169" s="278"/>
      <c r="M3169" s="279"/>
      <c r="N3169" s="280"/>
      <c r="O3169" s="280"/>
      <c r="P3169" s="280"/>
      <c r="Q3169" s="280"/>
      <c r="R3169" s="280"/>
      <c r="S3169" s="280"/>
      <c r="T3169" s="281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82" t="s">
        <v>268</v>
      </c>
      <c r="AU3169" s="282" t="s">
        <v>93</v>
      </c>
      <c r="AV3169" s="16" t="s">
        <v>231</v>
      </c>
      <c r="AW3169" s="16" t="s">
        <v>34</v>
      </c>
      <c r="AX3169" s="16" t="s">
        <v>82</v>
      </c>
      <c r="AY3169" s="282" t="s">
        <v>224</v>
      </c>
    </row>
    <row r="3170" s="2" customFormat="1" ht="44.25" customHeight="1">
      <c r="A3170" s="41"/>
      <c r="B3170" s="42"/>
      <c r="C3170" s="216" t="s">
        <v>3103</v>
      </c>
      <c r="D3170" s="216" t="s">
        <v>227</v>
      </c>
      <c r="E3170" s="217" t="s">
        <v>3104</v>
      </c>
      <c r="F3170" s="218" t="s">
        <v>3105</v>
      </c>
      <c r="G3170" s="219" t="s">
        <v>266</v>
      </c>
      <c r="H3170" s="220">
        <v>4302.0950000000003</v>
      </c>
      <c r="I3170" s="221"/>
      <c r="J3170" s="222">
        <f>ROUND(I3170*H3170,2)</f>
        <v>0</v>
      </c>
      <c r="K3170" s="218" t="s">
        <v>312</v>
      </c>
      <c r="L3170" s="47"/>
      <c r="M3170" s="223" t="s">
        <v>19</v>
      </c>
      <c r="N3170" s="224" t="s">
        <v>46</v>
      </c>
      <c r="O3170" s="87"/>
      <c r="P3170" s="225">
        <f>O3170*H3170</f>
        <v>0</v>
      </c>
      <c r="Q3170" s="225">
        <v>1.0000000000000001E-05</v>
      </c>
      <c r="R3170" s="225">
        <f>Q3170*H3170</f>
        <v>0.043020950000000009</v>
      </c>
      <c r="S3170" s="225">
        <v>0</v>
      </c>
      <c r="T3170" s="226">
        <f>S3170*H3170</f>
        <v>0</v>
      </c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R3170" s="227" t="s">
        <v>544</v>
      </c>
      <c r="AT3170" s="227" t="s">
        <v>227</v>
      </c>
      <c r="AU3170" s="227" t="s">
        <v>93</v>
      </c>
      <c r="AY3170" s="20" t="s">
        <v>224</v>
      </c>
      <c r="BE3170" s="228">
        <f>IF(N3170="základní",J3170,0)</f>
        <v>0</v>
      </c>
      <c r="BF3170" s="228">
        <f>IF(N3170="snížená",J3170,0)</f>
        <v>0</v>
      </c>
      <c r="BG3170" s="228">
        <f>IF(N3170="zákl. přenesená",J3170,0)</f>
        <v>0</v>
      </c>
      <c r="BH3170" s="228">
        <f>IF(N3170="sníž. přenesená",J3170,0)</f>
        <v>0</v>
      </c>
      <c r="BI3170" s="228">
        <f>IF(N3170="nulová",J3170,0)</f>
        <v>0</v>
      </c>
      <c r="BJ3170" s="20" t="s">
        <v>93</v>
      </c>
      <c r="BK3170" s="228">
        <f>ROUND(I3170*H3170,2)</f>
        <v>0</v>
      </c>
      <c r="BL3170" s="20" t="s">
        <v>544</v>
      </c>
      <c r="BM3170" s="227" t="s">
        <v>3106</v>
      </c>
    </row>
    <row r="3171" s="2" customFormat="1">
      <c r="A3171" s="41"/>
      <c r="B3171" s="42"/>
      <c r="C3171" s="43"/>
      <c r="D3171" s="267" t="s">
        <v>314</v>
      </c>
      <c r="E3171" s="43"/>
      <c r="F3171" s="268" t="s">
        <v>3107</v>
      </c>
      <c r="G3171" s="43"/>
      <c r="H3171" s="43"/>
      <c r="I3171" s="269"/>
      <c r="J3171" s="43"/>
      <c r="K3171" s="43"/>
      <c r="L3171" s="47"/>
      <c r="M3171" s="270"/>
      <c r="N3171" s="271"/>
      <c r="O3171" s="87"/>
      <c r="P3171" s="87"/>
      <c r="Q3171" s="87"/>
      <c r="R3171" s="87"/>
      <c r="S3171" s="87"/>
      <c r="T3171" s="88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T3171" s="20" t="s">
        <v>314</v>
      </c>
      <c r="AU3171" s="20" t="s">
        <v>93</v>
      </c>
    </row>
    <row r="3172" s="14" customFormat="1">
      <c r="A3172" s="14"/>
      <c r="B3172" s="246"/>
      <c r="C3172" s="247"/>
      <c r="D3172" s="231" t="s">
        <v>268</v>
      </c>
      <c r="E3172" s="248" t="s">
        <v>19</v>
      </c>
      <c r="F3172" s="249" t="s">
        <v>3108</v>
      </c>
      <c r="G3172" s="247"/>
      <c r="H3172" s="248" t="s">
        <v>19</v>
      </c>
      <c r="I3172" s="250"/>
      <c r="J3172" s="247"/>
      <c r="K3172" s="247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268</v>
      </c>
      <c r="AU3172" s="255" t="s">
        <v>93</v>
      </c>
      <c r="AV3172" s="14" t="s">
        <v>82</v>
      </c>
      <c r="AW3172" s="14" t="s">
        <v>34</v>
      </c>
      <c r="AX3172" s="14" t="s">
        <v>74</v>
      </c>
      <c r="AY3172" s="255" t="s">
        <v>224</v>
      </c>
    </row>
    <row r="3173" s="13" customFormat="1">
      <c r="A3173" s="13"/>
      <c r="B3173" s="229"/>
      <c r="C3173" s="230"/>
      <c r="D3173" s="231" t="s">
        <v>268</v>
      </c>
      <c r="E3173" s="232" t="s">
        <v>19</v>
      </c>
      <c r="F3173" s="233" t="s">
        <v>3109</v>
      </c>
      <c r="G3173" s="230"/>
      <c r="H3173" s="234">
        <v>16.937000000000001</v>
      </c>
      <c r="I3173" s="235"/>
      <c r="J3173" s="230"/>
      <c r="K3173" s="230"/>
      <c r="L3173" s="236"/>
      <c r="M3173" s="237"/>
      <c r="N3173" s="238"/>
      <c r="O3173" s="238"/>
      <c r="P3173" s="238"/>
      <c r="Q3173" s="238"/>
      <c r="R3173" s="238"/>
      <c r="S3173" s="238"/>
      <c r="T3173" s="23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0" t="s">
        <v>268</v>
      </c>
      <c r="AU3173" s="240" t="s">
        <v>93</v>
      </c>
      <c r="AV3173" s="13" t="s">
        <v>93</v>
      </c>
      <c r="AW3173" s="13" t="s">
        <v>34</v>
      </c>
      <c r="AX3173" s="13" t="s">
        <v>74</v>
      </c>
      <c r="AY3173" s="240" t="s">
        <v>224</v>
      </c>
    </row>
    <row r="3174" s="14" customFormat="1">
      <c r="A3174" s="14"/>
      <c r="B3174" s="246"/>
      <c r="C3174" s="247"/>
      <c r="D3174" s="231" t="s">
        <v>268</v>
      </c>
      <c r="E3174" s="248" t="s">
        <v>19</v>
      </c>
      <c r="F3174" s="249" t="s">
        <v>1845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268</v>
      </c>
      <c r="AU3174" s="255" t="s">
        <v>93</v>
      </c>
      <c r="AV3174" s="14" t="s">
        <v>82</v>
      </c>
      <c r="AW3174" s="14" t="s">
        <v>34</v>
      </c>
      <c r="AX3174" s="14" t="s">
        <v>74</v>
      </c>
      <c r="AY3174" s="255" t="s">
        <v>224</v>
      </c>
    </row>
    <row r="3175" s="13" customFormat="1">
      <c r="A3175" s="13"/>
      <c r="B3175" s="229"/>
      <c r="C3175" s="230"/>
      <c r="D3175" s="231" t="s">
        <v>268</v>
      </c>
      <c r="E3175" s="232" t="s">
        <v>19</v>
      </c>
      <c r="F3175" s="233" t="s">
        <v>1846</v>
      </c>
      <c r="G3175" s="230"/>
      <c r="H3175" s="234">
        <v>357.60000000000002</v>
      </c>
      <c r="I3175" s="235"/>
      <c r="J3175" s="230"/>
      <c r="K3175" s="230"/>
      <c r="L3175" s="236"/>
      <c r="M3175" s="237"/>
      <c r="N3175" s="238"/>
      <c r="O3175" s="238"/>
      <c r="P3175" s="238"/>
      <c r="Q3175" s="238"/>
      <c r="R3175" s="238"/>
      <c r="S3175" s="238"/>
      <c r="T3175" s="23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0" t="s">
        <v>268</v>
      </c>
      <c r="AU3175" s="240" t="s">
        <v>93</v>
      </c>
      <c r="AV3175" s="13" t="s">
        <v>93</v>
      </c>
      <c r="AW3175" s="13" t="s">
        <v>34</v>
      </c>
      <c r="AX3175" s="13" t="s">
        <v>74</v>
      </c>
      <c r="AY3175" s="240" t="s">
        <v>224</v>
      </c>
    </row>
    <row r="3176" s="14" customFormat="1">
      <c r="A3176" s="14"/>
      <c r="B3176" s="246"/>
      <c r="C3176" s="247"/>
      <c r="D3176" s="231" t="s">
        <v>268</v>
      </c>
      <c r="E3176" s="248" t="s">
        <v>19</v>
      </c>
      <c r="F3176" s="249" t="s">
        <v>1847</v>
      </c>
      <c r="G3176" s="247"/>
      <c r="H3176" s="248" t="s">
        <v>19</v>
      </c>
      <c r="I3176" s="250"/>
      <c r="J3176" s="247"/>
      <c r="K3176" s="247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268</v>
      </c>
      <c r="AU3176" s="255" t="s">
        <v>93</v>
      </c>
      <c r="AV3176" s="14" t="s">
        <v>82</v>
      </c>
      <c r="AW3176" s="14" t="s">
        <v>34</v>
      </c>
      <c r="AX3176" s="14" t="s">
        <v>74</v>
      </c>
      <c r="AY3176" s="255" t="s">
        <v>224</v>
      </c>
    </row>
    <row r="3177" s="13" customFormat="1">
      <c r="A3177" s="13"/>
      <c r="B3177" s="229"/>
      <c r="C3177" s="230"/>
      <c r="D3177" s="231" t="s">
        <v>268</v>
      </c>
      <c r="E3177" s="232" t="s">
        <v>19</v>
      </c>
      <c r="F3177" s="233" t="s">
        <v>1848</v>
      </c>
      <c r="G3177" s="230"/>
      <c r="H3177" s="234">
        <v>2310.4000000000001</v>
      </c>
      <c r="I3177" s="235"/>
      <c r="J3177" s="230"/>
      <c r="K3177" s="230"/>
      <c r="L3177" s="236"/>
      <c r="M3177" s="237"/>
      <c r="N3177" s="238"/>
      <c r="O3177" s="238"/>
      <c r="P3177" s="238"/>
      <c r="Q3177" s="238"/>
      <c r="R3177" s="238"/>
      <c r="S3177" s="238"/>
      <c r="T3177" s="239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0" t="s">
        <v>268</v>
      </c>
      <c r="AU3177" s="240" t="s">
        <v>93</v>
      </c>
      <c r="AV3177" s="13" t="s">
        <v>93</v>
      </c>
      <c r="AW3177" s="13" t="s">
        <v>34</v>
      </c>
      <c r="AX3177" s="13" t="s">
        <v>74</v>
      </c>
      <c r="AY3177" s="240" t="s">
        <v>224</v>
      </c>
    </row>
    <row r="3178" s="14" customFormat="1">
      <c r="A3178" s="14"/>
      <c r="B3178" s="246"/>
      <c r="C3178" s="247"/>
      <c r="D3178" s="231" t="s">
        <v>268</v>
      </c>
      <c r="E3178" s="248" t="s">
        <v>19</v>
      </c>
      <c r="F3178" s="249" t="s">
        <v>1849</v>
      </c>
      <c r="G3178" s="247"/>
      <c r="H3178" s="248" t="s">
        <v>19</v>
      </c>
      <c r="I3178" s="250"/>
      <c r="J3178" s="247"/>
      <c r="K3178" s="247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268</v>
      </c>
      <c r="AU3178" s="255" t="s">
        <v>93</v>
      </c>
      <c r="AV3178" s="14" t="s">
        <v>82</v>
      </c>
      <c r="AW3178" s="14" t="s">
        <v>34</v>
      </c>
      <c r="AX3178" s="14" t="s">
        <v>74</v>
      </c>
      <c r="AY3178" s="255" t="s">
        <v>224</v>
      </c>
    </row>
    <row r="3179" s="13" customFormat="1">
      <c r="A3179" s="13"/>
      <c r="B3179" s="229"/>
      <c r="C3179" s="230"/>
      <c r="D3179" s="231" t="s">
        <v>268</v>
      </c>
      <c r="E3179" s="232" t="s">
        <v>19</v>
      </c>
      <c r="F3179" s="233" t="s">
        <v>1850</v>
      </c>
      <c r="G3179" s="230"/>
      <c r="H3179" s="234">
        <v>252.90000000000001</v>
      </c>
      <c r="I3179" s="235"/>
      <c r="J3179" s="230"/>
      <c r="K3179" s="230"/>
      <c r="L3179" s="236"/>
      <c r="M3179" s="237"/>
      <c r="N3179" s="238"/>
      <c r="O3179" s="238"/>
      <c r="P3179" s="238"/>
      <c r="Q3179" s="238"/>
      <c r="R3179" s="238"/>
      <c r="S3179" s="238"/>
      <c r="T3179" s="23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0" t="s">
        <v>268</v>
      </c>
      <c r="AU3179" s="240" t="s">
        <v>93</v>
      </c>
      <c r="AV3179" s="13" t="s">
        <v>93</v>
      </c>
      <c r="AW3179" s="13" t="s">
        <v>34</v>
      </c>
      <c r="AX3179" s="13" t="s">
        <v>74</v>
      </c>
      <c r="AY3179" s="240" t="s">
        <v>224</v>
      </c>
    </row>
    <row r="3180" s="14" customFormat="1">
      <c r="A3180" s="14"/>
      <c r="B3180" s="246"/>
      <c r="C3180" s="247"/>
      <c r="D3180" s="231" t="s">
        <v>268</v>
      </c>
      <c r="E3180" s="248" t="s">
        <v>19</v>
      </c>
      <c r="F3180" s="249" t="s">
        <v>1851</v>
      </c>
      <c r="G3180" s="247"/>
      <c r="H3180" s="248" t="s">
        <v>19</v>
      </c>
      <c r="I3180" s="250"/>
      <c r="J3180" s="247"/>
      <c r="K3180" s="247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268</v>
      </c>
      <c r="AU3180" s="255" t="s">
        <v>93</v>
      </c>
      <c r="AV3180" s="14" t="s">
        <v>82</v>
      </c>
      <c r="AW3180" s="14" t="s">
        <v>34</v>
      </c>
      <c r="AX3180" s="14" t="s">
        <v>74</v>
      </c>
      <c r="AY3180" s="255" t="s">
        <v>224</v>
      </c>
    </row>
    <row r="3181" s="13" customFormat="1">
      <c r="A3181" s="13"/>
      <c r="B3181" s="229"/>
      <c r="C3181" s="230"/>
      <c r="D3181" s="231" t="s">
        <v>268</v>
      </c>
      <c r="E3181" s="232" t="s">
        <v>19</v>
      </c>
      <c r="F3181" s="233" t="s">
        <v>1852</v>
      </c>
      <c r="G3181" s="230"/>
      <c r="H3181" s="234">
        <v>138.69999999999999</v>
      </c>
      <c r="I3181" s="235"/>
      <c r="J3181" s="230"/>
      <c r="K3181" s="230"/>
      <c r="L3181" s="236"/>
      <c r="M3181" s="237"/>
      <c r="N3181" s="238"/>
      <c r="O3181" s="238"/>
      <c r="P3181" s="238"/>
      <c r="Q3181" s="238"/>
      <c r="R3181" s="238"/>
      <c r="S3181" s="238"/>
      <c r="T3181" s="23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0" t="s">
        <v>268</v>
      </c>
      <c r="AU3181" s="240" t="s">
        <v>93</v>
      </c>
      <c r="AV3181" s="13" t="s">
        <v>93</v>
      </c>
      <c r="AW3181" s="13" t="s">
        <v>34</v>
      </c>
      <c r="AX3181" s="13" t="s">
        <v>74</v>
      </c>
      <c r="AY3181" s="240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1853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1854</v>
      </c>
      <c r="G3183" s="230"/>
      <c r="H3183" s="234">
        <v>534.79999999999995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1855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1856</v>
      </c>
      <c r="G3185" s="230"/>
      <c r="H3185" s="234">
        <v>119.8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1857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1858</v>
      </c>
      <c r="G3187" s="230"/>
      <c r="H3187" s="234">
        <v>133.19999999999999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1859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1860</v>
      </c>
      <c r="G3189" s="230"/>
      <c r="H3189" s="234">
        <v>319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1861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1862</v>
      </c>
      <c r="G3191" s="230"/>
      <c r="H3191" s="234">
        <v>3.7000000000000002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4" customFormat="1">
      <c r="A3192" s="14"/>
      <c r="B3192" s="246"/>
      <c r="C3192" s="247"/>
      <c r="D3192" s="231" t="s">
        <v>268</v>
      </c>
      <c r="E3192" s="248" t="s">
        <v>19</v>
      </c>
      <c r="F3192" s="249" t="s">
        <v>1863</v>
      </c>
      <c r="G3192" s="247"/>
      <c r="H3192" s="248" t="s">
        <v>19</v>
      </c>
      <c r="I3192" s="250"/>
      <c r="J3192" s="247"/>
      <c r="K3192" s="247"/>
      <c r="L3192" s="251"/>
      <c r="M3192" s="252"/>
      <c r="N3192" s="253"/>
      <c r="O3192" s="253"/>
      <c r="P3192" s="253"/>
      <c r="Q3192" s="253"/>
      <c r="R3192" s="253"/>
      <c r="S3192" s="253"/>
      <c r="T3192" s="25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5" t="s">
        <v>268</v>
      </c>
      <c r="AU3192" s="255" t="s">
        <v>93</v>
      </c>
      <c r="AV3192" s="14" t="s">
        <v>82</v>
      </c>
      <c r="AW3192" s="14" t="s">
        <v>34</v>
      </c>
      <c r="AX3192" s="14" t="s">
        <v>74</v>
      </c>
      <c r="AY3192" s="255" t="s">
        <v>224</v>
      </c>
    </row>
    <row r="3193" s="13" customFormat="1">
      <c r="A3193" s="13"/>
      <c r="B3193" s="229"/>
      <c r="C3193" s="230"/>
      <c r="D3193" s="231" t="s">
        <v>268</v>
      </c>
      <c r="E3193" s="232" t="s">
        <v>19</v>
      </c>
      <c r="F3193" s="233" t="s">
        <v>1864</v>
      </c>
      <c r="G3193" s="230"/>
      <c r="H3193" s="234">
        <v>18.800000000000001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0" t="s">
        <v>268</v>
      </c>
      <c r="AU3193" s="240" t="s">
        <v>93</v>
      </c>
      <c r="AV3193" s="13" t="s">
        <v>93</v>
      </c>
      <c r="AW3193" s="13" t="s">
        <v>34</v>
      </c>
      <c r="AX3193" s="13" t="s">
        <v>74</v>
      </c>
      <c r="AY3193" s="240" t="s">
        <v>224</v>
      </c>
    </row>
    <row r="3194" s="14" customFormat="1">
      <c r="A3194" s="14"/>
      <c r="B3194" s="246"/>
      <c r="C3194" s="247"/>
      <c r="D3194" s="231" t="s">
        <v>268</v>
      </c>
      <c r="E3194" s="248" t="s">
        <v>19</v>
      </c>
      <c r="F3194" s="249" t="s">
        <v>1865</v>
      </c>
      <c r="G3194" s="247"/>
      <c r="H3194" s="248" t="s">
        <v>19</v>
      </c>
      <c r="I3194" s="250"/>
      <c r="J3194" s="247"/>
      <c r="K3194" s="247"/>
      <c r="L3194" s="251"/>
      <c r="M3194" s="252"/>
      <c r="N3194" s="253"/>
      <c r="O3194" s="253"/>
      <c r="P3194" s="253"/>
      <c r="Q3194" s="253"/>
      <c r="R3194" s="253"/>
      <c r="S3194" s="253"/>
      <c r="T3194" s="25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5" t="s">
        <v>268</v>
      </c>
      <c r="AU3194" s="255" t="s">
        <v>93</v>
      </c>
      <c r="AV3194" s="14" t="s">
        <v>82</v>
      </c>
      <c r="AW3194" s="14" t="s">
        <v>34</v>
      </c>
      <c r="AX3194" s="14" t="s">
        <v>74</v>
      </c>
      <c r="AY3194" s="255" t="s">
        <v>224</v>
      </c>
    </row>
    <row r="3195" s="13" customFormat="1">
      <c r="A3195" s="13"/>
      <c r="B3195" s="229"/>
      <c r="C3195" s="230"/>
      <c r="D3195" s="231" t="s">
        <v>268</v>
      </c>
      <c r="E3195" s="232" t="s">
        <v>19</v>
      </c>
      <c r="F3195" s="233" t="s">
        <v>1866</v>
      </c>
      <c r="G3195" s="230"/>
      <c r="H3195" s="234">
        <v>52.558</v>
      </c>
      <c r="I3195" s="235"/>
      <c r="J3195" s="230"/>
      <c r="K3195" s="230"/>
      <c r="L3195" s="236"/>
      <c r="M3195" s="237"/>
      <c r="N3195" s="238"/>
      <c r="O3195" s="238"/>
      <c r="P3195" s="238"/>
      <c r="Q3195" s="238"/>
      <c r="R3195" s="238"/>
      <c r="S3195" s="238"/>
      <c r="T3195" s="23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0" t="s">
        <v>268</v>
      </c>
      <c r="AU3195" s="240" t="s">
        <v>93</v>
      </c>
      <c r="AV3195" s="13" t="s">
        <v>93</v>
      </c>
      <c r="AW3195" s="13" t="s">
        <v>34</v>
      </c>
      <c r="AX3195" s="13" t="s">
        <v>74</v>
      </c>
      <c r="AY3195" s="240" t="s">
        <v>224</v>
      </c>
    </row>
    <row r="3196" s="14" customFormat="1">
      <c r="A3196" s="14"/>
      <c r="B3196" s="246"/>
      <c r="C3196" s="247"/>
      <c r="D3196" s="231" t="s">
        <v>268</v>
      </c>
      <c r="E3196" s="248" t="s">
        <v>19</v>
      </c>
      <c r="F3196" s="249" t="s">
        <v>1867</v>
      </c>
      <c r="G3196" s="247"/>
      <c r="H3196" s="248" t="s">
        <v>19</v>
      </c>
      <c r="I3196" s="250"/>
      <c r="J3196" s="247"/>
      <c r="K3196" s="247"/>
      <c r="L3196" s="251"/>
      <c r="M3196" s="252"/>
      <c r="N3196" s="253"/>
      <c r="O3196" s="253"/>
      <c r="P3196" s="253"/>
      <c r="Q3196" s="253"/>
      <c r="R3196" s="253"/>
      <c r="S3196" s="253"/>
      <c r="T3196" s="25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5" t="s">
        <v>268</v>
      </c>
      <c r="AU3196" s="255" t="s">
        <v>93</v>
      </c>
      <c r="AV3196" s="14" t="s">
        <v>82</v>
      </c>
      <c r="AW3196" s="14" t="s">
        <v>34</v>
      </c>
      <c r="AX3196" s="14" t="s">
        <v>74</v>
      </c>
      <c r="AY3196" s="255" t="s">
        <v>224</v>
      </c>
    </row>
    <row r="3197" s="13" customFormat="1">
      <c r="A3197" s="13"/>
      <c r="B3197" s="229"/>
      <c r="C3197" s="230"/>
      <c r="D3197" s="231" t="s">
        <v>268</v>
      </c>
      <c r="E3197" s="232" t="s">
        <v>19</v>
      </c>
      <c r="F3197" s="233" t="s">
        <v>1868</v>
      </c>
      <c r="G3197" s="230"/>
      <c r="H3197" s="234">
        <v>43.700000000000003</v>
      </c>
      <c r="I3197" s="235"/>
      <c r="J3197" s="230"/>
      <c r="K3197" s="230"/>
      <c r="L3197" s="236"/>
      <c r="M3197" s="237"/>
      <c r="N3197" s="238"/>
      <c r="O3197" s="238"/>
      <c r="P3197" s="238"/>
      <c r="Q3197" s="238"/>
      <c r="R3197" s="238"/>
      <c r="S3197" s="238"/>
      <c r="T3197" s="23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0" t="s">
        <v>268</v>
      </c>
      <c r="AU3197" s="240" t="s">
        <v>93</v>
      </c>
      <c r="AV3197" s="13" t="s">
        <v>93</v>
      </c>
      <c r="AW3197" s="13" t="s">
        <v>34</v>
      </c>
      <c r="AX3197" s="13" t="s">
        <v>74</v>
      </c>
      <c r="AY3197" s="240" t="s">
        <v>224</v>
      </c>
    </row>
    <row r="3198" s="16" customFormat="1">
      <c r="A3198" s="16"/>
      <c r="B3198" s="272"/>
      <c r="C3198" s="273"/>
      <c r="D3198" s="231" t="s">
        <v>268</v>
      </c>
      <c r="E3198" s="274" t="s">
        <v>19</v>
      </c>
      <c r="F3198" s="275" t="s">
        <v>351</v>
      </c>
      <c r="G3198" s="273"/>
      <c r="H3198" s="276">
        <v>4302.0950000000003</v>
      </c>
      <c r="I3198" s="277"/>
      <c r="J3198" s="273"/>
      <c r="K3198" s="273"/>
      <c r="L3198" s="278"/>
      <c r="M3198" s="279"/>
      <c r="N3198" s="280"/>
      <c r="O3198" s="280"/>
      <c r="P3198" s="280"/>
      <c r="Q3198" s="280"/>
      <c r="R3198" s="280"/>
      <c r="S3198" s="280"/>
      <c r="T3198" s="281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T3198" s="282" t="s">
        <v>268</v>
      </c>
      <c r="AU3198" s="282" t="s">
        <v>93</v>
      </c>
      <c r="AV3198" s="16" t="s">
        <v>231</v>
      </c>
      <c r="AW3198" s="16" t="s">
        <v>34</v>
      </c>
      <c r="AX3198" s="16" t="s">
        <v>82</v>
      </c>
      <c r="AY3198" s="282" t="s">
        <v>224</v>
      </c>
    </row>
    <row r="3199" s="2" customFormat="1" ht="16.5" customHeight="1">
      <c r="A3199" s="41"/>
      <c r="B3199" s="42"/>
      <c r="C3199" s="286" t="s">
        <v>3110</v>
      </c>
      <c r="D3199" s="286" t="s">
        <v>572</v>
      </c>
      <c r="E3199" s="287" t="s">
        <v>3111</v>
      </c>
      <c r="F3199" s="288" t="s">
        <v>3112</v>
      </c>
      <c r="G3199" s="289" t="s">
        <v>266</v>
      </c>
      <c r="H3199" s="290">
        <v>4947.4089999999997</v>
      </c>
      <c r="I3199" s="291"/>
      <c r="J3199" s="292">
        <f>ROUND(I3199*H3199,2)</f>
        <v>0</v>
      </c>
      <c r="K3199" s="288" t="s">
        <v>312</v>
      </c>
      <c r="L3199" s="293"/>
      <c r="M3199" s="294" t="s">
        <v>19</v>
      </c>
      <c r="N3199" s="295" t="s">
        <v>46</v>
      </c>
      <c r="O3199" s="87"/>
      <c r="P3199" s="225">
        <f>O3199*H3199</f>
        <v>0</v>
      </c>
      <c r="Q3199" s="225">
        <v>0.00040000000000000002</v>
      </c>
      <c r="R3199" s="225">
        <f>Q3199*H3199</f>
        <v>1.9789635999999999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643</v>
      </c>
      <c r="AT3199" s="227" t="s">
        <v>572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3113</v>
      </c>
    </row>
    <row r="3200" s="13" customFormat="1">
      <c r="A3200" s="13"/>
      <c r="B3200" s="229"/>
      <c r="C3200" s="230"/>
      <c r="D3200" s="231" t="s">
        <v>268</v>
      </c>
      <c r="E3200" s="232" t="s">
        <v>19</v>
      </c>
      <c r="F3200" s="233" t="s">
        <v>3114</v>
      </c>
      <c r="G3200" s="230"/>
      <c r="H3200" s="234">
        <v>4947.4089999999997</v>
      </c>
      <c r="I3200" s="235"/>
      <c r="J3200" s="230"/>
      <c r="K3200" s="230"/>
      <c r="L3200" s="236"/>
      <c r="M3200" s="237"/>
      <c r="N3200" s="238"/>
      <c r="O3200" s="238"/>
      <c r="P3200" s="238"/>
      <c r="Q3200" s="238"/>
      <c r="R3200" s="238"/>
      <c r="S3200" s="238"/>
      <c r="T3200" s="23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0" t="s">
        <v>268</v>
      </c>
      <c r="AU3200" s="240" t="s">
        <v>93</v>
      </c>
      <c r="AV3200" s="13" t="s">
        <v>93</v>
      </c>
      <c r="AW3200" s="13" t="s">
        <v>34</v>
      </c>
      <c r="AX3200" s="13" t="s">
        <v>82</v>
      </c>
      <c r="AY3200" s="240" t="s">
        <v>224</v>
      </c>
    </row>
    <row r="3201" s="2" customFormat="1" ht="55.5" customHeight="1">
      <c r="A3201" s="41"/>
      <c r="B3201" s="42"/>
      <c r="C3201" s="216" t="s">
        <v>3115</v>
      </c>
      <c r="D3201" s="216" t="s">
        <v>227</v>
      </c>
      <c r="E3201" s="217" t="s">
        <v>3116</v>
      </c>
      <c r="F3201" s="218" t="s">
        <v>3117</v>
      </c>
      <c r="G3201" s="219" t="s">
        <v>371</v>
      </c>
      <c r="H3201" s="220">
        <v>24.244</v>
      </c>
      <c r="I3201" s="221"/>
      <c r="J3201" s="222">
        <f>ROUND(I3201*H3201,2)</f>
        <v>0</v>
      </c>
      <c r="K3201" s="218" t="s">
        <v>312</v>
      </c>
      <c r="L3201" s="47"/>
      <c r="M3201" s="223" t="s">
        <v>19</v>
      </c>
      <c r="N3201" s="224" t="s">
        <v>46</v>
      </c>
      <c r="O3201" s="87"/>
      <c r="P3201" s="225">
        <f>O3201*H3201</f>
        <v>0</v>
      </c>
      <c r="Q3201" s="225">
        <v>0</v>
      </c>
      <c r="R3201" s="225">
        <f>Q3201*H3201</f>
        <v>0</v>
      </c>
      <c r="S3201" s="225">
        <v>0</v>
      </c>
      <c r="T3201" s="226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27" t="s">
        <v>544</v>
      </c>
      <c r="AT3201" s="227" t="s">
        <v>227</v>
      </c>
      <c r="AU3201" s="227" t="s">
        <v>93</v>
      </c>
      <c r="AY3201" s="20" t="s">
        <v>224</v>
      </c>
      <c r="BE3201" s="228">
        <f>IF(N3201="základní",J3201,0)</f>
        <v>0</v>
      </c>
      <c r="BF3201" s="228">
        <f>IF(N3201="snížená",J3201,0)</f>
        <v>0</v>
      </c>
      <c r="BG3201" s="228">
        <f>IF(N3201="zákl. přenesená",J3201,0)</f>
        <v>0</v>
      </c>
      <c r="BH3201" s="228">
        <f>IF(N3201="sníž. přenesená",J3201,0)</f>
        <v>0</v>
      </c>
      <c r="BI3201" s="228">
        <f>IF(N3201="nulová",J3201,0)</f>
        <v>0</v>
      </c>
      <c r="BJ3201" s="20" t="s">
        <v>93</v>
      </c>
      <c r="BK3201" s="228">
        <f>ROUND(I3201*H3201,2)</f>
        <v>0</v>
      </c>
      <c r="BL3201" s="20" t="s">
        <v>544</v>
      </c>
      <c r="BM3201" s="227" t="s">
        <v>3118</v>
      </c>
    </row>
    <row r="3202" s="2" customFormat="1">
      <c r="A3202" s="41"/>
      <c r="B3202" s="42"/>
      <c r="C3202" s="43"/>
      <c r="D3202" s="267" t="s">
        <v>314</v>
      </c>
      <c r="E3202" s="43"/>
      <c r="F3202" s="268" t="s">
        <v>3119</v>
      </c>
      <c r="G3202" s="43"/>
      <c r="H3202" s="43"/>
      <c r="I3202" s="269"/>
      <c r="J3202" s="43"/>
      <c r="K3202" s="43"/>
      <c r="L3202" s="47"/>
      <c r="M3202" s="270"/>
      <c r="N3202" s="271"/>
      <c r="O3202" s="87"/>
      <c r="P3202" s="87"/>
      <c r="Q3202" s="87"/>
      <c r="R3202" s="87"/>
      <c r="S3202" s="87"/>
      <c r="T3202" s="88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20" t="s">
        <v>314</v>
      </c>
      <c r="AU3202" s="20" t="s">
        <v>93</v>
      </c>
    </row>
    <row r="3203" s="12" customFormat="1" ht="22.8" customHeight="1">
      <c r="A3203" s="12"/>
      <c r="B3203" s="200"/>
      <c r="C3203" s="201"/>
      <c r="D3203" s="202" t="s">
        <v>73</v>
      </c>
      <c r="E3203" s="214" t="s">
        <v>3120</v>
      </c>
      <c r="F3203" s="214" t="s">
        <v>3121</v>
      </c>
      <c r="G3203" s="201"/>
      <c r="H3203" s="201"/>
      <c r="I3203" s="204"/>
      <c r="J3203" s="215">
        <f>BK3203</f>
        <v>0</v>
      </c>
      <c r="K3203" s="201"/>
      <c r="L3203" s="206"/>
      <c r="M3203" s="207"/>
      <c r="N3203" s="208"/>
      <c r="O3203" s="208"/>
      <c r="P3203" s="209">
        <f>SUM(P3204:P3211)</f>
        <v>0</v>
      </c>
      <c r="Q3203" s="208"/>
      <c r="R3203" s="209">
        <f>SUM(R3204:R3211)</f>
        <v>0.97525499999999987</v>
      </c>
      <c r="S3203" s="208"/>
      <c r="T3203" s="210">
        <f>SUM(T3204:T3211)</f>
        <v>0</v>
      </c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R3203" s="211" t="s">
        <v>93</v>
      </c>
      <c r="AT3203" s="212" t="s">
        <v>73</v>
      </c>
      <c r="AU3203" s="212" t="s">
        <v>82</v>
      </c>
      <c r="AY3203" s="211" t="s">
        <v>224</v>
      </c>
      <c r="BK3203" s="213">
        <f>SUM(BK3204:BK3211)</f>
        <v>0</v>
      </c>
    </row>
    <row r="3204" s="2" customFormat="1" ht="24.15" customHeight="1">
      <c r="A3204" s="41"/>
      <c r="B3204" s="42"/>
      <c r="C3204" s="216" t="s">
        <v>3122</v>
      </c>
      <c r="D3204" s="216" t="s">
        <v>227</v>
      </c>
      <c r="E3204" s="217" t="s">
        <v>3123</v>
      </c>
      <c r="F3204" s="218" t="s">
        <v>3124</v>
      </c>
      <c r="G3204" s="219" t="s">
        <v>266</v>
      </c>
      <c r="H3204" s="220">
        <v>23.699999999999999</v>
      </c>
      <c r="I3204" s="221"/>
      <c r="J3204" s="222">
        <f>ROUND(I3204*H3204,2)</f>
        <v>0</v>
      </c>
      <c r="K3204" s="218" t="s">
        <v>312</v>
      </c>
      <c r="L3204" s="47"/>
      <c r="M3204" s="223" t="s">
        <v>19</v>
      </c>
      <c r="N3204" s="224" t="s">
        <v>46</v>
      </c>
      <c r="O3204" s="87"/>
      <c r="P3204" s="225">
        <f>O3204*H3204</f>
        <v>0</v>
      </c>
      <c r="Q3204" s="225">
        <v>0.00155</v>
      </c>
      <c r="R3204" s="225">
        <f>Q3204*H3204</f>
        <v>0.036734999999999997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544</v>
      </c>
      <c r="AT3204" s="227" t="s">
        <v>227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3125</v>
      </c>
    </row>
    <row r="3205" s="2" customFormat="1">
      <c r="A3205" s="41"/>
      <c r="B3205" s="42"/>
      <c r="C3205" s="43"/>
      <c r="D3205" s="267" t="s">
        <v>314</v>
      </c>
      <c r="E3205" s="43"/>
      <c r="F3205" s="268" t="s">
        <v>3126</v>
      </c>
      <c r="G3205" s="43"/>
      <c r="H3205" s="43"/>
      <c r="I3205" s="269"/>
      <c r="J3205" s="43"/>
      <c r="K3205" s="43"/>
      <c r="L3205" s="47"/>
      <c r="M3205" s="270"/>
      <c r="N3205" s="271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314</v>
      </c>
      <c r="AU3205" s="20" t="s">
        <v>93</v>
      </c>
    </row>
    <row r="3206" s="14" customFormat="1">
      <c r="A3206" s="14"/>
      <c r="B3206" s="246"/>
      <c r="C3206" s="247"/>
      <c r="D3206" s="231" t="s">
        <v>268</v>
      </c>
      <c r="E3206" s="248" t="s">
        <v>19</v>
      </c>
      <c r="F3206" s="249" t="s">
        <v>3127</v>
      </c>
      <c r="G3206" s="247"/>
      <c r="H3206" s="248" t="s">
        <v>19</v>
      </c>
      <c r="I3206" s="250"/>
      <c r="J3206" s="247"/>
      <c r="K3206" s="247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268</v>
      </c>
      <c r="AU3206" s="255" t="s">
        <v>93</v>
      </c>
      <c r="AV3206" s="14" t="s">
        <v>82</v>
      </c>
      <c r="AW3206" s="14" t="s">
        <v>34</v>
      </c>
      <c r="AX3206" s="14" t="s">
        <v>74</v>
      </c>
      <c r="AY3206" s="255" t="s">
        <v>224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3128</v>
      </c>
      <c r="G3207" s="230"/>
      <c r="H3207" s="234">
        <v>23.699999999999999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16.5" customHeight="1">
      <c r="A3208" s="41"/>
      <c r="B3208" s="42"/>
      <c r="C3208" s="286" t="s">
        <v>3129</v>
      </c>
      <c r="D3208" s="286" t="s">
        <v>572</v>
      </c>
      <c r="E3208" s="287" t="s">
        <v>3130</v>
      </c>
      <c r="F3208" s="288" t="s">
        <v>3131</v>
      </c>
      <c r="G3208" s="289" t="s">
        <v>266</v>
      </c>
      <c r="H3208" s="290">
        <v>26.07</v>
      </c>
      <c r="I3208" s="291"/>
      <c r="J3208" s="292">
        <f>ROUND(I3208*H3208,2)</f>
        <v>0</v>
      </c>
      <c r="K3208" s="288" t="s">
        <v>19</v>
      </c>
      <c r="L3208" s="293"/>
      <c r="M3208" s="294" t="s">
        <v>19</v>
      </c>
      <c r="N3208" s="295" t="s">
        <v>46</v>
      </c>
      <c r="O3208" s="87"/>
      <c r="P3208" s="225">
        <f>O3208*H3208</f>
        <v>0</v>
      </c>
      <c r="Q3208" s="225">
        <v>0.035999999999999997</v>
      </c>
      <c r="R3208" s="225">
        <f>Q3208*H3208</f>
        <v>0.93851999999999991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643</v>
      </c>
      <c r="AT3208" s="227" t="s">
        <v>572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3132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3133</v>
      </c>
      <c r="G3209" s="230"/>
      <c r="H3209" s="234">
        <v>26.07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82</v>
      </c>
      <c r="AY3209" s="240" t="s">
        <v>224</v>
      </c>
    </row>
    <row r="3210" s="2" customFormat="1" ht="49.05" customHeight="1">
      <c r="A3210" s="41"/>
      <c r="B3210" s="42"/>
      <c r="C3210" s="216" t="s">
        <v>3134</v>
      </c>
      <c r="D3210" s="216" t="s">
        <v>227</v>
      </c>
      <c r="E3210" s="217" t="s">
        <v>3135</v>
      </c>
      <c r="F3210" s="218" t="s">
        <v>3136</v>
      </c>
      <c r="G3210" s="219" t="s">
        <v>371</v>
      </c>
      <c r="H3210" s="220">
        <v>0.97499999999999998</v>
      </c>
      <c r="I3210" s="221"/>
      <c r="J3210" s="222">
        <f>ROUND(I3210*H3210,2)</f>
        <v>0</v>
      </c>
      <c r="K3210" s="218" t="s">
        <v>312</v>
      </c>
      <c r="L3210" s="47"/>
      <c r="M3210" s="223" t="s">
        <v>19</v>
      </c>
      <c r="N3210" s="224" t="s">
        <v>46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544</v>
      </c>
      <c r="AT3210" s="227" t="s">
        <v>227</v>
      </c>
      <c r="AU3210" s="227" t="s">
        <v>93</v>
      </c>
      <c r="AY3210" s="20" t="s">
        <v>224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93</v>
      </c>
      <c r="BK3210" s="228">
        <f>ROUND(I3210*H3210,2)</f>
        <v>0</v>
      </c>
      <c r="BL3210" s="20" t="s">
        <v>544</v>
      </c>
      <c r="BM3210" s="227" t="s">
        <v>3137</v>
      </c>
    </row>
    <row r="3211" s="2" customFormat="1">
      <c r="A3211" s="41"/>
      <c r="B3211" s="42"/>
      <c r="C3211" s="43"/>
      <c r="D3211" s="267" t="s">
        <v>314</v>
      </c>
      <c r="E3211" s="43"/>
      <c r="F3211" s="268" t="s">
        <v>3138</v>
      </c>
      <c r="G3211" s="43"/>
      <c r="H3211" s="43"/>
      <c r="I3211" s="269"/>
      <c r="J3211" s="43"/>
      <c r="K3211" s="43"/>
      <c r="L3211" s="47"/>
      <c r="M3211" s="270"/>
      <c r="N3211" s="271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314</v>
      </c>
      <c r="AU3211" s="20" t="s">
        <v>93</v>
      </c>
    </row>
    <row r="3212" s="12" customFormat="1" ht="22.8" customHeight="1">
      <c r="A3212" s="12"/>
      <c r="B3212" s="200"/>
      <c r="C3212" s="201"/>
      <c r="D3212" s="202" t="s">
        <v>73</v>
      </c>
      <c r="E3212" s="214" t="s">
        <v>3139</v>
      </c>
      <c r="F3212" s="214" t="s">
        <v>3140</v>
      </c>
      <c r="G3212" s="201"/>
      <c r="H3212" s="201"/>
      <c r="I3212" s="204"/>
      <c r="J3212" s="215">
        <f>BK3212</f>
        <v>0</v>
      </c>
      <c r="K3212" s="201"/>
      <c r="L3212" s="206"/>
      <c r="M3212" s="207"/>
      <c r="N3212" s="208"/>
      <c r="O3212" s="208"/>
      <c r="P3212" s="209">
        <f>SUM(P3213:P3242)</f>
        <v>0</v>
      </c>
      <c r="Q3212" s="208"/>
      <c r="R3212" s="209">
        <f>SUM(R3213:R3242)</f>
        <v>6.00535423</v>
      </c>
      <c r="S3212" s="208"/>
      <c r="T3212" s="210">
        <f>SUM(T3213:T3242)</f>
        <v>0</v>
      </c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R3212" s="211" t="s">
        <v>93</v>
      </c>
      <c r="AT3212" s="212" t="s">
        <v>73</v>
      </c>
      <c r="AU3212" s="212" t="s">
        <v>82</v>
      </c>
      <c r="AY3212" s="211" t="s">
        <v>224</v>
      </c>
      <c r="BK3212" s="213">
        <f>SUM(BK3213:BK3242)</f>
        <v>0</v>
      </c>
    </row>
    <row r="3213" s="2" customFormat="1" ht="37.8" customHeight="1">
      <c r="A3213" s="41"/>
      <c r="B3213" s="42"/>
      <c r="C3213" s="216" t="s">
        <v>3141</v>
      </c>
      <c r="D3213" s="216" t="s">
        <v>227</v>
      </c>
      <c r="E3213" s="217" t="s">
        <v>3142</v>
      </c>
      <c r="F3213" s="218" t="s">
        <v>3143</v>
      </c>
      <c r="G3213" s="219" t="s">
        <v>266</v>
      </c>
      <c r="H3213" s="220">
        <v>177.85300000000001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</v>
      </c>
      <c r="R3213" s="225">
        <f>Q3213*H3213</f>
        <v>0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3144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3145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2815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3" customFormat="1">
      <c r="A3216" s="13"/>
      <c r="B3216" s="229"/>
      <c r="C3216" s="230"/>
      <c r="D3216" s="231" t="s">
        <v>268</v>
      </c>
      <c r="E3216" s="232" t="s">
        <v>19</v>
      </c>
      <c r="F3216" s="233" t="s">
        <v>3146</v>
      </c>
      <c r="G3216" s="230"/>
      <c r="H3216" s="234">
        <v>177.85300000000001</v>
      </c>
      <c r="I3216" s="235"/>
      <c r="J3216" s="230"/>
      <c r="K3216" s="230"/>
      <c r="L3216" s="236"/>
      <c r="M3216" s="237"/>
      <c r="N3216" s="238"/>
      <c r="O3216" s="238"/>
      <c r="P3216" s="238"/>
      <c r="Q3216" s="238"/>
      <c r="R3216" s="238"/>
      <c r="S3216" s="238"/>
      <c r="T3216" s="23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0" t="s">
        <v>268</v>
      </c>
      <c r="AU3216" s="240" t="s">
        <v>93</v>
      </c>
      <c r="AV3216" s="13" t="s">
        <v>93</v>
      </c>
      <c r="AW3216" s="13" t="s">
        <v>34</v>
      </c>
      <c r="AX3216" s="13" t="s">
        <v>82</v>
      </c>
      <c r="AY3216" s="240" t="s">
        <v>224</v>
      </c>
    </row>
    <row r="3217" s="2" customFormat="1" ht="16.5" customHeight="1">
      <c r="A3217" s="41"/>
      <c r="B3217" s="42"/>
      <c r="C3217" s="286" t="s">
        <v>3147</v>
      </c>
      <c r="D3217" s="286" t="s">
        <v>572</v>
      </c>
      <c r="E3217" s="287" t="s">
        <v>3148</v>
      </c>
      <c r="F3217" s="288" t="s">
        <v>3149</v>
      </c>
      <c r="G3217" s="289" t="s">
        <v>266</v>
      </c>
      <c r="H3217" s="290">
        <v>195.63800000000001</v>
      </c>
      <c r="I3217" s="291"/>
      <c r="J3217" s="292">
        <f>ROUND(I3217*H3217,2)</f>
        <v>0</v>
      </c>
      <c r="K3217" s="288" t="s">
        <v>312</v>
      </c>
      <c r="L3217" s="293"/>
      <c r="M3217" s="294" t="s">
        <v>19</v>
      </c>
      <c r="N3217" s="295" t="s">
        <v>46</v>
      </c>
      <c r="O3217" s="87"/>
      <c r="P3217" s="225">
        <f>O3217*H3217</f>
        <v>0</v>
      </c>
      <c r="Q3217" s="225">
        <v>0.012</v>
      </c>
      <c r="R3217" s="225">
        <f>Q3217*H3217</f>
        <v>2.3476560000000002</v>
      </c>
      <c r="S3217" s="225">
        <v>0</v>
      </c>
      <c r="T3217" s="226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7" t="s">
        <v>643</v>
      </c>
      <c r="AT3217" s="227" t="s">
        <v>572</v>
      </c>
      <c r="AU3217" s="227" t="s">
        <v>93</v>
      </c>
      <c r="AY3217" s="20" t="s">
        <v>224</v>
      </c>
      <c r="BE3217" s="228">
        <f>IF(N3217="základní",J3217,0)</f>
        <v>0</v>
      </c>
      <c r="BF3217" s="228">
        <f>IF(N3217="snížená",J3217,0)</f>
        <v>0</v>
      </c>
      <c r="BG3217" s="228">
        <f>IF(N3217="zákl. přenesená",J3217,0)</f>
        <v>0</v>
      </c>
      <c r="BH3217" s="228">
        <f>IF(N3217="sníž. přenesená",J3217,0)</f>
        <v>0</v>
      </c>
      <c r="BI3217" s="228">
        <f>IF(N3217="nulová",J3217,0)</f>
        <v>0</v>
      </c>
      <c r="BJ3217" s="20" t="s">
        <v>93</v>
      </c>
      <c r="BK3217" s="228">
        <f>ROUND(I3217*H3217,2)</f>
        <v>0</v>
      </c>
      <c r="BL3217" s="20" t="s">
        <v>544</v>
      </c>
      <c r="BM3217" s="227" t="s">
        <v>3150</v>
      </c>
    </row>
    <row r="3218" s="13" customFormat="1">
      <c r="A3218" s="13"/>
      <c r="B3218" s="229"/>
      <c r="C3218" s="230"/>
      <c r="D3218" s="231" t="s">
        <v>268</v>
      </c>
      <c r="E3218" s="232" t="s">
        <v>19</v>
      </c>
      <c r="F3218" s="233" t="s">
        <v>3151</v>
      </c>
      <c r="G3218" s="230"/>
      <c r="H3218" s="234">
        <v>195.63800000000001</v>
      </c>
      <c r="I3218" s="235"/>
      <c r="J3218" s="230"/>
      <c r="K3218" s="230"/>
      <c r="L3218" s="236"/>
      <c r="M3218" s="237"/>
      <c r="N3218" s="238"/>
      <c r="O3218" s="238"/>
      <c r="P3218" s="238"/>
      <c r="Q3218" s="238"/>
      <c r="R3218" s="238"/>
      <c r="S3218" s="238"/>
      <c r="T3218" s="23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0" t="s">
        <v>268</v>
      </c>
      <c r="AU3218" s="240" t="s">
        <v>93</v>
      </c>
      <c r="AV3218" s="13" t="s">
        <v>93</v>
      </c>
      <c r="AW3218" s="13" t="s">
        <v>34</v>
      </c>
      <c r="AX3218" s="13" t="s">
        <v>82</v>
      </c>
      <c r="AY3218" s="240" t="s">
        <v>224</v>
      </c>
    </row>
    <row r="3219" s="2" customFormat="1" ht="37.8" customHeight="1">
      <c r="A3219" s="41"/>
      <c r="B3219" s="42"/>
      <c r="C3219" s="216" t="s">
        <v>3152</v>
      </c>
      <c r="D3219" s="216" t="s">
        <v>227</v>
      </c>
      <c r="E3219" s="217" t="s">
        <v>3153</v>
      </c>
      <c r="F3219" s="218" t="s">
        <v>3154</v>
      </c>
      <c r="G3219" s="219" t="s">
        <v>266</v>
      </c>
      <c r="H3219" s="220">
        <v>27.25</v>
      </c>
      <c r="I3219" s="221"/>
      <c r="J3219" s="222">
        <f>ROUND(I3219*H3219,2)</f>
        <v>0</v>
      </c>
      <c r="K3219" s="218" t="s">
        <v>312</v>
      </c>
      <c r="L3219" s="47"/>
      <c r="M3219" s="223" t="s">
        <v>19</v>
      </c>
      <c r="N3219" s="224" t="s">
        <v>46</v>
      </c>
      <c r="O3219" s="87"/>
      <c r="P3219" s="225">
        <f>O3219*H3219</f>
        <v>0</v>
      </c>
      <c r="Q3219" s="225">
        <v>0</v>
      </c>
      <c r="R3219" s="225">
        <f>Q3219*H3219</f>
        <v>0</v>
      </c>
      <c r="S3219" s="225">
        <v>0</v>
      </c>
      <c r="T3219" s="226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27" t="s">
        <v>544</v>
      </c>
      <c r="AT3219" s="227" t="s">
        <v>227</v>
      </c>
      <c r="AU3219" s="227" t="s">
        <v>93</v>
      </c>
      <c r="AY3219" s="20" t="s">
        <v>224</v>
      </c>
      <c r="BE3219" s="228">
        <f>IF(N3219="základní",J3219,0)</f>
        <v>0</v>
      </c>
      <c r="BF3219" s="228">
        <f>IF(N3219="snížená",J3219,0)</f>
        <v>0</v>
      </c>
      <c r="BG3219" s="228">
        <f>IF(N3219="zákl. přenesená",J3219,0)</f>
        <v>0</v>
      </c>
      <c r="BH3219" s="228">
        <f>IF(N3219="sníž. přenesená",J3219,0)</f>
        <v>0</v>
      </c>
      <c r="BI3219" s="228">
        <f>IF(N3219="nulová",J3219,0)</f>
        <v>0</v>
      </c>
      <c r="BJ3219" s="20" t="s">
        <v>93</v>
      </c>
      <c r="BK3219" s="228">
        <f>ROUND(I3219*H3219,2)</f>
        <v>0</v>
      </c>
      <c r="BL3219" s="20" t="s">
        <v>544</v>
      </c>
      <c r="BM3219" s="227" t="s">
        <v>3155</v>
      </c>
    </row>
    <row r="3220" s="2" customFormat="1">
      <c r="A3220" s="41"/>
      <c r="B3220" s="42"/>
      <c r="C3220" s="43"/>
      <c r="D3220" s="267" t="s">
        <v>314</v>
      </c>
      <c r="E3220" s="43"/>
      <c r="F3220" s="268" t="s">
        <v>3156</v>
      </c>
      <c r="G3220" s="43"/>
      <c r="H3220" s="43"/>
      <c r="I3220" s="269"/>
      <c r="J3220" s="43"/>
      <c r="K3220" s="43"/>
      <c r="L3220" s="47"/>
      <c r="M3220" s="270"/>
      <c r="N3220" s="271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314</v>
      </c>
      <c r="AU3220" s="20" t="s">
        <v>93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3157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1583</v>
      </c>
      <c r="G3222" s="230"/>
      <c r="H3222" s="234">
        <v>27.25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6" customFormat="1">
      <c r="A3223" s="16"/>
      <c r="B3223" s="272"/>
      <c r="C3223" s="273"/>
      <c r="D3223" s="231" t="s">
        <v>268</v>
      </c>
      <c r="E3223" s="274" t="s">
        <v>19</v>
      </c>
      <c r="F3223" s="275" t="s">
        <v>351</v>
      </c>
      <c r="G3223" s="273"/>
      <c r="H3223" s="276">
        <v>27.25</v>
      </c>
      <c r="I3223" s="277"/>
      <c r="J3223" s="273"/>
      <c r="K3223" s="273"/>
      <c r="L3223" s="278"/>
      <c r="M3223" s="279"/>
      <c r="N3223" s="280"/>
      <c r="O3223" s="280"/>
      <c r="P3223" s="280"/>
      <c r="Q3223" s="280"/>
      <c r="R3223" s="280"/>
      <c r="S3223" s="280"/>
      <c r="T3223" s="281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T3223" s="282" t="s">
        <v>268</v>
      </c>
      <c r="AU3223" s="282" t="s">
        <v>93</v>
      </c>
      <c r="AV3223" s="16" t="s">
        <v>231</v>
      </c>
      <c r="AW3223" s="16" t="s">
        <v>34</v>
      </c>
      <c r="AX3223" s="16" t="s">
        <v>82</v>
      </c>
      <c r="AY3223" s="282" t="s">
        <v>224</v>
      </c>
    </row>
    <row r="3224" s="2" customFormat="1" ht="21.75" customHeight="1">
      <c r="A3224" s="41"/>
      <c r="B3224" s="42"/>
      <c r="C3224" s="286" t="s">
        <v>3158</v>
      </c>
      <c r="D3224" s="286" t="s">
        <v>572</v>
      </c>
      <c r="E3224" s="287" t="s">
        <v>3159</v>
      </c>
      <c r="F3224" s="288" t="s">
        <v>3160</v>
      </c>
      <c r="G3224" s="289" t="s">
        <v>266</v>
      </c>
      <c r="H3224" s="290">
        <v>29.975000000000001</v>
      </c>
      <c r="I3224" s="291"/>
      <c r="J3224" s="292">
        <f>ROUND(I3224*H3224,2)</f>
        <v>0</v>
      </c>
      <c r="K3224" s="288" t="s">
        <v>312</v>
      </c>
      <c r="L3224" s="293"/>
      <c r="M3224" s="294" t="s">
        <v>19</v>
      </c>
      <c r="N3224" s="295" t="s">
        <v>46</v>
      </c>
      <c r="O3224" s="87"/>
      <c r="P3224" s="225">
        <f>O3224*H3224</f>
        <v>0</v>
      </c>
      <c r="Q3224" s="225">
        <v>0.034099999999999998</v>
      </c>
      <c r="R3224" s="225">
        <f>Q3224*H3224</f>
        <v>1.0221475</v>
      </c>
      <c r="S3224" s="225">
        <v>0</v>
      </c>
      <c r="T3224" s="226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27" t="s">
        <v>643</v>
      </c>
      <c r="AT3224" s="227" t="s">
        <v>572</v>
      </c>
      <c r="AU3224" s="227" t="s">
        <v>93</v>
      </c>
      <c r="AY3224" s="20" t="s">
        <v>224</v>
      </c>
      <c r="BE3224" s="228">
        <f>IF(N3224="základní",J3224,0)</f>
        <v>0</v>
      </c>
      <c r="BF3224" s="228">
        <f>IF(N3224="snížená",J3224,0)</f>
        <v>0</v>
      </c>
      <c r="BG3224" s="228">
        <f>IF(N3224="zákl. přenesená",J3224,0)</f>
        <v>0</v>
      </c>
      <c r="BH3224" s="228">
        <f>IF(N3224="sníž. přenesená",J3224,0)</f>
        <v>0</v>
      </c>
      <c r="BI3224" s="228">
        <f>IF(N3224="nulová",J3224,0)</f>
        <v>0</v>
      </c>
      <c r="BJ3224" s="20" t="s">
        <v>93</v>
      </c>
      <c r="BK3224" s="228">
        <f>ROUND(I3224*H3224,2)</f>
        <v>0</v>
      </c>
      <c r="BL3224" s="20" t="s">
        <v>544</v>
      </c>
      <c r="BM3224" s="227" t="s">
        <v>3161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3162</v>
      </c>
      <c r="G3225" s="230"/>
      <c r="H3225" s="234">
        <v>29.975000000000001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82</v>
      </c>
      <c r="AY3225" s="240" t="s">
        <v>224</v>
      </c>
    </row>
    <row r="3226" s="2" customFormat="1" ht="49.05" customHeight="1">
      <c r="A3226" s="41"/>
      <c r="B3226" s="42"/>
      <c r="C3226" s="216" t="s">
        <v>3163</v>
      </c>
      <c r="D3226" s="216" t="s">
        <v>227</v>
      </c>
      <c r="E3226" s="217" t="s">
        <v>3164</v>
      </c>
      <c r="F3226" s="218" t="s">
        <v>3165</v>
      </c>
      <c r="G3226" s="219" t="s">
        <v>266</v>
      </c>
      <c r="H3226" s="220">
        <v>159.387</v>
      </c>
      <c r="I3226" s="221"/>
      <c r="J3226" s="222">
        <f>ROUND(I3226*H3226,2)</f>
        <v>0</v>
      </c>
      <c r="K3226" s="218" t="s">
        <v>312</v>
      </c>
      <c r="L3226" s="47"/>
      <c r="M3226" s="223" t="s">
        <v>19</v>
      </c>
      <c r="N3226" s="224" t="s">
        <v>46</v>
      </c>
      <c r="O3226" s="87"/>
      <c r="P3226" s="225">
        <f>O3226*H3226</f>
        <v>0</v>
      </c>
      <c r="Q3226" s="225">
        <v>0.015789999999999998</v>
      </c>
      <c r="R3226" s="225">
        <f>Q3226*H3226</f>
        <v>2.5167207299999999</v>
      </c>
      <c r="S3226" s="225">
        <v>0</v>
      </c>
      <c r="T3226" s="226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7" t="s">
        <v>544</v>
      </c>
      <c r="AT3226" s="227" t="s">
        <v>227</v>
      </c>
      <c r="AU3226" s="227" t="s">
        <v>93</v>
      </c>
      <c r="AY3226" s="20" t="s">
        <v>224</v>
      </c>
      <c r="BE3226" s="228">
        <f>IF(N3226="základní",J3226,0)</f>
        <v>0</v>
      </c>
      <c r="BF3226" s="228">
        <f>IF(N3226="snížená",J3226,0)</f>
        <v>0</v>
      </c>
      <c r="BG3226" s="228">
        <f>IF(N3226="zákl. přenesená",J3226,0)</f>
        <v>0</v>
      </c>
      <c r="BH3226" s="228">
        <f>IF(N3226="sníž. přenesená",J3226,0)</f>
        <v>0</v>
      </c>
      <c r="BI3226" s="228">
        <f>IF(N3226="nulová",J3226,0)</f>
        <v>0</v>
      </c>
      <c r="BJ3226" s="20" t="s">
        <v>93</v>
      </c>
      <c r="BK3226" s="228">
        <f>ROUND(I3226*H3226,2)</f>
        <v>0</v>
      </c>
      <c r="BL3226" s="20" t="s">
        <v>544</v>
      </c>
      <c r="BM3226" s="227" t="s">
        <v>3166</v>
      </c>
    </row>
    <row r="3227" s="2" customFormat="1">
      <c r="A3227" s="41"/>
      <c r="B3227" s="42"/>
      <c r="C3227" s="43"/>
      <c r="D3227" s="267" t="s">
        <v>314</v>
      </c>
      <c r="E3227" s="43"/>
      <c r="F3227" s="268" t="s">
        <v>3167</v>
      </c>
      <c r="G3227" s="43"/>
      <c r="H3227" s="43"/>
      <c r="I3227" s="269"/>
      <c r="J3227" s="43"/>
      <c r="K3227" s="43"/>
      <c r="L3227" s="47"/>
      <c r="M3227" s="270"/>
      <c r="N3227" s="271"/>
      <c r="O3227" s="87"/>
      <c r="P3227" s="87"/>
      <c r="Q3227" s="87"/>
      <c r="R3227" s="87"/>
      <c r="S3227" s="87"/>
      <c r="T3227" s="88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T3227" s="20" t="s">
        <v>314</v>
      </c>
      <c r="AU3227" s="20" t="s">
        <v>93</v>
      </c>
    </row>
    <row r="3228" s="14" customFormat="1">
      <c r="A3228" s="14"/>
      <c r="B3228" s="246"/>
      <c r="C3228" s="247"/>
      <c r="D3228" s="231" t="s">
        <v>268</v>
      </c>
      <c r="E3228" s="248" t="s">
        <v>19</v>
      </c>
      <c r="F3228" s="249" t="s">
        <v>3168</v>
      </c>
      <c r="G3228" s="247"/>
      <c r="H3228" s="248" t="s">
        <v>19</v>
      </c>
      <c r="I3228" s="250"/>
      <c r="J3228" s="247"/>
      <c r="K3228" s="247"/>
      <c r="L3228" s="251"/>
      <c r="M3228" s="252"/>
      <c r="N3228" s="253"/>
      <c r="O3228" s="253"/>
      <c r="P3228" s="253"/>
      <c r="Q3228" s="253"/>
      <c r="R3228" s="253"/>
      <c r="S3228" s="253"/>
      <c r="T3228" s="25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5" t="s">
        <v>268</v>
      </c>
      <c r="AU3228" s="255" t="s">
        <v>93</v>
      </c>
      <c r="AV3228" s="14" t="s">
        <v>82</v>
      </c>
      <c r="AW3228" s="14" t="s">
        <v>34</v>
      </c>
      <c r="AX3228" s="14" t="s">
        <v>74</v>
      </c>
      <c r="AY3228" s="255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1933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3169</v>
      </c>
      <c r="G3230" s="230"/>
      <c r="H3230" s="234">
        <v>79.751000000000005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1918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3170</v>
      </c>
      <c r="G3232" s="230"/>
      <c r="H3232" s="234">
        <v>4.6970000000000001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3171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3172</v>
      </c>
      <c r="G3234" s="230"/>
      <c r="H3234" s="234">
        <v>7.351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3173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3174</v>
      </c>
      <c r="G3236" s="230"/>
      <c r="H3236" s="234">
        <v>67.587999999999994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6" customFormat="1">
      <c r="A3237" s="16"/>
      <c r="B3237" s="272"/>
      <c r="C3237" s="273"/>
      <c r="D3237" s="231" t="s">
        <v>268</v>
      </c>
      <c r="E3237" s="274" t="s">
        <v>19</v>
      </c>
      <c r="F3237" s="275" t="s">
        <v>351</v>
      </c>
      <c r="G3237" s="273"/>
      <c r="H3237" s="276">
        <v>159.387</v>
      </c>
      <c r="I3237" s="277"/>
      <c r="J3237" s="273"/>
      <c r="K3237" s="273"/>
      <c r="L3237" s="278"/>
      <c r="M3237" s="279"/>
      <c r="N3237" s="280"/>
      <c r="O3237" s="280"/>
      <c r="P3237" s="280"/>
      <c r="Q3237" s="280"/>
      <c r="R3237" s="280"/>
      <c r="S3237" s="280"/>
      <c r="T3237" s="281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T3237" s="282" t="s">
        <v>268</v>
      </c>
      <c r="AU3237" s="282" t="s">
        <v>93</v>
      </c>
      <c r="AV3237" s="16" t="s">
        <v>231</v>
      </c>
      <c r="AW3237" s="16" t="s">
        <v>34</v>
      </c>
      <c r="AX3237" s="16" t="s">
        <v>82</v>
      </c>
      <c r="AY3237" s="282" t="s">
        <v>224</v>
      </c>
    </row>
    <row r="3238" s="2" customFormat="1" ht="37.8" customHeight="1">
      <c r="A3238" s="41"/>
      <c r="B3238" s="42"/>
      <c r="C3238" s="216" t="s">
        <v>3175</v>
      </c>
      <c r="D3238" s="216" t="s">
        <v>227</v>
      </c>
      <c r="E3238" s="217" t="s">
        <v>3176</v>
      </c>
      <c r="F3238" s="218" t="s">
        <v>3177</v>
      </c>
      <c r="G3238" s="219" t="s">
        <v>324</v>
      </c>
      <c r="H3238" s="220">
        <v>5.0999999999999996</v>
      </c>
      <c r="I3238" s="221"/>
      <c r="J3238" s="222">
        <f>ROUND(I3238*H3238,2)</f>
        <v>0</v>
      </c>
      <c r="K3238" s="218" t="s">
        <v>312</v>
      </c>
      <c r="L3238" s="47"/>
      <c r="M3238" s="223" t="s">
        <v>19</v>
      </c>
      <c r="N3238" s="224" t="s">
        <v>46</v>
      </c>
      <c r="O3238" s="87"/>
      <c r="P3238" s="225">
        <f>O3238*H3238</f>
        <v>0</v>
      </c>
      <c r="Q3238" s="225">
        <v>0.023300000000000001</v>
      </c>
      <c r="R3238" s="225">
        <f>Q3238*H3238</f>
        <v>0.11883000000000001</v>
      </c>
      <c r="S3238" s="225">
        <v>0</v>
      </c>
      <c r="T3238" s="226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7" t="s">
        <v>544</v>
      </c>
      <c r="AT3238" s="227" t="s">
        <v>227</v>
      </c>
      <c r="AU3238" s="227" t="s">
        <v>93</v>
      </c>
      <c r="AY3238" s="20" t="s">
        <v>224</v>
      </c>
      <c r="BE3238" s="228">
        <f>IF(N3238="základní",J3238,0)</f>
        <v>0</v>
      </c>
      <c r="BF3238" s="228">
        <f>IF(N3238="snížená",J3238,0)</f>
        <v>0</v>
      </c>
      <c r="BG3238" s="228">
        <f>IF(N3238="zákl. přenesená",J3238,0)</f>
        <v>0</v>
      </c>
      <c r="BH3238" s="228">
        <f>IF(N3238="sníž. přenesená",J3238,0)</f>
        <v>0</v>
      </c>
      <c r="BI3238" s="228">
        <f>IF(N3238="nulová",J3238,0)</f>
        <v>0</v>
      </c>
      <c r="BJ3238" s="20" t="s">
        <v>93</v>
      </c>
      <c r="BK3238" s="228">
        <f>ROUND(I3238*H3238,2)</f>
        <v>0</v>
      </c>
      <c r="BL3238" s="20" t="s">
        <v>544</v>
      </c>
      <c r="BM3238" s="227" t="s">
        <v>3178</v>
      </c>
    </row>
    <row r="3239" s="2" customFormat="1">
      <c r="A3239" s="41"/>
      <c r="B3239" s="42"/>
      <c r="C3239" s="43"/>
      <c r="D3239" s="267" t="s">
        <v>314</v>
      </c>
      <c r="E3239" s="43"/>
      <c r="F3239" s="268" t="s">
        <v>3179</v>
      </c>
      <c r="G3239" s="43"/>
      <c r="H3239" s="43"/>
      <c r="I3239" s="269"/>
      <c r="J3239" s="43"/>
      <c r="K3239" s="43"/>
      <c r="L3239" s="47"/>
      <c r="M3239" s="270"/>
      <c r="N3239" s="271"/>
      <c r="O3239" s="87"/>
      <c r="P3239" s="87"/>
      <c r="Q3239" s="87"/>
      <c r="R3239" s="87"/>
      <c r="S3239" s="87"/>
      <c r="T3239" s="88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20" t="s">
        <v>314</v>
      </c>
      <c r="AU3239" s="20" t="s">
        <v>93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3180</v>
      </c>
      <c r="G3240" s="230"/>
      <c r="H3240" s="234">
        <v>5.0999999999999996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82</v>
      </c>
      <c r="AY3240" s="240" t="s">
        <v>224</v>
      </c>
    </row>
    <row r="3241" s="2" customFormat="1" ht="49.05" customHeight="1">
      <c r="A3241" s="41"/>
      <c r="B3241" s="42"/>
      <c r="C3241" s="216" t="s">
        <v>3181</v>
      </c>
      <c r="D3241" s="216" t="s">
        <v>227</v>
      </c>
      <c r="E3241" s="217" t="s">
        <v>3182</v>
      </c>
      <c r="F3241" s="218" t="s">
        <v>3183</v>
      </c>
      <c r="G3241" s="219" t="s">
        <v>371</v>
      </c>
      <c r="H3241" s="220">
        <v>6.0049999999999999</v>
      </c>
      <c r="I3241" s="221"/>
      <c r="J3241" s="222">
        <f>ROUND(I3241*H3241,2)</f>
        <v>0</v>
      </c>
      <c r="K3241" s="218" t="s">
        <v>312</v>
      </c>
      <c r="L3241" s="47"/>
      <c r="M3241" s="223" t="s">
        <v>19</v>
      </c>
      <c r="N3241" s="224" t="s">
        <v>46</v>
      </c>
      <c r="O3241" s="87"/>
      <c r="P3241" s="225">
        <f>O3241*H3241</f>
        <v>0</v>
      </c>
      <c r="Q3241" s="225">
        <v>0</v>
      </c>
      <c r="R3241" s="225">
        <f>Q3241*H3241</f>
        <v>0</v>
      </c>
      <c r="S3241" s="225">
        <v>0</v>
      </c>
      <c r="T3241" s="226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7" t="s">
        <v>544</v>
      </c>
      <c r="AT3241" s="227" t="s">
        <v>227</v>
      </c>
      <c r="AU3241" s="227" t="s">
        <v>93</v>
      </c>
      <c r="AY3241" s="20" t="s">
        <v>224</v>
      </c>
      <c r="BE3241" s="228">
        <f>IF(N3241="základní",J3241,0)</f>
        <v>0</v>
      </c>
      <c r="BF3241" s="228">
        <f>IF(N3241="snížená",J3241,0)</f>
        <v>0</v>
      </c>
      <c r="BG3241" s="228">
        <f>IF(N3241="zákl. přenesená",J3241,0)</f>
        <v>0</v>
      </c>
      <c r="BH3241" s="228">
        <f>IF(N3241="sníž. přenesená",J3241,0)</f>
        <v>0</v>
      </c>
      <c r="BI3241" s="228">
        <f>IF(N3241="nulová",J3241,0)</f>
        <v>0</v>
      </c>
      <c r="BJ3241" s="20" t="s">
        <v>93</v>
      </c>
      <c r="BK3241" s="228">
        <f>ROUND(I3241*H3241,2)</f>
        <v>0</v>
      </c>
      <c r="BL3241" s="20" t="s">
        <v>544</v>
      </c>
      <c r="BM3241" s="227" t="s">
        <v>3184</v>
      </c>
    </row>
    <row r="3242" s="2" customFormat="1">
      <c r="A3242" s="41"/>
      <c r="B3242" s="42"/>
      <c r="C3242" s="43"/>
      <c r="D3242" s="267" t="s">
        <v>314</v>
      </c>
      <c r="E3242" s="43"/>
      <c r="F3242" s="268" t="s">
        <v>3185</v>
      </c>
      <c r="G3242" s="43"/>
      <c r="H3242" s="43"/>
      <c r="I3242" s="269"/>
      <c r="J3242" s="43"/>
      <c r="K3242" s="43"/>
      <c r="L3242" s="47"/>
      <c r="M3242" s="270"/>
      <c r="N3242" s="271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314</v>
      </c>
      <c r="AU3242" s="20" t="s">
        <v>93</v>
      </c>
    </row>
    <row r="3243" s="12" customFormat="1" ht="22.8" customHeight="1">
      <c r="A3243" s="12"/>
      <c r="B3243" s="200"/>
      <c r="C3243" s="201"/>
      <c r="D3243" s="202" t="s">
        <v>73</v>
      </c>
      <c r="E3243" s="214" t="s">
        <v>3186</v>
      </c>
      <c r="F3243" s="214" t="s">
        <v>3187</v>
      </c>
      <c r="G3243" s="201"/>
      <c r="H3243" s="201"/>
      <c r="I3243" s="204"/>
      <c r="J3243" s="215">
        <f>BK3243</f>
        <v>0</v>
      </c>
      <c r="K3243" s="201"/>
      <c r="L3243" s="206"/>
      <c r="M3243" s="207"/>
      <c r="N3243" s="208"/>
      <c r="O3243" s="208"/>
      <c r="P3243" s="209">
        <f>SUM(P3244:P3446)</f>
        <v>0</v>
      </c>
      <c r="Q3243" s="208"/>
      <c r="R3243" s="209">
        <f>SUM(R3244:R3446)</f>
        <v>74.627952920000013</v>
      </c>
      <c r="S3243" s="208"/>
      <c r="T3243" s="210">
        <f>SUM(T3244:T3446)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1" t="s">
        <v>93</v>
      </c>
      <c r="AT3243" s="212" t="s">
        <v>73</v>
      </c>
      <c r="AU3243" s="212" t="s">
        <v>82</v>
      </c>
      <c r="AY3243" s="211" t="s">
        <v>224</v>
      </c>
      <c r="BK3243" s="213">
        <f>SUM(BK3244:BK3446)</f>
        <v>0</v>
      </c>
    </row>
    <row r="3244" s="2" customFormat="1" ht="55.5" customHeight="1">
      <c r="A3244" s="41"/>
      <c r="B3244" s="42"/>
      <c r="C3244" s="216" t="s">
        <v>3188</v>
      </c>
      <c r="D3244" s="216" t="s">
        <v>227</v>
      </c>
      <c r="E3244" s="217" t="s">
        <v>3189</v>
      </c>
      <c r="F3244" s="218" t="s">
        <v>3190</v>
      </c>
      <c r="G3244" s="219" t="s">
        <v>266</v>
      </c>
      <c r="H3244" s="220">
        <v>10.282</v>
      </c>
      <c r="I3244" s="221"/>
      <c r="J3244" s="222">
        <f>ROUND(I3244*H3244,2)</f>
        <v>0</v>
      </c>
      <c r="K3244" s="218" t="s">
        <v>312</v>
      </c>
      <c r="L3244" s="47"/>
      <c r="M3244" s="223" t="s">
        <v>19</v>
      </c>
      <c r="N3244" s="224" t="s">
        <v>46</v>
      </c>
      <c r="O3244" s="87"/>
      <c r="P3244" s="225">
        <f>O3244*H3244</f>
        <v>0</v>
      </c>
      <c r="Q3244" s="225">
        <v>0.028660000000000001</v>
      </c>
      <c r="R3244" s="225">
        <f>Q3244*H3244</f>
        <v>0.29468211999999999</v>
      </c>
      <c r="S3244" s="225">
        <v>0</v>
      </c>
      <c r="T3244" s="226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7" t="s">
        <v>544</v>
      </c>
      <c r="AT3244" s="227" t="s">
        <v>227</v>
      </c>
      <c r="AU3244" s="227" t="s">
        <v>93</v>
      </c>
      <c r="AY3244" s="20" t="s">
        <v>224</v>
      </c>
      <c r="BE3244" s="228">
        <f>IF(N3244="základní",J3244,0)</f>
        <v>0</v>
      </c>
      <c r="BF3244" s="228">
        <f>IF(N3244="snížená",J3244,0)</f>
        <v>0</v>
      </c>
      <c r="BG3244" s="228">
        <f>IF(N3244="zákl. přenesená",J3244,0)</f>
        <v>0</v>
      </c>
      <c r="BH3244" s="228">
        <f>IF(N3244="sníž. přenesená",J3244,0)</f>
        <v>0</v>
      </c>
      <c r="BI3244" s="228">
        <f>IF(N3244="nulová",J3244,0)</f>
        <v>0</v>
      </c>
      <c r="BJ3244" s="20" t="s">
        <v>93</v>
      </c>
      <c r="BK3244" s="228">
        <f>ROUND(I3244*H3244,2)</f>
        <v>0</v>
      </c>
      <c r="BL3244" s="20" t="s">
        <v>544</v>
      </c>
      <c r="BM3244" s="227" t="s">
        <v>3191</v>
      </c>
    </row>
    <row r="3245" s="2" customFormat="1">
      <c r="A3245" s="41"/>
      <c r="B3245" s="42"/>
      <c r="C3245" s="43"/>
      <c r="D3245" s="267" t="s">
        <v>314</v>
      </c>
      <c r="E3245" s="43"/>
      <c r="F3245" s="268" t="s">
        <v>3192</v>
      </c>
      <c r="G3245" s="43"/>
      <c r="H3245" s="43"/>
      <c r="I3245" s="269"/>
      <c r="J3245" s="43"/>
      <c r="K3245" s="43"/>
      <c r="L3245" s="47"/>
      <c r="M3245" s="270"/>
      <c r="N3245" s="271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314</v>
      </c>
      <c r="AU3245" s="20" t="s">
        <v>93</v>
      </c>
    </row>
    <row r="3246" s="14" customFormat="1">
      <c r="A3246" s="14"/>
      <c r="B3246" s="246"/>
      <c r="C3246" s="247"/>
      <c r="D3246" s="231" t="s">
        <v>268</v>
      </c>
      <c r="E3246" s="248" t="s">
        <v>19</v>
      </c>
      <c r="F3246" s="249" t="s">
        <v>3193</v>
      </c>
      <c r="G3246" s="247"/>
      <c r="H3246" s="248" t="s">
        <v>19</v>
      </c>
      <c r="I3246" s="250"/>
      <c r="J3246" s="247"/>
      <c r="K3246" s="247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268</v>
      </c>
      <c r="AU3246" s="255" t="s">
        <v>93</v>
      </c>
      <c r="AV3246" s="14" t="s">
        <v>82</v>
      </c>
      <c r="AW3246" s="14" t="s">
        <v>34</v>
      </c>
      <c r="AX3246" s="14" t="s">
        <v>74</v>
      </c>
      <c r="AY3246" s="255" t="s">
        <v>224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648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3194</v>
      </c>
      <c r="G3248" s="230"/>
      <c r="H3248" s="234">
        <v>2.706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74</v>
      </c>
      <c r="AY3248" s="240" t="s">
        <v>224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662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3195</v>
      </c>
      <c r="G3250" s="230"/>
      <c r="H3250" s="234">
        <v>1.8939999999999999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74</v>
      </c>
      <c r="AY3250" s="240" t="s">
        <v>224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664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3195</v>
      </c>
      <c r="G3252" s="230"/>
      <c r="H3252" s="234">
        <v>1.8939999999999999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74</v>
      </c>
      <c r="AY3252" s="240" t="s">
        <v>224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665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3195</v>
      </c>
      <c r="G3254" s="230"/>
      <c r="H3254" s="234">
        <v>1.8939999999999999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74</v>
      </c>
      <c r="AY3254" s="240" t="s">
        <v>224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667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3195</v>
      </c>
      <c r="G3256" s="230"/>
      <c r="H3256" s="234">
        <v>1.8939999999999999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74</v>
      </c>
      <c r="AY3256" s="240" t="s">
        <v>224</v>
      </c>
    </row>
    <row r="3257" s="16" customFormat="1">
      <c r="A3257" s="16"/>
      <c r="B3257" s="272"/>
      <c r="C3257" s="273"/>
      <c r="D3257" s="231" t="s">
        <v>268</v>
      </c>
      <c r="E3257" s="274" t="s">
        <v>19</v>
      </c>
      <c r="F3257" s="275" t="s">
        <v>351</v>
      </c>
      <c r="G3257" s="273"/>
      <c r="H3257" s="276">
        <v>10.282</v>
      </c>
      <c r="I3257" s="277"/>
      <c r="J3257" s="273"/>
      <c r="K3257" s="273"/>
      <c r="L3257" s="278"/>
      <c r="M3257" s="279"/>
      <c r="N3257" s="280"/>
      <c r="O3257" s="280"/>
      <c r="P3257" s="280"/>
      <c r="Q3257" s="280"/>
      <c r="R3257" s="280"/>
      <c r="S3257" s="280"/>
      <c r="T3257" s="281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82" t="s">
        <v>268</v>
      </c>
      <c r="AU3257" s="282" t="s">
        <v>93</v>
      </c>
      <c r="AV3257" s="16" t="s">
        <v>231</v>
      </c>
      <c r="AW3257" s="16" t="s">
        <v>34</v>
      </c>
      <c r="AX3257" s="16" t="s">
        <v>82</v>
      </c>
      <c r="AY3257" s="282" t="s">
        <v>224</v>
      </c>
    </row>
    <row r="3258" s="2" customFormat="1" ht="62.7" customHeight="1">
      <c r="A3258" s="41"/>
      <c r="B3258" s="42"/>
      <c r="C3258" s="216" t="s">
        <v>3196</v>
      </c>
      <c r="D3258" s="216" t="s">
        <v>227</v>
      </c>
      <c r="E3258" s="217" t="s">
        <v>3197</v>
      </c>
      <c r="F3258" s="218" t="s">
        <v>3198</v>
      </c>
      <c r="G3258" s="219" t="s">
        <v>266</v>
      </c>
      <c r="H3258" s="220">
        <v>1.3200000000000001</v>
      </c>
      <c r="I3258" s="221"/>
      <c r="J3258" s="222">
        <f>ROUND(I3258*H3258,2)</f>
        <v>0</v>
      </c>
      <c r="K3258" s="218" t="s">
        <v>312</v>
      </c>
      <c r="L3258" s="47"/>
      <c r="M3258" s="223" t="s">
        <v>19</v>
      </c>
      <c r="N3258" s="224" t="s">
        <v>46</v>
      </c>
      <c r="O3258" s="87"/>
      <c r="P3258" s="225">
        <f>O3258*H3258</f>
        <v>0</v>
      </c>
      <c r="Q3258" s="225">
        <v>0.045699999999999998</v>
      </c>
      <c r="R3258" s="225">
        <f>Q3258*H3258</f>
        <v>0.060324000000000003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544</v>
      </c>
      <c r="AT3258" s="227" t="s">
        <v>227</v>
      </c>
      <c r="AU3258" s="227" t="s">
        <v>93</v>
      </c>
      <c r="AY3258" s="20" t="s">
        <v>224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93</v>
      </c>
      <c r="BK3258" s="228">
        <f>ROUND(I3258*H3258,2)</f>
        <v>0</v>
      </c>
      <c r="BL3258" s="20" t="s">
        <v>544</v>
      </c>
      <c r="BM3258" s="227" t="s">
        <v>3199</v>
      </c>
    </row>
    <row r="3259" s="2" customFormat="1">
      <c r="A3259" s="41"/>
      <c r="B3259" s="42"/>
      <c r="C3259" s="43"/>
      <c r="D3259" s="267" t="s">
        <v>314</v>
      </c>
      <c r="E3259" s="43"/>
      <c r="F3259" s="268" t="s">
        <v>3200</v>
      </c>
      <c r="G3259" s="43"/>
      <c r="H3259" s="43"/>
      <c r="I3259" s="269"/>
      <c r="J3259" s="43"/>
      <c r="K3259" s="43"/>
      <c r="L3259" s="47"/>
      <c r="M3259" s="270"/>
      <c r="N3259" s="271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314</v>
      </c>
      <c r="AU3259" s="20" t="s">
        <v>93</v>
      </c>
    </row>
    <row r="3260" s="14" customFormat="1">
      <c r="A3260" s="14"/>
      <c r="B3260" s="246"/>
      <c r="C3260" s="247"/>
      <c r="D3260" s="231" t="s">
        <v>268</v>
      </c>
      <c r="E3260" s="248" t="s">
        <v>19</v>
      </c>
      <c r="F3260" s="249" t="s">
        <v>3201</v>
      </c>
      <c r="G3260" s="247"/>
      <c r="H3260" s="248" t="s">
        <v>19</v>
      </c>
      <c r="I3260" s="250"/>
      <c r="J3260" s="247"/>
      <c r="K3260" s="247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5" t="s">
        <v>268</v>
      </c>
      <c r="AU3260" s="255" t="s">
        <v>93</v>
      </c>
      <c r="AV3260" s="14" t="s">
        <v>82</v>
      </c>
      <c r="AW3260" s="14" t="s">
        <v>34</v>
      </c>
      <c r="AX3260" s="14" t="s">
        <v>74</v>
      </c>
      <c r="AY3260" s="255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3202</v>
      </c>
      <c r="G3261" s="230"/>
      <c r="H3261" s="234">
        <v>1.3200000000000001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82</v>
      </c>
      <c r="AY3261" s="240" t="s">
        <v>224</v>
      </c>
    </row>
    <row r="3262" s="2" customFormat="1" ht="62.7" customHeight="1">
      <c r="A3262" s="41"/>
      <c r="B3262" s="42"/>
      <c r="C3262" s="216" t="s">
        <v>3203</v>
      </c>
      <c r="D3262" s="216" t="s">
        <v>227</v>
      </c>
      <c r="E3262" s="217" t="s">
        <v>3204</v>
      </c>
      <c r="F3262" s="218" t="s">
        <v>3205</v>
      </c>
      <c r="G3262" s="219" t="s">
        <v>266</v>
      </c>
      <c r="H3262" s="220">
        <v>12.667</v>
      </c>
      <c r="I3262" s="221"/>
      <c r="J3262" s="222">
        <f>ROUND(I3262*H3262,2)</f>
        <v>0</v>
      </c>
      <c r="K3262" s="218" t="s">
        <v>312</v>
      </c>
      <c r="L3262" s="47"/>
      <c r="M3262" s="223" t="s">
        <v>19</v>
      </c>
      <c r="N3262" s="224" t="s">
        <v>46</v>
      </c>
      <c r="O3262" s="87"/>
      <c r="P3262" s="225">
        <f>O3262*H3262</f>
        <v>0</v>
      </c>
      <c r="Q3262" s="225">
        <v>0.065449999999999994</v>
      </c>
      <c r="R3262" s="225">
        <f>Q3262*H3262</f>
        <v>0.82905514999999996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544</v>
      </c>
      <c r="AT3262" s="227" t="s">
        <v>227</v>
      </c>
      <c r="AU3262" s="227" t="s">
        <v>93</v>
      </c>
      <c r="AY3262" s="20" t="s">
        <v>224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93</v>
      </c>
      <c r="BK3262" s="228">
        <f>ROUND(I3262*H3262,2)</f>
        <v>0</v>
      </c>
      <c r="BL3262" s="20" t="s">
        <v>544</v>
      </c>
      <c r="BM3262" s="227" t="s">
        <v>3206</v>
      </c>
    </row>
    <row r="3263" s="2" customFormat="1">
      <c r="A3263" s="41"/>
      <c r="B3263" s="42"/>
      <c r="C3263" s="43"/>
      <c r="D3263" s="267" t="s">
        <v>314</v>
      </c>
      <c r="E3263" s="43"/>
      <c r="F3263" s="268" t="s">
        <v>3207</v>
      </c>
      <c r="G3263" s="43"/>
      <c r="H3263" s="43"/>
      <c r="I3263" s="269"/>
      <c r="J3263" s="43"/>
      <c r="K3263" s="43"/>
      <c r="L3263" s="47"/>
      <c r="M3263" s="270"/>
      <c r="N3263" s="271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314</v>
      </c>
      <c r="AU3263" s="20" t="s">
        <v>93</v>
      </c>
    </row>
    <row r="3264" s="14" customFormat="1">
      <c r="A3264" s="14"/>
      <c r="B3264" s="246"/>
      <c r="C3264" s="247"/>
      <c r="D3264" s="231" t="s">
        <v>268</v>
      </c>
      <c r="E3264" s="248" t="s">
        <v>19</v>
      </c>
      <c r="F3264" s="249" t="s">
        <v>3208</v>
      </c>
      <c r="G3264" s="247"/>
      <c r="H3264" s="248" t="s">
        <v>19</v>
      </c>
      <c r="I3264" s="250"/>
      <c r="J3264" s="247"/>
      <c r="K3264" s="247"/>
      <c r="L3264" s="251"/>
      <c r="M3264" s="252"/>
      <c r="N3264" s="253"/>
      <c r="O3264" s="253"/>
      <c r="P3264" s="253"/>
      <c r="Q3264" s="253"/>
      <c r="R3264" s="253"/>
      <c r="S3264" s="253"/>
      <c r="T3264" s="25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5" t="s">
        <v>268</v>
      </c>
      <c r="AU3264" s="255" t="s">
        <v>93</v>
      </c>
      <c r="AV3264" s="14" t="s">
        <v>82</v>
      </c>
      <c r="AW3264" s="14" t="s">
        <v>34</v>
      </c>
      <c r="AX3264" s="14" t="s">
        <v>74</v>
      </c>
      <c r="AY3264" s="255" t="s">
        <v>224</v>
      </c>
    </row>
    <row r="3265" s="13" customFormat="1">
      <c r="A3265" s="13"/>
      <c r="B3265" s="229"/>
      <c r="C3265" s="230"/>
      <c r="D3265" s="231" t="s">
        <v>268</v>
      </c>
      <c r="E3265" s="232" t="s">
        <v>19</v>
      </c>
      <c r="F3265" s="233" t="s">
        <v>3209</v>
      </c>
      <c r="G3265" s="230"/>
      <c r="H3265" s="234">
        <v>12.667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0" t="s">
        <v>268</v>
      </c>
      <c r="AU3265" s="240" t="s">
        <v>93</v>
      </c>
      <c r="AV3265" s="13" t="s">
        <v>93</v>
      </c>
      <c r="AW3265" s="13" t="s">
        <v>34</v>
      </c>
      <c r="AX3265" s="13" t="s">
        <v>82</v>
      </c>
      <c r="AY3265" s="240" t="s">
        <v>224</v>
      </c>
    </row>
    <row r="3266" s="2" customFormat="1" ht="55.5" customHeight="1">
      <c r="A3266" s="41"/>
      <c r="B3266" s="42"/>
      <c r="C3266" s="216" t="s">
        <v>3210</v>
      </c>
      <c r="D3266" s="216" t="s">
        <v>227</v>
      </c>
      <c r="E3266" s="217" t="s">
        <v>3211</v>
      </c>
      <c r="F3266" s="218" t="s">
        <v>3212</v>
      </c>
      <c r="G3266" s="219" t="s">
        <v>266</v>
      </c>
      <c r="H3266" s="220">
        <v>31.43</v>
      </c>
      <c r="I3266" s="221"/>
      <c r="J3266" s="222">
        <f>ROUND(I3266*H3266,2)</f>
        <v>0</v>
      </c>
      <c r="K3266" s="218" t="s">
        <v>312</v>
      </c>
      <c r="L3266" s="47"/>
      <c r="M3266" s="223" t="s">
        <v>19</v>
      </c>
      <c r="N3266" s="224" t="s">
        <v>46</v>
      </c>
      <c r="O3266" s="87"/>
      <c r="P3266" s="225">
        <f>O3266*H3266</f>
        <v>0</v>
      </c>
      <c r="Q3266" s="225">
        <v>0.025559999999999999</v>
      </c>
      <c r="R3266" s="225">
        <f>Q3266*H3266</f>
        <v>0.80335079999999992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544</v>
      </c>
      <c r="AT3266" s="227" t="s">
        <v>227</v>
      </c>
      <c r="AU3266" s="227" t="s">
        <v>93</v>
      </c>
      <c r="AY3266" s="20" t="s">
        <v>224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93</v>
      </c>
      <c r="BK3266" s="228">
        <f>ROUND(I3266*H3266,2)</f>
        <v>0</v>
      </c>
      <c r="BL3266" s="20" t="s">
        <v>544</v>
      </c>
      <c r="BM3266" s="227" t="s">
        <v>3213</v>
      </c>
    </row>
    <row r="3267" s="2" customFormat="1">
      <c r="A3267" s="41"/>
      <c r="B3267" s="42"/>
      <c r="C3267" s="43"/>
      <c r="D3267" s="267" t="s">
        <v>314</v>
      </c>
      <c r="E3267" s="43"/>
      <c r="F3267" s="268" t="s">
        <v>3214</v>
      </c>
      <c r="G3267" s="43"/>
      <c r="H3267" s="43"/>
      <c r="I3267" s="269"/>
      <c r="J3267" s="43"/>
      <c r="K3267" s="43"/>
      <c r="L3267" s="47"/>
      <c r="M3267" s="270"/>
      <c r="N3267" s="271"/>
      <c r="O3267" s="87"/>
      <c r="P3267" s="87"/>
      <c r="Q3267" s="87"/>
      <c r="R3267" s="87"/>
      <c r="S3267" s="87"/>
      <c r="T3267" s="88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20" t="s">
        <v>314</v>
      </c>
      <c r="AU3267" s="20" t="s">
        <v>93</v>
      </c>
    </row>
    <row r="3268" s="14" customFormat="1">
      <c r="A3268" s="14"/>
      <c r="B3268" s="246"/>
      <c r="C3268" s="247"/>
      <c r="D3268" s="231" t="s">
        <v>268</v>
      </c>
      <c r="E3268" s="248" t="s">
        <v>19</v>
      </c>
      <c r="F3268" s="249" t="s">
        <v>1474</v>
      </c>
      <c r="G3268" s="247"/>
      <c r="H3268" s="248" t="s">
        <v>19</v>
      </c>
      <c r="I3268" s="250"/>
      <c r="J3268" s="247"/>
      <c r="K3268" s="247"/>
      <c r="L3268" s="251"/>
      <c r="M3268" s="252"/>
      <c r="N3268" s="253"/>
      <c r="O3268" s="253"/>
      <c r="P3268" s="253"/>
      <c r="Q3268" s="253"/>
      <c r="R3268" s="253"/>
      <c r="S3268" s="253"/>
      <c r="T3268" s="25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5" t="s">
        <v>268</v>
      </c>
      <c r="AU3268" s="255" t="s">
        <v>93</v>
      </c>
      <c r="AV3268" s="14" t="s">
        <v>82</v>
      </c>
      <c r="AW3268" s="14" t="s">
        <v>34</v>
      </c>
      <c r="AX3268" s="14" t="s">
        <v>74</v>
      </c>
      <c r="AY3268" s="255" t="s">
        <v>224</v>
      </c>
    </row>
    <row r="3269" s="13" customFormat="1">
      <c r="A3269" s="13"/>
      <c r="B3269" s="229"/>
      <c r="C3269" s="230"/>
      <c r="D3269" s="231" t="s">
        <v>268</v>
      </c>
      <c r="E3269" s="232" t="s">
        <v>19</v>
      </c>
      <c r="F3269" s="233" t="s">
        <v>3215</v>
      </c>
      <c r="G3269" s="230"/>
      <c r="H3269" s="234">
        <v>31.43</v>
      </c>
      <c r="I3269" s="235"/>
      <c r="J3269" s="230"/>
      <c r="K3269" s="230"/>
      <c r="L3269" s="236"/>
      <c r="M3269" s="237"/>
      <c r="N3269" s="238"/>
      <c r="O3269" s="238"/>
      <c r="P3269" s="238"/>
      <c r="Q3269" s="238"/>
      <c r="R3269" s="238"/>
      <c r="S3269" s="238"/>
      <c r="T3269" s="23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0" t="s">
        <v>268</v>
      </c>
      <c r="AU3269" s="240" t="s">
        <v>93</v>
      </c>
      <c r="AV3269" s="13" t="s">
        <v>93</v>
      </c>
      <c r="AW3269" s="13" t="s">
        <v>34</v>
      </c>
      <c r="AX3269" s="13" t="s">
        <v>82</v>
      </c>
      <c r="AY3269" s="240" t="s">
        <v>224</v>
      </c>
    </row>
    <row r="3270" s="2" customFormat="1" ht="62.7" customHeight="1">
      <c r="A3270" s="41"/>
      <c r="B3270" s="42"/>
      <c r="C3270" s="216" t="s">
        <v>3216</v>
      </c>
      <c r="D3270" s="216" t="s">
        <v>227</v>
      </c>
      <c r="E3270" s="217" t="s">
        <v>3217</v>
      </c>
      <c r="F3270" s="218" t="s">
        <v>3218</v>
      </c>
      <c r="G3270" s="219" t="s">
        <v>266</v>
      </c>
      <c r="H3270" s="220">
        <v>391.63299999999998</v>
      </c>
      <c r="I3270" s="221"/>
      <c r="J3270" s="222">
        <f>ROUND(I3270*H3270,2)</f>
        <v>0</v>
      </c>
      <c r="K3270" s="218" t="s">
        <v>312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0.028549999999999999</v>
      </c>
      <c r="R3270" s="225">
        <f>Q3270*H3270</f>
        <v>11.181122149999998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3219</v>
      </c>
    </row>
    <row r="3271" s="2" customFormat="1">
      <c r="A3271" s="41"/>
      <c r="B3271" s="42"/>
      <c r="C3271" s="43"/>
      <c r="D3271" s="267" t="s">
        <v>314</v>
      </c>
      <c r="E3271" s="43"/>
      <c r="F3271" s="268" t="s">
        <v>3220</v>
      </c>
      <c r="G3271" s="43"/>
      <c r="H3271" s="43"/>
      <c r="I3271" s="269"/>
      <c r="J3271" s="43"/>
      <c r="K3271" s="43"/>
      <c r="L3271" s="47"/>
      <c r="M3271" s="270"/>
      <c r="N3271" s="271"/>
      <c r="O3271" s="87"/>
      <c r="P3271" s="87"/>
      <c r="Q3271" s="87"/>
      <c r="R3271" s="87"/>
      <c r="S3271" s="87"/>
      <c r="T3271" s="88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20" t="s">
        <v>314</v>
      </c>
      <c r="AU3271" s="20" t="s">
        <v>93</v>
      </c>
    </row>
    <row r="3272" s="14" customFormat="1">
      <c r="A3272" s="14"/>
      <c r="B3272" s="246"/>
      <c r="C3272" s="247"/>
      <c r="D3272" s="231" t="s">
        <v>268</v>
      </c>
      <c r="E3272" s="248" t="s">
        <v>19</v>
      </c>
      <c r="F3272" s="249" t="s">
        <v>648</v>
      </c>
      <c r="G3272" s="247"/>
      <c r="H3272" s="248" t="s">
        <v>19</v>
      </c>
      <c r="I3272" s="250"/>
      <c r="J3272" s="247"/>
      <c r="K3272" s="247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268</v>
      </c>
      <c r="AU3272" s="255" t="s">
        <v>93</v>
      </c>
      <c r="AV3272" s="14" t="s">
        <v>82</v>
      </c>
      <c r="AW3272" s="14" t="s">
        <v>34</v>
      </c>
      <c r="AX3272" s="14" t="s">
        <v>74</v>
      </c>
      <c r="AY3272" s="255" t="s">
        <v>224</v>
      </c>
    </row>
    <row r="3273" s="13" customFormat="1">
      <c r="A3273" s="13"/>
      <c r="B3273" s="229"/>
      <c r="C3273" s="230"/>
      <c r="D3273" s="231" t="s">
        <v>268</v>
      </c>
      <c r="E3273" s="232" t="s">
        <v>19</v>
      </c>
      <c r="F3273" s="233" t="s">
        <v>3221</v>
      </c>
      <c r="G3273" s="230"/>
      <c r="H3273" s="234">
        <v>44.241999999999997</v>
      </c>
      <c r="I3273" s="235"/>
      <c r="J3273" s="230"/>
      <c r="K3273" s="230"/>
      <c r="L3273" s="236"/>
      <c r="M3273" s="237"/>
      <c r="N3273" s="238"/>
      <c r="O3273" s="238"/>
      <c r="P3273" s="238"/>
      <c r="Q3273" s="238"/>
      <c r="R3273" s="238"/>
      <c r="S3273" s="238"/>
      <c r="T3273" s="23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0" t="s">
        <v>268</v>
      </c>
      <c r="AU3273" s="240" t="s">
        <v>93</v>
      </c>
      <c r="AV3273" s="13" t="s">
        <v>93</v>
      </c>
      <c r="AW3273" s="13" t="s">
        <v>34</v>
      </c>
      <c r="AX3273" s="13" t="s">
        <v>74</v>
      </c>
      <c r="AY3273" s="240" t="s">
        <v>224</v>
      </c>
    </row>
    <row r="3274" s="13" customFormat="1">
      <c r="A3274" s="13"/>
      <c r="B3274" s="229"/>
      <c r="C3274" s="230"/>
      <c r="D3274" s="231" t="s">
        <v>268</v>
      </c>
      <c r="E3274" s="232" t="s">
        <v>19</v>
      </c>
      <c r="F3274" s="233" t="s">
        <v>3222</v>
      </c>
      <c r="G3274" s="230"/>
      <c r="H3274" s="234">
        <v>14.304</v>
      </c>
      <c r="I3274" s="235"/>
      <c r="J3274" s="230"/>
      <c r="K3274" s="230"/>
      <c r="L3274" s="236"/>
      <c r="M3274" s="237"/>
      <c r="N3274" s="238"/>
      <c r="O3274" s="238"/>
      <c r="P3274" s="238"/>
      <c r="Q3274" s="238"/>
      <c r="R3274" s="238"/>
      <c r="S3274" s="238"/>
      <c r="T3274" s="239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0" t="s">
        <v>268</v>
      </c>
      <c r="AU3274" s="240" t="s">
        <v>93</v>
      </c>
      <c r="AV3274" s="13" t="s">
        <v>93</v>
      </c>
      <c r="AW3274" s="13" t="s">
        <v>34</v>
      </c>
      <c r="AX3274" s="13" t="s">
        <v>74</v>
      </c>
      <c r="AY3274" s="240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32.381999999999998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662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3224</v>
      </c>
      <c r="G3277" s="230"/>
      <c r="H3277" s="234">
        <v>98.5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664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3225</v>
      </c>
      <c r="G3279" s="230"/>
      <c r="H3279" s="234">
        <v>96.180000000000007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665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3226</v>
      </c>
      <c r="G3281" s="230"/>
      <c r="H3281" s="234">
        <v>75.540000000000006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4" customFormat="1">
      <c r="A3282" s="14"/>
      <c r="B3282" s="246"/>
      <c r="C3282" s="247"/>
      <c r="D3282" s="231" t="s">
        <v>268</v>
      </c>
      <c r="E3282" s="248" t="s">
        <v>19</v>
      </c>
      <c r="F3282" s="249" t="s">
        <v>667</v>
      </c>
      <c r="G3282" s="247"/>
      <c r="H3282" s="248" t="s">
        <v>19</v>
      </c>
      <c r="I3282" s="250"/>
      <c r="J3282" s="247"/>
      <c r="K3282" s="247"/>
      <c r="L3282" s="251"/>
      <c r="M3282" s="252"/>
      <c r="N3282" s="253"/>
      <c r="O3282" s="253"/>
      <c r="P3282" s="253"/>
      <c r="Q3282" s="253"/>
      <c r="R3282" s="253"/>
      <c r="S3282" s="253"/>
      <c r="T3282" s="25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5" t="s">
        <v>268</v>
      </c>
      <c r="AU3282" s="255" t="s">
        <v>93</v>
      </c>
      <c r="AV3282" s="14" t="s">
        <v>82</v>
      </c>
      <c r="AW3282" s="14" t="s">
        <v>34</v>
      </c>
      <c r="AX3282" s="14" t="s">
        <v>74</v>
      </c>
      <c r="AY3282" s="255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3227</v>
      </c>
      <c r="G3283" s="230"/>
      <c r="H3283" s="234">
        <v>30.484999999999999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6" customFormat="1">
      <c r="A3284" s="16"/>
      <c r="B3284" s="272"/>
      <c r="C3284" s="273"/>
      <c r="D3284" s="231" t="s">
        <v>268</v>
      </c>
      <c r="E3284" s="274" t="s">
        <v>19</v>
      </c>
      <c r="F3284" s="275" t="s">
        <v>351</v>
      </c>
      <c r="G3284" s="273"/>
      <c r="H3284" s="276">
        <v>391.63299999999998</v>
      </c>
      <c r="I3284" s="277"/>
      <c r="J3284" s="273"/>
      <c r="K3284" s="273"/>
      <c r="L3284" s="278"/>
      <c r="M3284" s="279"/>
      <c r="N3284" s="280"/>
      <c r="O3284" s="280"/>
      <c r="P3284" s="280"/>
      <c r="Q3284" s="280"/>
      <c r="R3284" s="280"/>
      <c r="S3284" s="280"/>
      <c r="T3284" s="281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T3284" s="282" t="s">
        <v>268</v>
      </c>
      <c r="AU3284" s="282" t="s">
        <v>93</v>
      </c>
      <c r="AV3284" s="16" t="s">
        <v>231</v>
      </c>
      <c r="AW3284" s="16" t="s">
        <v>34</v>
      </c>
      <c r="AX3284" s="16" t="s">
        <v>82</v>
      </c>
      <c r="AY3284" s="282" t="s">
        <v>224</v>
      </c>
    </row>
    <row r="3285" s="2" customFormat="1" ht="49.05" customHeight="1">
      <c r="A3285" s="41"/>
      <c r="B3285" s="42"/>
      <c r="C3285" s="216" t="s">
        <v>3228</v>
      </c>
      <c r="D3285" s="216" t="s">
        <v>227</v>
      </c>
      <c r="E3285" s="217" t="s">
        <v>3229</v>
      </c>
      <c r="F3285" s="218" t="s">
        <v>3230</v>
      </c>
      <c r="G3285" s="219" t="s">
        <v>266</v>
      </c>
      <c r="H3285" s="220">
        <v>3065.1489999999999</v>
      </c>
      <c r="I3285" s="221"/>
      <c r="J3285" s="222">
        <f>ROUND(I3285*H3285,2)</f>
        <v>0</v>
      </c>
      <c r="K3285" s="218" t="s">
        <v>312</v>
      </c>
      <c r="L3285" s="47"/>
      <c r="M3285" s="223" t="s">
        <v>19</v>
      </c>
      <c r="N3285" s="224" t="s">
        <v>46</v>
      </c>
      <c r="O3285" s="87"/>
      <c r="P3285" s="225">
        <f>O3285*H3285</f>
        <v>0</v>
      </c>
      <c r="Q3285" s="225">
        <v>0.01217</v>
      </c>
      <c r="R3285" s="225">
        <f>Q3285*H3285</f>
        <v>37.302863330000001</v>
      </c>
      <c r="S3285" s="225">
        <v>0</v>
      </c>
      <c r="T3285" s="226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7" t="s">
        <v>544</v>
      </c>
      <c r="AT3285" s="227" t="s">
        <v>227</v>
      </c>
      <c r="AU3285" s="227" t="s">
        <v>93</v>
      </c>
      <c r="AY3285" s="20" t="s">
        <v>224</v>
      </c>
      <c r="BE3285" s="228">
        <f>IF(N3285="základní",J3285,0)</f>
        <v>0</v>
      </c>
      <c r="BF3285" s="228">
        <f>IF(N3285="snížená",J3285,0)</f>
        <v>0</v>
      </c>
      <c r="BG3285" s="228">
        <f>IF(N3285="zákl. přenesená",J3285,0)</f>
        <v>0</v>
      </c>
      <c r="BH3285" s="228">
        <f>IF(N3285="sníž. přenesená",J3285,0)</f>
        <v>0</v>
      </c>
      <c r="BI3285" s="228">
        <f>IF(N3285="nulová",J3285,0)</f>
        <v>0</v>
      </c>
      <c r="BJ3285" s="20" t="s">
        <v>93</v>
      </c>
      <c r="BK3285" s="228">
        <f>ROUND(I3285*H3285,2)</f>
        <v>0</v>
      </c>
      <c r="BL3285" s="20" t="s">
        <v>544</v>
      </c>
      <c r="BM3285" s="227" t="s">
        <v>3231</v>
      </c>
    </row>
    <row r="3286" s="2" customFormat="1">
      <c r="A3286" s="41"/>
      <c r="B3286" s="42"/>
      <c r="C3286" s="43"/>
      <c r="D3286" s="267" t="s">
        <v>314</v>
      </c>
      <c r="E3286" s="43"/>
      <c r="F3286" s="268" t="s">
        <v>3232</v>
      </c>
      <c r="G3286" s="43"/>
      <c r="H3286" s="43"/>
      <c r="I3286" s="269"/>
      <c r="J3286" s="43"/>
      <c r="K3286" s="43"/>
      <c r="L3286" s="47"/>
      <c r="M3286" s="270"/>
      <c r="N3286" s="271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314</v>
      </c>
      <c r="AU3286" s="20" t="s">
        <v>93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648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3233</v>
      </c>
      <c r="G3288" s="230"/>
      <c r="H3288" s="234">
        <v>303.60000000000002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3" customFormat="1">
      <c r="A3289" s="13"/>
      <c r="B3289" s="229"/>
      <c r="C3289" s="230"/>
      <c r="D3289" s="231" t="s">
        <v>268</v>
      </c>
      <c r="E3289" s="232" t="s">
        <v>19</v>
      </c>
      <c r="F3289" s="233" t="s">
        <v>3234</v>
      </c>
      <c r="G3289" s="230"/>
      <c r="H3289" s="234">
        <v>274.5</v>
      </c>
      <c r="I3289" s="235"/>
      <c r="J3289" s="230"/>
      <c r="K3289" s="230"/>
      <c r="L3289" s="236"/>
      <c r="M3289" s="237"/>
      <c r="N3289" s="238"/>
      <c r="O3289" s="238"/>
      <c r="P3289" s="238"/>
      <c r="Q3289" s="238"/>
      <c r="R3289" s="238"/>
      <c r="S3289" s="238"/>
      <c r="T3289" s="23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0" t="s">
        <v>268</v>
      </c>
      <c r="AU3289" s="240" t="s">
        <v>93</v>
      </c>
      <c r="AV3289" s="13" t="s">
        <v>93</v>
      </c>
      <c r="AW3289" s="13" t="s">
        <v>34</v>
      </c>
      <c r="AX3289" s="13" t="s">
        <v>74</v>
      </c>
      <c r="AY3289" s="240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3235</v>
      </c>
      <c r="G3290" s="230"/>
      <c r="H3290" s="234">
        <v>83.099999999999994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4" customFormat="1">
      <c r="A3291" s="14"/>
      <c r="B3291" s="246"/>
      <c r="C3291" s="247"/>
      <c r="D3291" s="231" t="s">
        <v>268</v>
      </c>
      <c r="E3291" s="248" t="s">
        <v>19</v>
      </c>
      <c r="F3291" s="249" t="s">
        <v>3236</v>
      </c>
      <c r="G3291" s="247"/>
      <c r="H3291" s="248" t="s">
        <v>19</v>
      </c>
      <c r="I3291" s="250"/>
      <c r="J3291" s="247"/>
      <c r="K3291" s="247"/>
      <c r="L3291" s="251"/>
      <c r="M3291" s="252"/>
      <c r="N3291" s="253"/>
      <c r="O3291" s="253"/>
      <c r="P3291" s="253"/>
      <c r="Q3291" s="253"/>
      <c r="R3291" s="253"/>
      <c r="S3291" s="253"/>
      <c r="T3291" s="25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5" t="s">
        <v>268</v>
      </c>
      <c r="AU3291" s="255" t="s">
        <v>93</v>
      </c>
      <c r="AV3291" s="14" t="s">
        <v>82</v>
      </c>
      <c r="AW3291" s="14" t="s">
        <v>34</v>
      </c>
      <c r="AX3291" s="14" t="s">
        <v>74</v>
      </c>
      <c r="AY3291" s="255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3237</v>
      </c>
      <c r="G3292" s="230"/>
      <c r="H3292" s="234">
        <v>13.853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5" customFormat="1">
      <c r="A3293" s="15"/>
      <c r="B3293" s="256"/>
      <c r="C3293" s="257"/>
      <c r="D3293" s="231" t="s">
        <v>268</v>
      </c>
      <c r="E3293" s="258" t="s">
        <v>19</v>
      </c>
      <c r="F3293" s="259" t="s">
        <v>300</v>
      </c>
      <c r="G3293" s="257"/>
      <c r="H3293" s="260">
        <v>675.053</v>
      </c>
      <c r="I3293" s="261"/>
      <c r="J3293" s="257"/>
      <c r="K3293" s="257"/>
      <c r="L3293" s="262"/>
      <c r="M3293" s="263"/>
      <c r="N3293" s="264"/>
      <c r="O3293" s="264"/>
      <c r="P3293" s="264"/>
      <c r="Q3293" s="264"/>
      <c r="R3293" s="264"/>
      <c r="S3293" s="264"/>
      <c r="T3293" s="26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66" t="s">
        <v>268</v>
      </c>
      <c r="AU3293" s="266" t="s">
        <v>93</v>
      </c>
      <c r="AV3293" s="15" t="s">
        <v>108</v>
      </c>
      <c r="AW3293" s="15" t="s">
        <v>34</v>
      </c>
      <c r="AX3293" s="15" t="s">
        <v>74</v>
      </c>
      <c r="AY3293" s="266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662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3238</v>
      </c>
      <c r="G3295" s="230"/>
      <c r="H3295" s="234">
        <v>174.5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3" customFormat="1">
      <c r="A3296" s="13"/>
      <c r="B3296" s="229"/>
      <c r="C3296" s="230"/>
      <c r="D3296" s="231" t="s">
        <v>268</v>
      </c>
      <c r="E3296" s="232" t="s">
        <v>19</v>
      </c>
      <c r="F3296" s="233" t="s">
        <v>3239</v>
      </c>
      <c r="G3296" s="230"/>
      <c r="H3296" s="234">
        <v>137</v>
      </c>
      <c r="I3296" s="235"/>
      <c r="J3296" s="230"/>
      <c r="K3296" s="230"/>
      <c r="L3296" s="236"/>
      <c r="M3296" s="237"/>
      <c r="N3296" s="238"/>
      <c r="O3296" s="238"/>
      <c r="P3296" s="238"/>
      <c r="Q3296" s="238"/>
      <c r="R3296" s="238"/>
      <c r="S3296" s="238"/>
      <c r="T3296" s="239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0" t="s">
        <v>268</v>
      </c>
      <c r="AU3296" s="240" t="s">
        <v>93</v>
      </c>
      <c r="AV3296" s="13" t="s">
        <v>93</v>
      </c>
      <c r="AW3296" s="13" t="s">
        <v>34</v>
      </c>
      <c r="AX3296" s="13" t="s">
        <v>74</v>
      </c>
      <c r="AY3296" s="240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3239</v>
      </c>
      <c r="G3297" s="230"/>
      <c r="H3297" s="234">
        <v>137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3240</v>
      </c>
      <c r="G3298" s="230"/>
      <c r="H3298" s="234">
        <v>160.40000000000001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3241</v>
      </c>
      <c r="G3299" s="230"/>
      <c r="H3299" s="234">
        <v>174.5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4" customFormat="1">
      <c r="A3300" s="14"/>
      <c r="B3300" s="246"/>
      <c r="C3300" s="247"/>
      <c r="D3300" s="231" t="s">
        <v>268</v>
      </c>
      <c r="E3300" s="248" t="s">
        <v>19</v>
      </c>
      <c r="F3300" s="249" t="s">
        <v>3236</v>
      </c>
      <c r="G3300" s="247"/>
      <c r="H3300" s="248" t="s">
        <v>19</v>
      </c>
      <c r="I3300" s="250"/>
      <c r="J3300" s="247"/>
      <c r="K3300" s="247"/>
      <c r="L3300" s="251"/>
      <c r="M3300" s="252"/>
      <c r="N3300" s="253"/>
      <c r="O3300" s="253"/>
      <c r="P3300" s="253"/>
      <c r="Q3300" s="253"/>
      <c r="R3300" s="253"/>
      <c r="S3300" s="253"/>
      <c r="T3300" s="25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5" t="s">
        <v>268</v>
      </c>
      <c r="AU3300" s="255" t="s">
        <v>93</v>
      </c>
      <c r="AV3300" s="14" t="s">
        <v>82</v>
      </c>
      <c r="AW3300" s="14" t="s">
        <v>34</v>
      </c>
      <c r="AX3300" s="14" t="s">
        <v>74</v>
      </c>
      <c r="AY3300" s="255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3242</v>
      </c>
      <c r="G3301" s="230"/>
      <c r="H3301" s="234">
        <v>13.135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5" customFormat="1">
      <c r="A3302" s="15"/>
      <c r="B3302" s="256"/>
      <c r="C3302" s="257"/>
      <c r="D3302" s="231" t="s">
        <v>268</v>
      </c>
      <c r="E3302" s="258" t="s">
        <v>19</v>
      </c>
      <c r="F3302" s="259" t="s">
        <v>300</v>
      </c>
      <c r="G3302" s="257"/>
      <c r="H3302" s="260">
        <v>796.53499999999997</v>
      </c>
      <c r="I3302" s="261"/>
      <c r="J3302" s="257"/>
      <c r="K3302" s="257"/>
      <c r="L3302" s="262"/>
      <c r="M3302" s="263"/>
      <c r="N3302" s="264"/>
      <c r="O3302" s="264"/>
      <c r="P3302" s="264"/>
      <c r="Q3302" s="264"/>
      <c r="R3302" s="264"/>
      <c r="S3302" s="264"/>
      <c r="T3302" s="26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6" t="s">
        <v>268</v>
      </c>
      <c r="AU3302" s="266" t="s">
        <v>93</v>
      </c>
      <c r="AV3302" s="15" t="s">
        <v>108</v>
      </c>
      <c r="AW3302" s="15" t="s">
        <v>34</v>
      </c>
      <c r="AX3302" s="15" t="s">
        <v>74</v>
      </c>
      <c r="AY3302" s="266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664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130.09999999999999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3244</v>
      </c>
      <c r="G3305" s="230"/>
      <c r="H3305" s="234">
        <v>304.39999999999998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3245</v>
      </c>
      <c r="G3306" s="230"/>
      <c r="H3306" s="234">
        <v>307.69999999999999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3236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3246</v>
      </c>
      <c r="G3308" s="230"/>
      <c r="H3308" s="234">
        <v>10.4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5" customFormat="1">
      <c r="A3309" s="15"/>
      <c r="B3309" s="256"/>
      <c r="C3309" s="257"/>
      <c r="D3309" s="231" t="s">
        <v>268</v>
      </c>
      <c r="E3309" s="258" t="s">
        <v>19</v>
      </c>
      <c r="F3309" s="259" t="s">
        <v>300</v>
      </c>
      <c r="G3309" s="257"/>
      <c r="H3309" s="260">
        <v>752.60000000000002</v>
      </c>
      <c r="I3309" s="261"/>
      <c r="J3309" s="257"/>
      <c r="K3309" s="257"/>
      <c r="L3309" s="262"/>
      <c r="M3309" s="263"/>
      <c r="N3309" s="264"/>
      <c r="O3309" s="264"/>
      <c r="P3309" s="264"/>
      <c r="Q3309" s="264"/>
      <c r="R3309" s="264"/>
      <c r="S3309" s="264"/>
      <c r="T3309" s="26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6" t="s">
        <v>268</v>
      </c>
      <c r="AU3309" s="266" t="s">
        <v>93</v>
      </c>
      <c r="AV3309" s="15" t="s">
        <v>108</v>
      </c>
      <c r="AW3309" s="15" t="s">
        <v>34</v>
      </c>
      <c r="AX3309" s="15" t="s">
        <v>74</v>
      </c>
      <c r="AY3309" s="266" t="s">
        <v>224</v>
      </c>
    </row>
    <row r="3310" s="14" customFormat="1">
      <c r="A3310" s="14"/>
      <c r="B3310" s="246"/>
      <c r="C3310" s="247"/>
      <c r="D3310" s="231" t="s">
        <v>268</v>
      </c>
      <c r="E3310" s="248" t="s">
        <v>19</v>
      </c>
      <c r="F3310" s="249" t="s">
        <v>665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268</v>
      </c>
      <c r="AU3310" s="255" t="s">
        <v>93</v>
      </c>
      <c r="AV3310" s="14" t="s">
        <v>82</v>
      </c>
      <c r="AW3310" s="14" t="s">
        <v>34</v>
      </c>
      <c r="AX3310" s="14" t="s">
        <v>74</v>
      </c>
      <c r="AY3310" s="255" t="s">
        <v>224</v>
      </c>
    </row>
    <row r="3311" s="13" customFormat="1">
      <c r="A3311" s="13"/>
      <c r="B3311" s="229"/>
      <c r="C3311" s="230"/>
      <c r="D3311" s="231" t="s">
        <v>268</v>
      </c>
      <c r="E3311" s="232" t="s">
        <v>19</v>
      </c>
      <c r="F3311" s="233" t="s">
        <v>3243</v>
      </c>
      <c r="G3311" s="230"/>
      <c r="H3311" s="234">
        <v>130.09999999999999</v>
      </c>
      <c r="I3311" s="235"/>
      <c r="J3311" s="230"/>
      <c r="K3311" s="230"/>
      <c r="L3311" s="236"/>
      <c r="M3311" s="237"/>
      <c r="N3311" s="238"/>
      <c r="O3311" s="238"/>
      <c r="P3311" s="238"/>
      <c r="Q3311" s="238"/>
      <c r="R3311" s="238"/>
      <c r="S3311" s="238"/>
      <c r="T3311" s="239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0" t="s">
        <v>268</v>
      </c>
      <c r="AU3311" s="240" t="s">
        <v>93</v>
      </c>
      <c r="AV3311" s="13" t="s">
        <v>93</v>
      </c>
      <c r="AW3311" s="13" t="s">
        <v>34</v>
      </c>
      <c r="AX3311" s="13" t="s">
        <v>74</v>
      </c>
      <c r="AY3311" s="240" t="s">
        <v>224</v>
      </c>
    </row>
    <row r="3312" s="13" customFormat="1">
      <c r="A3312" s="13"/>
      <c r="B3312" s="229"/>
      <c r="C3312" s="230"/>
      <c r="D3312" s="231" t="s">
        <v>268</v>
      </c>
      <c r="E3312" s="232" t="s">
        <v>19</v>
      </c>
      <c r="F3312" s="233" t="s">
        <v>3244</v>
      </c>
      <c r="G3312" s="230"/>
      <c r="H3312" s="234">
        <v>304.39999999999998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0" t="s">
        <v>268</v>
      </c>
      <c r="AU3312" s="240" t="s">
        <v>93</v>
      </c>
      <c r="AV3312" s="13" t="s">
        <v>93</v>
      </c>
      <c r="AW3312" s="13" t="s">
        <v>34</v>
      </c>
      <c r="AX3312" s="13" t="s">
        <v>74</v>
      </c>
      <c r="AY3312" s="240" t="s">
        <v>224</v>
      </c>
    </row>
    <row r="3313" s="13" customFormat="1">
      <c r="A3313" s="13"/>
      <c r="B3313" s="229"/>
      <c r="C3313" s="230"/>
      <c r="D3313" s="231" t="s">
        <v>268</v>
      </c>
      <c r="E3313" s="232" t="s">
        <v>19</v>
      </c>
      <c r="F3313" s="233" t="s">
        <v>3247</v>
      </c>
      <c r="G3313" s="230"/>
      <c r="H3313" s="234">
        <v>171.30000000000001</v>
      </c>
      <c r="I3313" s="235"/>
      <c r="J3313" s="230"/>
      <c r="K3313" s="230"/>
      <c r="L3313" s="236"/>
      <c r="M3313" s="237"/>
      <c r="N3313" s="238"/>
      <c r="O3313" s="238"/>
      <c r="P3313" s="238"/>
      <c r="Q3313" s="238"/>
      <c r="R3313" s="238"/>
      <c r="S3313" s="238"/>
      <c r="T3313" s="23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0" t="s">
        <v>268</v>
      </c>
      <c r="AU3313" s="240" t="s">
        <v>93</v>
      </c>
      <c r="AV3313" s="13" t="s">
        <v>93</v>
      </c>
      <c r="AW3313" s="13" t="s">
        <v>34</v>
      </c>
      <c r="AX3313" s="13" t="s">
        <v>74</v>
      </c>
      <c r="AY3313" s="240" t="s">
        <v>224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3236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3" customFormat="1">
      <c r="A3315" s="13"/>
      <c r="B3315" s="229"/>
      <c r="C3315" s="230"/>
      <c r="D3315" s="231" t="s">
        <v>268</v>
      </c>
      <c r="E3315" s="232" t="s">
        <v>19</v>
      </c>
      <c r="F3315" s="233" t="s">
        <v>3248</v>
      </c>
      <c r="G3315" s="230"/>
      <c r="H3315" s="234">
        <v>9.2989999999999995</v>
      </c>
      <c r="I3315" s="235"/>
      <c r="J3315" s="230"/>
      <c r="K3315" s="230"/>
      <c r="L3315" s="236"/>
      <c r="M3315" s="237"/>
      <c r="N3315" s="238"/>
      <c r="O3315" s="238"/>
      <c r="P3315" s="238"/>
      <c r="Q3315" s="238"/>
      <c r="R3315" s="238"/>
      <c r="S3315" s="238"/>
      <c r="T3315" s="23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0" t="s">
        <v>268</v>
      </c>
      <c r="AU3315" s="240" t="s">
        <v>93</v>
      </c>
      <c r="AV3315" s="13" t="s">
        <v>93</v>
      </c>
      <c r="AW3315" s="13" t="s">
        <v>34</v>
      </c>
      <c r="AX3315" s="13" t="s">
        <v>74</v>
      </c>
      <c r="AY3315" s="240" t="s">
        <v>224</v>
      </c>
    </row>
    <row r="3316" s="15" customFormat="1">
      <c r="A3316" s="15"/>
      <c r="B3316" s="256"/>
      <c r="C3316" s="257"/>
      <c r="D3316" s="231" t="s">
        <v>268</v>
      </c>
      <c r="E3316" s="258" t="s">
        <v>19</v>
      </c>
      <c r="F3316" s="259" t="s">
        <v>300</v>
      </c>
      <c r="G3316" s="257"/>
      <c r="H3316" s="260">
        <v>615.09900000000005</v>
      </c>
      <c r="I3316" s="261"/>
      <c r="J3316" s="257"/>
      <c r="K3316" s="257"/>
      <c r="L3316" s="262"/>
      <c r="M3316" s="263"/>
      <c r="N3316" s="264"/>
      <c r="O3316" s="264"/>
      <c r="P3316" s="264"/>
      <c r="Q3316" s="264"/>
      <c r="R3316" s="264"/>
      <c r="S3316" s="264"/>
      <c r="T3316" s="26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6" t="s">
        <v>268</v>
      </c>
      <c r="AU3316" s="266" t="s">
        <v>93</v>
      </c>
      <c r="AV3316" s="15" t="s">
        <v>108</v>
      </c>
      <c r="AW3316" s="15" t="s">
        <v>34</v>
      </c>
      <c r="AX3316" s="15" t="s">
        <v>74</v>
      </c>
      <c r="AY3316" s="266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667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3249</v>
      </c>
      <c r="G3318" s="230"/>
      <c r="H3318" s="234">
        <v>222.69999999999999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3236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3250</v>
      </c>
      <c r="G3320" s="230"/>
      <c r="H3320" s="234">
        <v>3.1619999999999999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225.862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6" customFormat="1">
      <c r="A3322" s="16"/>
      <c r="B3322" s="272"/>
      <c r="C3322" s="273"/>
      <c r="D3322" s="231" t="s">
        <v>268</v>
      </c>
      <c r="E3322" s="274" t="s">
        <v>19</v>
      </c>
      <c r="F3322" s="275" t="s">
        <v>351</v>
      </c>
      <c r="G3322" s="273"/>
      <c r="H3322" s="276">
        <v>3065.1489999999999</v>
      </c>
      <c r="I3322" s="277"/>
      <c r="J3322" s="273"/>
      <c r="K3322" s="273"/>
      <c r="L3322" s="278"/>
      <c r="M3322" s="279"/>
      <c r="N3322" s="280"/>
      <c r="O3322" s="280"/>
      <c r="P3322" s="280"/>
      <c r="Q3322" s="280"/>
      <c r="R3322" s="280"/>
      <c r="S3322" s="280"/>
      <c r="T3322" s="281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T3322" s="282" t="s">
        <v>268</v>
      </c>
      <c r="AU3322" s="282" t="s">
        <v>93</v>
      </c>
      <c r="AV3322" s="16" t="s">
        <v>231</v>
      </c>
      <c r="AW3322" s="16" t="s">
        <v>34</v>
      </c>
      <c r="AX3322" s="16" t="s">
        <v>82</v>
      </c>
      <c r="AY3322" s="282" t="s">
        <v>224</v>
      </c>
    </row>
    <row r="3323" s="2" customFormat="1" ht="49.05" customHeight="1">
      <c r="A3323" s="41"/>
      <c r="B3323" s="42"/>
      <c r="C3323" s="216" t="s">
        <v>3251</v>
      </c>
      <c r="D3323" s="216" t="s">
        <v>227</v>
      </c>
      <c r="E3323" s="217" t="s">
        <v>3252</v>
      </c>
      <c r="F3323" s="218" t="s">
        <v>3253</v>
      </c>
      <c r="G3323" s="219" t="s">
        <v>266</v>
      </c>
      <c r="H3323" s="220">
        <v>552.39400000000001</v>
      </c>
      <c r="I3323" s="221"/>
      <c r="J3323" s="222">
        <f>ROUND(I3323*H3323,2)</f>
        <v>0</v>
      </c>
      <c r="K3323" s="218" t="s">
        <v>312</v>
      </c>
      <c r="L3323" s="47"/>
      <c r="M3323" s="223" t="s">
        <v>19</v>
      </c>
      <c r="N3323" s="224" t="s">
        <v>46</v>
      </c>
      <c r="O3323" s="87"/>
      <c r="P3323" s="225">
        <f>O3323*H3323</f>
        <v>0</v>
      </c>
      <c r="Q3323" s="225">
        <v>0.01694</v>
      </c>
      <c r="R3323" s="225">
        <f>Q3323*H3323</f>
        <v>9.35755436</v>
      </c>
      <c r="S3323" s="225">
        <v>0</v>
      </c>
      <c r="T3323" s="226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27" t="s">
        <v>544</v>
      </c>
      <c r="AT3323" s="227" t="s">
        <v>227</v>
      </c>
      <c r="AU3323" s="227" t="s">
        <v>93</v>
      </c>
      <c r="AY3323" s="20" t="s">
        <v>224</v>
      </c>
      <c r="BE3323" s="228">
        <f>IF(N3323="základní",J3323,0)</f>
        <v>0</v>
      </c>
      <c r="BF3323" s="228">
        <f>IF(N3323="snížená",J3323,0)</f>
        <v>0</v>
      </c>
      <c r="BG3323" s="228">
        <f>IF(N3323="zákl. přenesená",J3323,0)</f>
        <v>0</v>
      </c>
      <c r="BH3323" s="228">
        <f>IF(N3323="sníž. přenesená",J3323,0)</f>
        <v>0</v>
      </c>
      <c r="BI3323" s="228">
        <f>IF(N3323="nulová",J3323,0)</f>
        <v>0</v>
      </c>
      <c r="BJ3323" s="20" t="s">
        <v>93</v>
      </c>
      <c r="BK3323" s="228">
        <f>ROUND(I3323*H3323,2)</f>
        <v>0</v>
      </c>
      <c r="BL3323" s="20" t="s">
        <v>544</v>
      </c>
      <c r="BM3323" s="227" t="s">
        <v>3254</v>
      </c>
    </row>
    <row r="3324" s="2" customFormat="1">
      <c r="A3324" s="41"/>
      <c r="B3324" s="42"/>
      <c r="C3324" s="43"/>
      <c r="D3324" s="267" t="s">
        <v>314</v>
      </c>
      <c r="E3324" s="43"/>
      <c r="F3324" s="268" t="s">
        <v>3255</v>
      </c>
      <c r="G3324" s="43"/>
      <c r="H3324" s="43"/>
      <c r="I3324" s="269"/>
      <c r="J3324" s="43"/>
      <c r="K3324" s="43"/>
      <c r="L3324" s="47"/>
      <c r="M3324" s="270"/>
      <c r="N3324" s="271"/>
      <c r="O3324" s="87"/>
      <c r="P3324" s="87"/>
      <c r="Q3324" s="87"/>
      <c r="R3324" s="87"/>
      <c r="S3324" s="87"/>
      <c r="T3324" s="88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20" t="s">
        <v>314</v>
      </c>
      <c r="AU3324" s="20" t="s">
        <v>93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662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4" customFormat="1">
      <c r="A3326" s="14"/>
      <c r="B3326" s="246"/>
      <c r="C3326" s="247"/>
      <c r="D3326" s="231" t="s">
        <v>268</v>
      </c>
      <c r="E3326" s="248" t="s">
        <v>19</v>
      </c>
      <c r="F3326" s="249" t="s">
        <v>3256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268</v>
      </c>
      <c r="AU3326" s="255" t="s">
        <v>93</v>
      </c>
      <c r="AV3326" s="14" t="s">
        <v>82</v>
      </c>
      <c r="AW3326" s="14" t="s">
        <v>34</v>
      </c>
      <c r="AX3326" s="14" t="s">
        <v>74</v>
      </c>
      <c r="AY3326" s="255" t="s">
        <v>224</v>
      </c>
    </row>
    <row r="3327" s="13" customFormat="1">
      <c r="A3327" s="13"/>
      <c r="B3327" s="229"/>
      <c r="C3327" s="230"/>
      <c r="D3327" s="231" t="s">
        <v>268</v>
      </c>
      <c r="E3327" s="232" t="s">
        <v>19</v>
      </c>
      <c r="F3327" s="233" t="s">
        <v>3257</v>
      </c>
      <c r="G3327" s="230"/>
      <c r="H3327" s="234">
        <v>44.247</v>
      </c>
      <c r="I3327" s="235"/>
      <c r="J3327" s="230"/>
      <c r="K3327" s="230"/>
      <c r="L3327" s="236"/>
      <c r="M3327" s="237"/>
      <c r="N3327" s="238"/>
      <c r="O3327" s="238"/>
      <c r="P3327" s="238"/>
      <c r="Q3327" s="238"/>
      <c r="R3327" s="238"/>
      <c r="S3327" s="238"/>
      <c r="T3327" s="23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0" t="s">
        <v>268</v>
      </c>
      <c r="AU3327" s="240" t="s">
        <v>93</v>
      </c>
      <c r="AV3327" s="13" t="s">
        <v>93</v>
      </c>
      <c r="AW3327" s="13" t="s">
        <v>34</v>
      </c>
      <c r="AX3327" s="13" t="s">
        <v>74</v>
      </c>
      <c r="AY3327" s="240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3258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3" customFormat="1">
      <c r="A3329" s="13"/>
      <c r="B3329" s="229"/>
      <c r="C3329" s="230"/>
      <c r="D3329" s="231" t="s">
        <v>268</v>
      </c>
      <c r="E3329" s="232" t="s">
        <v>19</v>
      </c>
      <c r="F3329" s="233" t="s">
        <v>3259</v>
      </c>
      <c r="G3329" s="230"/>
      <c r="H3329" s="234">
        <v>59.399999999999999</v>
      </c>
      <c r="I3329" s="235"/>
      <c r="J3329" s="230"/>
      <c r="K3329" s="230"/>
      <c r="L3329" s="236"/>
      <c r="M3329" s="237"/>
      <c r="N3329" s="238"/>
      <c r="O3329" s="238"/>
      <c r="P3329" s="238"/>
      <c r="Q3329" s="238"/>
      <c r="R3329" s="238"/>
      <c r="S3329" s="238"/>
      <c r="T3329" s="23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0" t="s">
        <v>268</v>
      </c>
      <c r="AU3329" s="240" t="s">
        <v>93</v>
      </c>
      <c r="AV3329" s="13" t="s">
        <v>93</v>
      </c>
      <c r="AW3329" s="13" t="s">
        <v>34</v>
      </c>
      <c r="AX3329" s="13" t="s">
        <v>74</v>
      </c>
      <c r="AY3329" s="240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3260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3" customFormat="1">
      <c r="A3331" s="13"/>
      <c r="B3331" s="229"/>
      <c r="C3331" s="230"/>
      <c r="D3331" s="231" t="s">
        <v>268</v>
      </c>
      <c r="E3331" s="232" t="s">
        <v>19</v>
      </c>
      <c r="F3331" s="233" t="s">
        <v>3261</v>
      </c>
      <c r="G3331" s="230"/>
      <c r="H3331" s="234">
        <v>38.799999999999997</v>
      </c>
      <c r="I3331" s="235"/>
      <c r="J3331" s="230"/>
      <c r="K3331" s="230"/>
      <c r="L3331" s="236"/>
      <c r="M3331" s="237"/>
      <c r="N3331" s="238"/>
      <c r="O3331" s="238"/>
      <c r="P3331" s="238"/>
      <c r="Q3331" s="238"/>
      <c r="R3331" s="238"/>
      <c r="S3331" s="238"/>
      <c r="T3331" s="23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0" t="s">
        <v>268</v>
      </c>
      <c r="AU3331" s="240" t="s">
        <v>93</v>
      </c>
      <c r="AV3331" s="13" t="s">
        <v>93</v>
      </c>
      <c r="AW3331" s="13" t="s">
        <v>34</v>
      </c>
      <c r="AX3331" s="13" t="s">
        <v>74</v>
      </c>
      <c r="AY3331" s="240" t="s">
        <v>224</v>
      </c>
    </row>
    <row r="3332" s="15" customFormat="1">
      <c r="A3332" s="15"/>
      <c r="B3332" s="256"/>
      <c r="C3332" s="257"/>
      <c r="D3332" s="231" t="s">
        <v>268</v>
      </c>
      <c r="E3332" s="258" t="s">
        <v>19</v>
      </c>
      <c r="F3332" s="259" t="s">
        <v>300</v>
      </c>
      <c r="G3332" s="257"/>
      <c r="H3332" s="260">
        <v>142.447</v>
      </c>
      <c r="I3332" s="261"/>
      <c r="J3332" s="257"/>
      <c r="K3332" s="257"/>
      <c r="L3332" s="262"/>
      <c r="M3332" s="263"/>
      <c r="N3332" s="264"/>
      <c r="O3332" s="264"/>
      <c r="P3332" s="264"/>
      <c r="Q3332" s="264"/>
      <c r="R3332" s="264"/>
      <c r="S3332" s="264"/>
      <c r="T3332" s="26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66" t="s">
        <v>268</v>
      </c>
      <c r="AU3332" s="266" t="s">
        <v>93</v>
      </c>
      <c r="AV3332" s="15" t="s">
        <v>108</v>
      </c>
      <c r="AW3332" s="15" t="s">
        <v>34</v>
      </c>
      <c r="AX3332" s="15" t="s">
        <v>74</v>
      </c>
      <c r="AY3332" s="266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664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4" customFormat="1">
      <c r="A3334" s="14"/>
      <c r="B3334" s="246"/>
      <c r="C3334" s="247"/>
      <c r="D3334" s="231" t="s">
        <v>268</v>
      </c>
      <c r="E3334" s="248" t="s">
        <v>19</v>
      </c>
      <c r="F3334" s="249" t="s">
        <v>3262</v>
      </c>
      <c r="G3334" s="247"/>
      <c r="H3334" s="248" t="s">
        <v>19</v>
      </c>
      <c r="I3334" s="250"/>
      <c r="J3334" s="247"/>
      <c r="K3334" s="247"/>
      <c r="L3334" s="251"/>
      <c r="M3334" s="252"/>
      <c r="N3334" s="253"/>
      <c r="O3334" s="253"/>
      <c r="P3334" s="253"/>
      <c r="Q3334" s="253"/>
      <c r="R3334" s="253"/>
      <c r="S3334" s="253"/>
      <c r="T3334" s="25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5" t="s">
        <v>268</v>
      </c>
      <c r="AU3334" s="255" t="s">
        <v>93</v>
      </c>
      <c r="AV3334" s="14" t="s">
        <v>82</v>
      </c>
      <c r="AW3334" s="14" t="s">
        <v>34</v>
      </c>
      <c r="AX3334" s="14" t="s">
        <v>74</v>
      </c>
      <c r="AY3334" s="255" t="s">
        <v>224</v>
      </c>
    </row>
    <row r="3335" s="13" customFormat="1">
      <c r="A3335" s="13"/>
      <c r="B3335" s="229"/>
      <c r="C3335" s="230"/>
      <c r="D3335" s="231" t="s">
        <v>268</v>
      </c>
      <c r="E3335" s="232" t="s">
        <v>19</v>
      </c>
      <c r="F3335" s="233" t="s">
        <v>3257</v>
      </c>
      <c r="G3335" s="230"/>
      <c r="H3335" s="234">
        <v>44.247</v>
      </c>
      <c r="I3335" s="235"/>
      <c r="J3335" s="230"/>
      <c r="K3335" s="230"/>
      <c r="L3335" s="236"/>
      <c r="M3335" s="237"/>
      <c r="N3335" s="238"/>
      <c r="O3335" s="238"/>
      <c r="P3335" s="238"/>
      <c r="Q3335" s="238"/>
      <c r="R3335" s="238"/>
      <c r="S3335" s="238"/>
      <c r="T3335" s="23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0" t="s">
        <v>268</v>
      </c>
      <c r="AU3335" s="240" t="s">
        <v>93</v>
      </c>
      <c r="AV3335" s="13" t="s">
        <v>93</v>
      </c>
      <c r="AW3335" s="13" t="s">
        <v>34</v>
      </c>
      <c r="AX3335" s="13" t="s">
        <v>74</v>
      </c>
      <c r="AY3335" s="240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3263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3" customFormat="1">
      <c r="A3337" s="13"/>
      <c r="B3337" s="229"/>
      <c r="C3337" s="230"/>
      <c r="D3337" s="231" t="s">
        <v>268</v>
      </c>
      <c r="E3337" s="232" t="s">
        <v>19</v>
      </c>
      <c r="F3337" s="233" t="s">
        <v>3259</v>
      </c>
      <c r="G3337" s="230"/>
      <c r="H3337" s="234">
        <v>59.399999999999999</v>
      </c>
      <c r="I3337" s="235"/>
      <c r="J3337" s="230"/>
      <c r="K3337" s="230"/>
      <c r="L3337" s="236"/>
      <c r="M3337" s="237"/>
      <c r="N3337" s="238"/>
      <c r="O3337" s="238"/>
      <c r="P3337" s="238"/>
      <c r="Q3337" s="238"/>
      <c r="R3337" s="238"/>
      <c r="S3337" s="238"/>
      <c r="T3337" s="23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0" t="s">
        <v>268</v>
      </c>
      <c r="AU3337" s="240" t="s">
        <v>93</v>
      </c>
      <c r="AV3337" s="13" t="s">
        <v>93</v>
      </c>
      <c r="AW3337" s="13" t="s">
        <v>34</v>
      </c>
      <c r="AX3337" s="13" t="s">
        <v>74</v>
      </c>
      <c r="AY3337" s="240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3264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3" customFormat="1">
      <c r="A3339" s="13"/>
      <c r="B3339" s="229"/>
      <c r="C3339" s="230"/>
      <c r="D3339" s="231" t="s">
        <v>268</v>
      </c>
      <c r="E3339" s="232" t="s">
        <v>19</v>
      </c>
      <c r="F3339" s="233" t="s">
        <v>3261</v>
      </c>
      <c r="G3339" s="230"/>
      <c r="H3339" s="234">
        <v>38.799999999999997</v>
      </c>
      <c r="I3339" s="235"/>
      <c r="J3339" s="230"/>
      <c r="K3339" s="230"/>
      <c r="L3339" s="236"/>
      <c r="M3339" s="237"/>
      <c r="N3339" s="238"/>
      <c r="O3339" s="238"/>
      <c r="P3339" s="238"/>
      <c r="Q3339" s="238"/>
      <c r="R3339" s="238"/>
      <c r="S3339" s="238"/>
      <c r="T3339" s="23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0" t="s">
        <v>268</v>
      </c>
      <c r="AU3339" s="240" t="s">
        <v>93</v>
      </c>
      <c r="AV3339" s="13" t="s">
        <v>93</v>
      </c>
      <c r="AW3339" s="13" t="s">
        <v>34</v>
      </c>
      <c r="AX3339" s="13" t="s">
        <v>74</v>
      </c>
      <c r="AY3339" s="240" t="s">
        <v>224</v>
      </c>
    </row>
    <row r="3340" s="15" customFormat="1">
      <c r="A3340" s="15"/>
      <c r="B3340" s="256"/>
      <c r="C3340" s="257"/>
      <c r="D3340" s="231" t="s">
        <v>268</v>
      </c>
      <c r="E3340" s="258" t="s">
        <v>19</v>
      </c>
      <c r="F3340" s="259" t="s">
        <v>300</v>
      </c>
      <c r="G3340" s="257"/>
      <c r="H3340" s="260">
        <v>142.447</v>
      </c>
      <c r="I3340" s="261"/>
      <c r="J3340" s="257"/>
      <c r="K3340" s="257"/>
      <c r="L3340" s="262"/>
      <c r="M3340" s="263"/>
      <c r="N3340" s="264"/>
      <c r="O3340" s="264"/>
      <c r="P3340" s="264"/>
      <c r="Q3340" s="264"/>
      <c r="R3340" s="264"/>
      <c r="S3340" s="264"/>
      <c r="T3340" s="26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66" t="s">
        <v>268</v>
      </c>
      <c r="AU3340" s="266" t="s">
        <v>93</v>
      </c>
      <c r="AV3340" s="15" t="s">
        <v>108</v>
      </c>
      <c r="AW3340" s="15" t="s">
        <v>34</v>
      </c>
      <c r="AX3340" s="15" t="s">
        <v>74</v>
      </c>
      <c r="AY3340" s="266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665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4" customFormat="1">
      <c r="A3342" s="14"/>
      <c r="B3342" s="246"/>
      <c r="C3342" s="247"/>
      <c r="D3342" s="231" t="s">
        <v>268</v>
      </c>
      <c r="E3342" s="248" t="s">
        <v>19</v>
      </c>
      <c r="F3342" s="249" t="s">
        <v>1474</v>
      </c>
      <c r="G3342" s="247"/>
      <c r="H3342" s="248" t="s">
        <v>19</v>
      </c>
      <c r="I3342" s="250"/>
      <c r="J3342" s="247"/>
      <c r="K3342" s="247"/>
      <c r="L3342" s="251"/>
      <c r="M3342" s="252"/>
      <c r="N3342" s="253"/>
      <c r="O3342" s="253"/>
      <c r="P3342" s="253"/>
      <c r="Q3342" s="253"/>
      <c r="R3342" s="253"/>
      <c r="S3342" s="253"/>
      <c r="T3342" s="25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5" t="s">
        <v>268</v>
      </c>
      <c r="AU3342" s="255" t="s">
        <v>93</v>
      </c>
      <c r="AV3342" s="14" t="s">
        <v>82</v>
      </c>
      <c r="AW3342" s="14" t="s">
        <v>34</v>
      </c>
      <c r="AX3342" s="14" t="s">
        <v>74</v>
      </c>
      <c r="AY3342" s="255" t="s">
        <v>224</v>
      </c>
    </row>
    <row r="3343" s="13" customFormat="1">
      <c r="A3343" s="13"/>
      <c r="B3343" s="229"/>
      <c r="C3343" s="230"/>
      <c r="D3343" s="231" t="s">
        <v>268</v>
      </c>
      <c r="E3343" s="232" t="s">
        <v>19</v>
      </c>
      <c r="F3343" s="233" t="s">
        <v>3265</v>
      </c>
      <c r="G3343" s="230"/>
      <c r="H3343" s="234">
        <v>45.600000000000001</v>
      </c>
      <c r="I3343" s="235"/>
      <c r="J3343" s="230"/>
      <c r="K3343" s="230"/>
      <c r="L3343" s="236"/>
      <c r="M3343" s="237"/>
      <c r="N3343" s="238"/>
      <c r="O3343" s="238"/>
      <c r="P3343" s="238"/>
      <c r="Q3343" s="238"/>
      <c r="R3343" s="238"/>
      <c r="S3343" s="238"/>
      <c r="T3343" s="239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0" t="s">
        <v>268</v>
      </c>
      <c r="AU3343" s="240" t="s">
        <v>93</v>
      </c>
      <c r="AV3343" s="13" t="s">
        <v>93</v>
      </c>
      <c r="AW3343" s="13" t="s">
        <v>34</v>
      </c>
      <c r="AX3343" s="13" t="s">
        <v>74</v>
      </c>
      <c r="AY3343" s="240" t="s">
        <v>224</v>
      </c>
    </row>
    <row r="3344" s="14" customFormat="1">
      <c r="A3344" s="14"/>
      <c r="B3344" s="246"/>
      <c r="C3344" s="247"/>
      <c r="D3344" s="231" t="s">
        <v>268</v>
      </c>
      <c r="E3344" s="248" t="s">
        <v>19</v>
      </c>
      <c r="F3344" s="249" t="s">
        <v>3266</v>
      </c>
      <c r="G3344" s="247"/>
      <c r="H3344" s="248" t="s">
        <v>19</v>
      </c>
      <c r="I3344" s="250"/>
      <c r="J3344" s="247"/>
      <c r="K3344" s="247"/>
      <c r="L3344" s="251"/>
      <c r="M3344" s="252"/>
      <c r="N3344" s="253"/>
      <c r="O3344" s="253"/>
      <c r="P3344" s="253"/>
      <c r="Q3344" s="253"/>
      <c r="R3344" s="253"/>
      <c r="S3344" s="253"/>
      <c r="T3344" s="25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5" t="s">
        <v>268</v>
      </c>
      <c r="AU3344" s="255" t="s">
        <v>93</v>
      </c>
      <c r="AV3344" s="14" t="s">
        <v>82</v>
      </c>
      <c r="AW3344" s="14" t="s">
        <v>34</v>
      </c>
      <c r="AX3344" s="14" t="s">
        <v>74</v>
      </c>
      <c r="AY3344" s="255" t="s">
        <v>224</v>
      </c>
    </row>
    <row r="3345" s="13" customFormat="1">
      <c r="A3345" s="13"/>
      <c r="B3345" s="229"/>
      <c r="C3345" s="230"/>
      <c r="D3345" s="231" t="s">
        <v>268</v>
      </c>
      <c r="E3345" s="232" t="s">
        <v>19</v>
      </c>
      <c r="F3345" s="233" t="s">
        <v>3267</v>
      </c>
      <c r="G3345" s="230"/>
      <c r="H3345" s="234">
        <v>59.600000000000001</v>
      </c>
      <c r="I3345" s="235"/>
      <c r="J3345" s="230"/>
      <c r="K3345" s="230"/>
      <c r="L3345" s="236"/>
      <c r="M3345" s="237"/>
      <c r="N3345" s="238"/>
      <c r="O3345" s="238"/>
      <c r="P3345" s="238"/>
      <c r="Q3345" s="238"/>
      <c r="R3345" s="238"/>
      <c r="S3345" s="238"/>
      <c r="T3345" s="23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0" t="s">
        <v>268</v>
      </c>
      <c r="AU3345" s="240" t="s">
        <v>93</v>
      </c>
      <c r="AV3345" s="13" t="s">
        <v>93</v>
      </c>
      <c r="AW3345" s="13" t="s">
        <v>34</v>
      </c>
      <c r="AX3345" s="13" t="s">
        <v>74</v>
      </c>
      <c r="AY3345" s="240" t="s">
        <v>224</v>
      </c>
    </row>
    <row r="3346" s="14" customFormat="1">
      <c r="A3346" s="14"/>
      <c r="B3346" s="246"/>
      <c r="C3346" s="247"/>
      <c r="D3346" s="231" t="s">
        <v>268</v>
      </c>
      <c r="E3346" s="248" t="s">
        <v>19</v>
      </c>
      <c r="F3346" s="249" t="s">
        <v>3268</v>
      </c>
      <c r="G3346" s="247"/>
      <c r="H3346" s="248" t="s">
        <v>19</v>
      </c>
      <c r="I3346" s="250"/>
      <c r="J3346" s="247"/>
      <c r="K3346" s="247"/>
      <c r="L3346" s="251"/>
      <c r="M3346" s="252"/>
      <c r="N3346" s="253"/>
      <c r="O3346" s="253"/>
      <c r="P3346" s="253"/>
      <c r="Q3346" s="253"/>
      <c r="R3346" s="253"/>
      <c r="S3346" s="253"/>
      <c r="T3346" s="25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5" t="s">
        <v>268</v>
      </c>
      <c r="AU3346" s="255" t="s">
        <v>93</v>
      </c>
      <c r="AV3346" s="14" t="s">
        <v>82</v>
      </c>
      <c r="AW3346" s="14" t="s">
        <v>34</v>
      </c>
      <c r="AX3346" s="14" t="s">
        <v>74</v>
      </c>
      <c r="AY3346" s="255" t="s">
        <v>224</v>
      </c>
    </row>
    <row r="3347" s="13" customFormat="1">
      <c r="A3347" s="13"/>
      <c r="B3347" s="229"/>
      <c r="C3347" s="230"/>
      <c r="D3347" s="231" t="s">
        <v>268</v>
      </c>
      <c r="E3347" s="232" t="s">
        <v>19</v>
      </c>
      <c r="F3347" s="233" t="s">
        <v>3269</v>
      </c>
      <c r="G3347" s="230"/>
      <c r="H3347" s="234">
        <v>38.600000000000001</v>
      </c>
      <c r="I3347" s="235"/>
      <c r="J3347" s="230"/>
      <c r="K3347" s="230"/>
      <c r="L3347" s="236"/>
      <c r="M3347" s="237"/>
      <c r="N3347" s="238"/>
      <c r="O3347" s="238"/>
      <c r="P3347" s="238"/>
      <c r="Q3347" s="238"/>
      <c r="R3347" s="238"/>
      <c r="S3347" s="238"/>
      <c r="T3347" s="23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0" t="s">
        <v>268</v>
      </c>
      <c r="AU3347" s="240" t="s">
        <v>93</v>
      </c>
      <c r="AV3347" s="13" t="s">
        <v>93</v>
      </c>
      <c r="AW3347" s="13" t="s">
        <v>34</v>
      </c>
      <c r="AX3347" s="13" t="s">
        <v>74</v>
      </c>
      <c r="AY3347" s="240" t="s">
        <v>224</v>
      </c>
    </row>
    <row r="3348" s="15" customFormat="1">
      <c r="A3348" s="15"/>
      <c r="B3348" s="256"/>
      <c r="C3348" s="257"/>
      <c r="D3348" s="231" t="s">
        <v>268</v>
      </c>
      <c r="E3348" s="258" t="s">
        <v>19</v>
      </c>
      <c r="F3348" s="259" t="s">
        <v>300</v>
      </c>
      <c r="G3348" s="257"/>
      <c r="H3348" s="260">
        <v>143.80000000000001</v>
      </c>
      <c r="I3348" s="261"/>
      <c r="J3348" s="257"/>
      <c r="K3348" s="257"/>
      <c r="L3348" s="262"/>
      <c r="M3348" s="263"/>
      <c r="N3348" s="264"/>
      <c r="O3348" s="264"/>
      <c r="P3348" s="264"/>
      <c r="Q3348" s="264"/>
      <c r="R3348" s="264"/>
      <c r="S3348" s="264"/>
      <c r="T3348" s="26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66" t="s">
        <v>268</v>
      </c>
      <c r="AU3348" s="266" t="s">
        <v>93</v>
      </c>
      <c r="AV3348" s="15" t="s">
        <v>108</v>
      </c>
      <c r="AW3348" s="15" t="s">
        <v>34</v>
      </c>
      <c r="AX3348" s="15" t="s">
        <v>74</v>
      </c>
      <c r="AY3348" s="266" t="s">
        <v>224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667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3270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827</v>
      </c>
      <c r="G3351" s="230"/>
      <c r="H3351" s="234">
        <v>44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1173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3271</v>
      </c>
      <c r="G3353" s="230"/>
      <c r="H3353" s="234">
        <v>29.5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3272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3273</v>
      </c>
      <c r="G3355" s="230"/>
      <c r="H3355" s="234">
        <v>50.200000000000003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5" customFormat="1">
      <c r="A3356" s="15"/>
      <c r="B3356" s="256"/>
      <c r="C3356" s="257"/>
      <c r="D3356" s="231" t="s">
        <v>268</v>
      </c>
      <c r="E3356" s="258" t="s">
        <v>19</v>
      </c>
      <c r="F3356" s="259" t="s">
        <v>300</v>
      </c>
      <c r="G3356" s="257"/>
      <c r="H3356" s="260">
        <v>123.7</v>
      </c>
      <c r="I3356" s="261"/>
      <c r="J3356" s="257"/>
      <c r="K3356" s="257"/>
      <c r="L3356" s="262"/>
      <c r="M3356" s="263"/>
      <c r="N3356" s="264"/>
      <c r="O3356" s="264"/>
      <c r="P3356" s="264"/>
      <c r="Q3356" s="264"/>
      <c r="R3356" s="264"/>
      <c r="S3356" s="264"/>
      <c r="T3356" s="26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66" t="s">
        <v>268</v>
      </c>
      <c r="AU3356" s="266" t="s">
        <v>93</v>
      </c>
      <c r="AV3356" s="15" t="s">
        <v>108</v>
      </c>
      <c r="AW3356" s="15" t="s">
        <v>34</v>
      </c>
      <c r="AX3356" s="15" t="s">
        <v>74</v>
      </c>
      <c r="AY3356" s="266" t="s">
        <v>224</v>
      </c>
    </row>
    <row r="3357" s="16" customFormat="1">
      <c r="A3357" s="16"/>
      <c r="B3357" s="272"/>
      <c r="C3357" s="273"/>
      <c r="D3357" s="231" t="s">
        <v>268</v>
      </c>
      <c r="E3357" s="274" t="s">
        <v>19</v>
      </c>
      <c r="F3357" s="275" t="s">
        <v>351</v>
      </c>
      <c r="G3357" s="273"/>
      <c r="H3357" s="276">
        <v>552.39400000000001</v>
      </c>
      <c r="I3357" s="277"/>
      <c r="J3357" s="273"/>
      <c r="K3357" s="273"/>
      <c r="L3357" s="278"/>
      <c r="M3357" s="279"/>
      <c r="N3357" s="280"/>
      <c r="O3357" s="280"/>
      <c r="P3357" s="280"/>
      <c r="Q3357" s="280"/>
      <c r="R3357" s="280"/>
      <c r="S3357" s="280"/>
      <c r="T3357" s="281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T3357" s="282" t="s">
        <v>268</v>
      </c>
      <c r="AU3357" s="282" t="s">
        <v>93</v>
      </c>
      <c r="AV3357" s="16" t="s">
        <v>231</v>
      </c>
      <c r="AW3357" s="16" t="s">
        <v>34</v>
      </c>
      <c r="AX3357" s="16" t="s">
        <v>82</v>
      </c>
      <c r="AY3357" s="282" t="s">
        <v>224</v>
      </c>
    </row>
    <row r="3358" s="2" customFormat="1" ht="49.05" customHeight="1">
      <c r="A3358" s="41"/>
      <c r="B3358" s="42"/>
      <c r="C3358" s="216" t="s">
        <v>3274</v>
      </c>
      <c r="D3358" s="216" t="s">
        <v>227</v>
      </c>
      <c r="E3358" s="217" t="s">
        <v>3275</v>
      </c>
      <c r="F3358" s="218" t="s">
        <v>3276</v>
      </c>
      <c r="G3358" s="219" t="s">
        <v>266</v>
      </c>
      <c r="H3358" s="220">
        <v>202.64500000000001</v>
      </c>
      <c r="I3358" s="221"/>
      <c r="J3358" s="222">
        <f>ROUND(I3358*H3358,2)</f>
        <v>0</v>
      </c>
      <c r="K3358" s="218" t="s">
        <v>312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0.025049999999999999</v>
      </c>
      <c r="R3358" s="225">
        <f>Q3358*H3358</f>
        <v>5.0762572500000003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3277</v>
      </c>
    </row>
    <row r="3359" s="2" customFormat="1">
      <c r="A3359" s="41"/>
      <c r="B3359" s="42"/>
      <c r="C3359" s="43"/>
      <c r="D3359" s="267" t="s">
        <v>314</v>
      </c>
      <c r="E3359" s="43"/>
      <c r="F3359" s="268" t="s">
        <v>3278</v>
      </c>
      <c r="G3359" s="43"/>
      <c r="H3359" s="43"/>
      <c r="I3359" s="269"/>
      <c r="J3359" s="43"/>
      <c r="K3359" s="43"/>
      <c r="L3359" s="47"/>
      <c r="M3359" s="270"/>
      <c r="N3359" s="271"/>
      <c r="O3359" s="87"/>
      <c r="P3359" s="87"/>
      <c r="Q3359" s="87"/>
      <c r="R3359" s="87"/>
      <c r="S3359" s="87"/>
      <c r="T3359" s="88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20" t="s">
        <v>314</v>
      </c>
      <c r="AU3359" s="20" t="s">
        <v>93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648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4" customFormat="1">
      <c r="A3361" s="14"/>
      <c r="B3361" s="246"/>
      <c r="C3361" s="247"/>
      <c r="D3361" s="231" t="s">
        <v>268</v>
      </c>
      <c r="E3361" s="248" t="s">
        <v>19</v>
      </c>
      <c r="F3361" s="249" t="s">
        <v>3208</v>
      </c>
      <c r="G3361" s="247"/>
      <c r="H3361" s="248" t="s">
        <v>19</v>
      </c>
      <c r="I3361" s="250"/>
      <c r="J3361" s="247"/>
      <c r="K3361" s="247"/>
      <c r="L3361" s="251"/>
      <c r="M3361" s="252"/>
      <c r="N3361" s="253"/>
      <c r="O3361" s="253"/>
      <c r="P3361" s="253"/>
      <c r="Q3361" s="253"/>
      <c r="R3361" s="253"/>
      <c r="S3361" s="253"/>
      <c r="T3361" s="25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5" t="s">
        <v>268</v>
      </c>
      <c r="AU3361" s="255" t="s">
        <v>93</v>
      </c>
      <c r="AV3361" s="14" t="s">
        <v>82</v>
      </c>
      <c r="AW3361" s="14" t="s">
        <v>34</v>
      </c>
      <c r="AX3361" s="14" t="s">
        <v>74</v>
      </c>
      <c r="AY3361" s="255" t="s">
        <v>224</v>
      </c>
    </row>
    <row r="3362" s="13" customFormat="1">
      <c r="A3362" s="13"/>
      <c r="B3362" s="229"/>
      <c r="C3362" s="230"/>
      <c r="D3362" s="231" t="s">
        <v>268</v>
      </c>
      <c r="E3362" s="232" t="s">
        <v>19</v>
      </c>
      <c r="F3362" s="233" t="s">
        <v>1862</v>
      </c>
      <c r="G3362" s="230"/>
      <c r="H3362" s="234">
        <v>3.7000000000000002</v>
      </c>
      <c r="I3362" s="235"/>
      <c r="J3362" s="230"/>
      <c r="K3362" s="230"/>
      <c r="L3362" s="236"/>
      <c r="M3362" s="237"/>
      <c r="N3362" s="238"/>
      <c r="O3362" s="238"/>
      <c r="P3362" s="238"/>
      <c r="Q3362" s="238"/>
      <c r="R3362" s="238"/>
      <c r="S3362" s="238"/>
      <c r="T3362" s="239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0" t="s">
        <v>268</v>
      </c>
      <c r="AU3362" s="240" t="s">
        <v>93</v>
      </c>
      <c r="AV3362" s="13" t="s">
        <v>93</v>
      </c>
      <c r="AW3362" s="13" t="s">
        <v>34</v>
      </c>
      <c r="AX3362" s="13" t="s">
        <v>74</v>
      </c>
      <c r="AY3362" s="240" t="s">
        <v>224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3279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3280</v>
      </c>
      <c r="G3364" s="230"/>
      <c r="H3364" s="234">
        <v>44.700000000000003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3281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3282</v>
      </c>
      <c r="G3366" s="230"/>
      <c r="H3366" s="234">
        <v>7.7000000000000002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4" customFormat="1">
      <c r="A3367" s="14"/>
      <c r="B3367" s="246"/>
      <c r="C3367" s="247"/>
      <c r="D3367" s="231" t="s">
        <v>268</v>
      </c>
      <c r="E3367" s="248" t="s">
        <v>19</v>
      </c>
      <c r="F3367" s="249" t="s">
        <v>3283</v>
      </c>
      <c r="G3367" s="247"/>
      <c r="H3367" s="248" t="s">
        <v>19</v>
      </c>
      <c r="I3367" s="250"/>
      <c r="J3367" s="247"/>
      <c r="K3367" s="247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268</v>
      </c>
      <c r="AU3367" s="255" t="s">
        <v>93</v>
      </c>
      <c r="AV3367" s="14" t="s">
        <v>82</v>
      </c>
      <c r="AW3367" s="14" t="s">
        <v>34</v>
      </c>
      <c r="AX3367" s="14" t="s">
        <v>74</v>
      </c>
      <c r="AY3367" s="255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4.5999999999999996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4" customFormat="1">
      <c r="A3369" s="14"/>
      <c r="B3369" s="246"/>
      <c r="C3369" s="247"/>
      <c r="D3369" s="231" t="s">
        <v>268</v>
      </c>
      <c r="E3369" s="248" t="s">
        <v>19</v>
      </c>
      <c r="F3369" s="249" t="s">
        <v>3285</v>
      </c>
      <c r="G3369" s="247"/>
      <c r="H3369" s="248" t="s">
        <v>19</v>
      </c>
      <c r="I3369" s="250"/>
      <c r="J3369" s="247"/>
      <c r="K3369" s="247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268</v>
      </c>
      <c r="AU3369" s="255" t="s">
        <v>93</v>
      </c>
      <c r="AV3369" s="14" t="s">
        <v>82</v>
      </c>
      <c r="AW3369" s="14" t="s">
        <v>34</v>
      </c>
      <c r="AX3369" s="14" t="s">
        <v>74</v>
      </c>
      <c r="AY3369" s="255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1852</v>
      </c>
      <c r="G3370" s="230"/>
      <c r="H3370" s="234">
        <v>138.69999999999999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4" customFormat="1">
      <c r="A3371" s="14"/>
      <c r="B3371" s="246"/>
      <c r="C3371" s="247"/>
      <c r="D3371" s="231" t="s">
        <v>268</v>
      </c>
      <c r="E3371" s="248" t="s">
        <v>19</v>
      </c>
      <c r="F3371" s="249" t="s">
        <v>3236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268</v>
      </c>
      <c r="AU3371" s="255" t="s">
        <v>93</v>
      </c>
      <c r="AV3371" s="14" t="s">
        <v>82</v>
      </c>
      <c r="AW3371" s="14" t="s">
        <v>34</v>
      </c>
      <c r="AX3371" s="14" t="s">
        <v>74</v>
      </c>
      <c r="AY3371" s="255" t="s">
        <v>224</v>
      </c>
    </row>
    <row r="3372" s="13" customFormat="1">
      <c r="A3372" s="13"/>
      <c r="B3372" s="229"/>
      <c r="C3372" s="230"/>
      <c r="D3372" s="231" t="s">
        <v>268</v>
      </c>
      <c r="E3372" s="232" t="s">
        <v>19</v>
      </c>
      <c r="F3372" s="233" t="s">
        <v>3286</v>
      </c>
      <c r="G3372" s="230"/>
      <c r="H3372" s="234">
        <v>3.2450000000000001</v>
      </c>
      <c r="I3372" s="235"/>
      <c r="J3372" s="230"/>
      <c r="K3372" s="230"/>
      <c r="L3372" s="236"/>
      <c r="M3372" s="237"/>
      <c r="N3372" s="238"/>
      <c r="O3372" s="238"/>
      <c r="P3372" s="238"/>
      <c r="Q3372" s="238"/>
      <c r="R3372" s="238"/>
      <c r="S3372" s="238"/>
      <c r="T3372" s="23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0" t="s">
        <v>268</v>
      </c>
      <c r="AU3372" s="240" t="s">
        <v>93</v>
      </c>
      <c r="AV3372" s="13" t="s">
        <v>93</v>
      </c>
      <c r="AW3372" s="13" t="s">
        <v>34</v>
      </c>
      <c r="AX3372" s="13" t="s">
        <v>74</v>
      </c>
      <c r="AY3372" s="240" t="s">
        <v>224</v>
      </c>
    </row>
    <row r="3373" s="16" customFormat="1">
      <c r="A3373" s="16"/>
      <c r="B3373" s="272"/>
      <c r="C3373" s="273"/>
      <c r="D3373" s="231" t="s">
        <v>268</v>
      </c>
      <c r="E3373" s="274" t="s">
        <v>19</v>
      </c>
      <c r="F3373" s="275" t="s">
        <v>351</v>
      </c>
      <c r="G3373" s="273"/>
      <c r="H3373" s="276">
        <v>202.64500000000001</v>
      </c>
      <c r="I3373" s="277"/>
      <c r="J3373" s="273"/>
      <c r="K3373" s="273"/>
      <c r="L3373" s="278"/>
      <c r="M3373" s="279"/>
      <c r="N3373" s="280"/>
      <c r="O3373" s="280"/>
      <c r="P3373" s="280"/>
      <c r="Q3373" s="280"/>
      <c r="R3373" s="280"/>
      <c r="S3373" s="280"/>
      <c r="T3373" s="281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T3373" s="282" t="s">
        <v>268</v>
      </c>
      <c r="AU3373" s="282" t="s">
        <v>93</v>
      </c>
      <c r="AV3373" s="16" t="s">
        <v>231</v>
      </c>
      <c r="AW3373" s="16" t="s">
        <v>34</v>
      </c>
      <c r="AX3373" s="16" t="s">
        <v>82</v>
      </c>
      <c r="AY3373" s="282" t="s">
        <v>224</v>
      </c>
    </row>
    <row r="3374" s="2" customFormat="1" ht="49.05" customHeight="1">
      <c r="A3374" s="41"/>
      <c r="B3374" s="42"/>
      <c r="C3374" s="216" t="s">
        <v>3287</v>
      </c>
      <c r="D3374" s="216" t="s">
        <v>227</v>
      </c>
      <c r="E3374" s="217" t="s">
        <v>3288</v>
      </c>
      <c r="F3374" s="218" t="s">
        <v>3289</v>
      </c>
      <c r="G3374" s="219" t="s">
        <v>266</v>
      </c>
      <c r="H3374" s="220">
        <v>401.80000000000001</v>
      </c>
      <c r="I3374" s="221"/>
      <c r="J3374" s="222">
        <f>ROUND(I3374*H3374,2)</f>
        <v>0</v>
      </c>
      <c r="K3374" s="218" t="s">
        <v>312</v>
      </c>
      <c r="L3374" s="47"/>
      <c r="M3374" s="223" t="s">
        <v>19</v>
      </c>
      <c r="N3374" s="224" t="s">
        <v>46</v>
      </c>
      <c r="O3374" s="87"/>
      <c r="P3374" s="225">
        <f>O3374*H3374</f>
        <v>0</v>
      </c>
      <c r="Q3374" s="225">
        <v>0.0118</v>
      </c>
      <c r="R3374" s="225">
        <f>Q3374*H3374</f>
        <v>4.7412400000000003</v>
      </c>
      <c r="S3374" s="225">
        <v>0</v>
      </c>
      <c r="T3374" s="226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27" t="s">
        <v>544</v>
      </c>
      <c r="AT3374" s="227" t="s">
        <v>227</v>
      </c>
      <c r="AU3374" s="227" t="s">
        <v>93</v>
      </c>
      <c r="AY3374" s="20" t="s">
        <v>224</v>
      </c>
      <c r="BE3374" s="228">
        <f>IF(N3374="základní",J3374,0)</f>
        <v>0</v>
      </c>
      <c r="BF3374" s="228">
        <f>IF(N3374="snížená",J3374,0)</f>
        <v>0</v>
      </c>
      <c r="BG3374" s="228">
        <f>IF(N3374="zákl. přenesená",J3374,0)</f>
        <v>0</v>
      </c>
      <c r="BH3374" s="228">
        <f>IF(N3374="sníž. přenesená",J3374,0)</f>
        <v>0</v>
      </c>
      <c r="BI3374" s="228">
        <f>IF(N3374="nulová",J3374,0)</f>
        <v>0</v>
      </c>
      <c r="BJ3374" s="20" t="s">
        <v>93</v>
      </c>
      <c r="BK3374" s="228">
        <f>ROUND(I3374*H3374,2)</f>
        <v>0</v>
      </c>
      <c r="BL3374" s="20" t="s">
        <v>544</v>
      </c>
      <c r="BM3374" s="227" t="s">
        <v>3290</v>
      </c>
    </row>
    <row r="3375" s="2" customFormat="1">
      <c r="A3375" s="41"/>
      <c r="B3375" s="42"/>
      <c r="C3375" s="43"/>
      <c r="D3375" s="267" t="s">
        <v>314</v>
      </c>
      <c r="E3375" s="43"/>
      <c r="F3375" s="268" t="s">
        <v>3291</v>
      </c>
      <c r="G3375" s="43"/>
      <c r="H3375" s="43"/>
      <c r="I3375" s="269"/>
      <c r="J3375" s="43"/>
      <c r="K3375" s="43"/>
      <c r="L3375" s="47"/>
      <c r="M3375" s="270"/>
      <c r="N3375" s="271"/>
      <c r="O3375" s="87"/>
      <c r="P3375" s="87"/>
      <c r="Q3375" s="87"/>
      <c r="R3375" s="87"/>
      <c r="S3375" s="87"/>
      <c r="T3375" s="88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T3375" s="20" t="s">
        <v>314</v>
      </c>
      <c r="AU3375" s="20" t="s">
        <v>93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648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3292</v>
      </c>
      <c r="G3377" s="230"/>
      <c r="H3377" s="234">
        <v>82.799999999999997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82.799999999999997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4" customFormat="1">
      <c r="A3379" s="14"/>
      <c r="B3379" s="246"/>
      <c r="C3379" s="247"/>
      <c r="D3379" s="231" t="s">
        <v>268</v>
      </c>
      <c r="E3379" s="248" t="s">
        <v>19</v>
      </c>
      <c r="F3379" s="249" t="s">
        <v>662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268</v>
      </c>
      <c r="AU3379" s="255" t="s">
        <v>93</v>
      </c>
      <c r="AV3379" s="14" t="s">
        <v>82</v>
      </c>
      <c r="AW3379" s="14" t="s">
        <v>34</v>
      </c>
      <c r="AX3379" s="14" t="s">
        <v>74</v>
      </c>
      <c r="AY3379" s="255" t="s">
        <v>224</v>
      </c>
    </row>
    <row r="3380" s="13" customFormat="1">
      <c r="A3380" s="13"/>
      <c r="B3380" s="229"/>
      <c r="C3380" s="230"/>
      <c r="D3380" s="231" t="s">
        <v>268</v>
      </c>
      <c r="E3380" s="232" t="s">
        <v>19</v>
      </c>
      <c r="F3380" s="233" t="s">
        <v>3293</v>
      </c>
      <c r="G3380" s="230"/>
      <c r="H3380" s="234">
        <v>72.799999999999997</v>
      </c>
      <c r="I3380" s="235"/>
      <c r="J3380" s="230"/>
      <c r="K3380" s="230"/>
      <c r="L3380" s="236"/>
      <c r="M3380" s="237"/>
      <c r="N3380" s="238"/>
      <c r="O3380" s="238"/>
      <c r="P3380" s="238"/>
      <c r="Q3380" s="238"/>
      <c r="R3380" s="238"/>
      <c r="S3380" s="238"/>
      <c r="T3380" s="23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0" t="s">
        <v>268</v>
      </c>
      <c r="AU3380" s="240" t="s">
        <v>93</v>
      </c>
      <c r="AV3380" s="13" t="s">
        <v>93</v>
      </c>
      <c r="AW3380" s="13" t="s">
        <v>34</v>
      </c>
      <c r="AX3380" s="13" t="s">
        <v>74</v>
      </c>
      <c r="AY3380" s="240" t="s">
        <v>224</v>
      </c>
    </row>
    <row r="3381" s="13" customFormat="1">
      <c r="A3381" s="13"/>
      <c r="B3381" s="229"/>
      <c r="C3381" s="230"/>
      <c r="D3381" s="231" t="s">
        <v>268</v>
      </c>
      <c r="E3381" s="232" t="s">
        <v>19</v>
      </c>
      <c r="F3381" s="233" t="s">
        <v>3294</v>
      </c>
      <c r="G3381" s="230"/>
      <c r="H3381" s="234">
        <v>27.399999999999999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268</v>
      </c>
      <c r="AU3381" s="240" t="s">
        <v>93</v>
      </c>
      <c r="AV3381" s="13" t="s">
        <v>93</v>
      </c>
      <c r="AW3381" s="13" t="s">
        <v>34</v>
      </c>
      <c r="AX3381" s="13" t="s">
        <v>74</v>
      </c>
      <c r="AY3381" s="240" t="s">
        <v>224</v>
      </c>
    </row>
    <row r="3382" s="15" customFormat="1">
      <c r="A3382" s="15"/>
      <c r="B3382" s="256"/>
      <c r="C3382" s="257"/>
      <c r="D3382" s="231" t="s">
        <v>268</v>
      </c>
      <c r="E3382" s="258" t="s">
        <v>19</v>
      </c>
      <c r="F3382" s="259" t="s">
        <v>300</v>
      </c>
      <c r="G3382" s="257"/>
      <c r="H3382" s="260">
        <v>100.2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268</v>
      </c>
      <c r="AU3382" s="266" t="s">
        <v>93</v>
      </c>
      <c r="AV3382" s="15" t="s">
        <v>108</v>
      </c>
      <c r="AW3382" s="15" t="s">
        <v>34</v>
      </c>
      <c r="AX3382" s="15" t="s">
        <v>74</v>
      </c>
      <c r="AY3382" s="266" t="s">
        <v>224</v>
      </c>
    </row>
    <row r="3383" s="14" customFormat="1">
      <c r="A3383" s="14"/>
      <c r="B3383" s="246"/>
      <c r="C3383" s="247"/>
      <c r="D3383" s="231" t="s">
        <v>268</v>
      </c>
      <c r="E3383" s="248" t="s">
        <v>19</v>
      </c>
      <c r="F3383" s="249" t="s">
        <v>664</v>
      </c>
      <c r="G3383" s="247"/>
      <c r="H3383" s="248" t="s">
        <v>19</v>
      </c>
      <c r="I3383" s="250"/>
      <c r="J3383" s="247"/>
      <c r="K3383" s="247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5" t="s">
        <v>268</v>
      </c>
      <c r="AU3383" s="255" t="s">
        <v>93</v>
      </c>
      <c r="AV3383" s="14" t="s">
        <v>82</v>
      </c>
      <c r="AW3383" s="14" t="s">
        <v>34</v>
      </c>
      <c r="AX3383" s="14" t="s">
        <v>74</v>
      </c>
      <c r="AY3383" s="255" t="s">
        <v>224</v>
      </c>
    </row>
    <row r="3384" s="13" customFormat="1">
      <c r="A3384" s="13"/>
      <c r="B3384" s="229"/>
      <c r="C3384" s="230"/>
      <c r="D3384" s="231" t="s">
        <v>268</v>
      </c>
      <c r="E3384" s="232" t="s">
        <v>19</v>
      </c>
      <c r="F3384" s="233" t="s">
        <v>3295</v>
      </c>
      <c r="G3384" s="230"/>
      <c r="H3384" s="234">
        <v>100.59999999999999</v>
      </c>
      <c r="I3384" s="235"/>
      <c r="J3384" s="230"/>
      <c r="K3384" s="230"/>
      <c r="L3384" s="236"/>
      <c r="M3384" s="237"/>
      <c r="N3384" s="238"/>
      <c r="O3384" s="238"/>
      <c r="P3384" s="238"/>
      <c r="Q3384" s="238"/>
      <c r="R3384" s="238"/>
      <c r="S3384" s="238"/>
      <c r="T3384" s="23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0" t="s">
        <v>268</v>
      </c>
      <c r="AU3384" s="240" t="s">
        <v>93</v>
      </c>
      <c r="AV3384" s="13" t="s">
        <v>93</v>
      </c>
      <c r="AW3384" s="13" t="s">
        <v>34</v>
      </c>
      <c r="AX3384" s="13" t="s">
        <v>74</v>
      </c>
      <c r="AY3384" s="240" t="s">
        <v>224</v>
      </c>
    </row>
    <row r="3385" s="15" customFormat="1">
      <c r="A3385" s="15"/>
      <c r="B3385" s="256"/>
      <c r="C3385" s="257"/>
      <c r="D3385" s="231" t="s">
        <v>268</v>
      </c>
      <c r="E3385" s="258" t="s">
        <v>19</v>
      </c>
      <c r="F3385" s="259" t="s">
        <v>300</v>
      </c>
      <c r="G3385" s="257"/>
      <c r="H3385" s="260">
        <v>100.59999999999999</v>
      </c>
      <c r="I3385" s="261"/>
      <c r="J3385" s="257"/>
      <c r="K3385" s="257"/>
      <c r="L3385" s="262"/>
      <c r="M3385" s="263"/>
      <c r="N3385" s="264"/>
      <c r="O3385" s="264"/>
      <c r="P3385" s="264"/>
      <c r="Q3385" s="264"/>
      <c r="R3385" s="264"/>
      <c r="S3385" s="264"/>
      <c r="T3385" s="26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66" t="s">
        <v>268</v>
      </c>
      <c r="AU3385" s="266" t="s">
        <v>93</v>
      </c>
      <c r="AV3385" s="15" t="s">
        <v>108</v>
      </c>
      <c r="AW3385" s="15" t="s">
        <v>34</v>
      </c>
      <c r="AX3385" s="15" t="s">
        <v>74</v>
      </c>
      <c r="AY3385" s="266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665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3296</v>
      </c>
      <c r="G3387" s="230"/>
      <c r="H3387" s="234">
        <v>86.200000000000003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5" customFormat="1">
      <c r="A3388" s="15"/>
      <c r="B3388" s="256"/>
      <c r="C3388" s="257"/>
      <c r="D3388" s="231" t="s">
        <v>268</v>
      </c>
      <c r="E3388" s="258" t="s">
        <v>19</v>
      </c>
      <c r="F3388" s="259" t="s">
        <v>300</v>
      </c>
      <c r="G3388" s="257"/>
      <c r="H3388" s="260">
        <v>86.200000000000003</v>
      </c>
      <c r="I3388" s="261"/>
      <c r="J3388" s="257"/>
      <c r="K3388" s="257"/>
      <c r="L3388" s="262"/>
      <c r="M3388" s="263"/>
      <c r="N3388" s="264"/>
      <c r="O3388" s="264"/>
      <c r="P3388" s="264"/>
      <c r="Q3388" s="264"/>
      <c r="R3388" s="264"/>
      <c r="S3388" s="264"/>
      <c r="T3388" s="26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6" t="s">
        <v>268</v>
      </c>
      <c r="AU3388" s="266" t="s">
        <v>93</v>
      </c>
      <c r="AV3388" s="15" t="s">
        <v>108</v>
      </c>
      <c r="AW3388" s="15" t="s">
        <v>34</v>
      </c>
      <c r="AX3388" s="15" t="s">
        <v>74</v>
      </c>
      <c r="AY3388" s="266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667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32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5" customFormat="1">
      <c r="A3391" s="15"/>
      <c r="B3391" s="256"/>
      <c r="C3391" s="257"/>
      <c r="D3391" s="231" t="s">
        <v>268</v>
      </c>
      <c r="E3391" s="258" t="s">
        <v>19</v>
      </c>
      <c r="F3391" s="259" t="s">
        <v>300</v>
      </c>
      <c r="G3391" s="257"/>
      <c r="H3391" s="260">
        <v>32</v>
      </c>
      <c r="I3391" s="261"/>
      <c r="J3391" s="257"/>
      <c r="K3391" s="257"/>
      <c r="L3391" s="262"/>
      <c r="M3391" s="263"/>
      <c r="N3391" s="264"/>
      <c r="O3391" s="264"/>
      <c r="P3391" s="264"/>
      <c r="Q3391" s="264"/>
      <c r="R3391" s="264"/>
      <c r="S3391" s="264"/>
      <c r="T3391" s="26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66" t="s">
        <v>268</v>
      </c>
      <c r="AU3391" s="266" t="s">
        <v>93</v>
      </c>
      <c r="AV3391" s="15" t="s">
        <v>108</v>
      </c>
      <c r="AW3391" s="15" t="s">
        <v>34</v>
      </c>
      <c r="AX3391" s="15" t="s">
        <v>74</v>
      </c>
      <c r="AY3391" s="266" t="s">
        <v>224</v>
      </c>
    </row>
    <row r="3392" s="16" customFormat="1">
      <c r="A3392" s="16"/>
      <c r="B3392" s="272"/>
      <c r="C3392" s="273"/>
      <c r="D3392" s="231" t="s">
        <v>268</v>
      </c>
      <c r="E3392" s="274" t="s">
        <v>19</v>
      </c>
      <c r="F3392" s="275" t="s">
        <v>351</v>
      </c>
      <c r="G3392" s="273"/>
      <c r="H3392" s="276">
        <v>401.80000000000001</v>
      </c>
      <c r="I3392" s="277"/>
      <c r="J3392" s="273"/>
      <c r="K3392" s="273"/>
      <c r="L3392" s="278"/>
      <c r="M3392" s="279"/>
      <c r="N3392" s="280"/>
      <c r="O3392" s="280"/>
      <c r="P3392" s="280"/>
      <c r="Q3392" s="280"/>
      <c r="R3392" s="280"/>
      <c r="S3392" s="280"/>
      <c r="T3392" s="281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82" t="s">
        <v>268</v>
      </c>
      <c r="AU3392" s="282" t="s">
        <v>93</v>
      </c>
      <c r="AV3392" s="16" t="s">
        <v>231</v>
      </c>
      <c r="AW3392" s="16" t="s">
        <v>34</v>
      </c>
      <c r="AX3392" s="16" t="s">
        <v>82</v>
      </c>
      <c r="AY3392" s="282" t="s">
        <v>224</v>
      </c>
    </row>
    <row r="3393" s="2" customFormat="1" ht="55.5" customHeight="1">
      <c r="A3393" s="41"/>
      <c r="B3393" s="42"/>
      <c r="C3393" s="216" t="s">
        <v>3298</v>
      </c>
      <c r="D3393" s="216" t="s">
        <v>227</v>
      </c>
      <c r="E3393" s="217" t="s">
        <v>3299</v>
      </c>
      <c r="F3393" s="218" t="s">
        <v>3300</v>
      </c>
      <c r="G3393" s="219" t="s">
        <v>471</v>
      </c>
      <c r="H3393" s="220">
        <v>251.113</v>
      </c>
      <c r="I3393" s="221"/>
      <c r="J3393" s="222">
        <f>ROUND(I3393*H3393,2)</f>
        <v>0</v>
      </c>
      <c r="K3393" s="218" t="s">
        <v>312</v>
      </c>
      <c r="L3393" s="47"/>
      <c r="M3393" s="223" t="s">
        <v>19</v>
      </c>
      <c r="N3393" s="224" t="s">
        <v>46</v>
      </c>
      <c r="O3393" s="87"/>
      <c r="P3393" s="225">
        <f>O3393*H3393</f>
        <v>0</v>
      </c>
      <c r="Q3393" s="225">
        <v>0.01874</v>
      </c>
      <c r="R3393" s="225">
        <f>Q3393*H3393</f>
        <v>4.7058576199999997</v>
      </c>
      <c r="S3393" s="225">
        <v>0</v>
      </c>
      <c r="T3393" s="226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27" t="s">
        <v>544</v>
      </c>
      <c r="AT3393" s="227" t="s">
        <v>227</v>
      </c>
      <c r="AU3393" s="227" t="s">
        <v>93</v>
      </c>
      <c r="AY3393" s="20" t="s">
        <v>224</v>
      </c>
      <c r="BE3393" s="228">
        <f>IF(N3393="základní",J3393,0)</f>
        <v>0</v>
      </c>
      <c r="BF3393" s="228">
        <f>IF(N3393="snížená",J3393,0)</f>
        <v>0</v>
      </c>
      <c r="BG3393" s="228">
        <f>IF(N3393="zákl. přenesená",J3393,0)</f>
        <v>0</v>
      </c>
      <c r="BH3393" s="228">
        <f>IF(N3393="sníž. přenesená",J3393,0)</f>
        <v>0</v>
      </c>
      <c r="BI3393" s="228">
        <f>IF(N3393="nulová",J3393,0)</f>
        <v>0</v>
      </c>
      <c r="BJ3393" s="20" t="s">
        <v>93</v>
      </c>
      <c r="BK3393" s="228">
        <f>ROUND(I3393*H3393,2)</f>
        <v>0</v>
      </c>
      <c r="BL3393" s="20" t="s">
        <v>544</v>
      </c>
      <c r="BM3393" s="227" t="s">
        <v>3301</v>
      </c>
    </row>
    <row r="3394" s="2" customFormat="1">
      <c r="A3394" s="41"/>
      <c r="B3394" s="42"/>
      <c r="C3394" s="43"/>
      <c r="D3394" s="267" t="s">
        <v>314</v>
      </c>
      <c r="E3394" s="43"/>
      <c r="F3394" s="268" t="s">
        <v>3302</v>
      </c>
      <c r="G3394" s="43"/>
      <c r="H3394" s="43"/>
      <c r="I3394" s="269"/>
      <c r="J3394" s="43"/>
      <c r="K3394" s="43"/>
      <c r="L3394" s="47"/>
      <c r="M3394" s="270"/>
      <c r="N3394" s="271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314</v>
      </c>
      <c r="AU3394" s="20" t="s">
        <v>93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3303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3304</v>
      </c>
      <c r="G3396" s="230"/>
      <c r="H3396" s="234">
        <v>3.1499999999999999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1.2629999999999999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3" customFormat="1">
      <c r="A3399" s="13"/>
      <c r="B3399" s="229"/>
      <c r="C3399" s="230"/>
      <c r="D3399" s="231" t="s">
        <v>268</v>
      </c>
      <c r="E3399" s="232" t="s">
        <v>19</v>
      </c>
      <c r="F3399" s="233" t="s">
        <v>3306</v>
      </c>
      <c r="G3399" s="230"/>
      <c r="H3399" s="234">
        <v>52.200000000000003</v>
      </c>
      <c r="I3399" s="235"/>
      <c r="J3399" s="230"/>
      <c r="K3399" s="230"/>
      <c r="L3399" s="236"/>
      <c r="M3399" s="237"/>
      <c r="N3399" s="238"/>
      <c r="O3399" s="238"/>
      <c r="P3399" s="238"/>
      <c r="Q3399" s="238"/>
      <c r="R3399" s="238"/>
      <c r="S3399" s="238"/>
      <c r="T3399" s="23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0" t="s">
        <v>268</v>
      </c>
      <c r="AU3399" s="240" t="s">
        <v>93</v>
      </c>
      <c r="AV3399" s="13" t="s">
        <v>93</v>
      </c>
      <c r="AW3399" s="13" t="s">
        <v>34</v>
      </c>
      <c r="AX3399" s="13" t="s">
        <v>74</v>
      </c>
      <c r="AY3399" s="240" t="s">
        <v>224</v>
      </c>
    </row>
    <row r="3400" s="14" customFormat="1">
      <c r="A3400" s="14"/>
      <c r="B3400" s="246"/>
      <c r="C3400" s="247"/>
      <c r="D3400" s="231" t="s">
        <v>268</v>
      </c>
      <c r="E3400" s="248" t="s">
        <v>19</v>
      </c>
      <c r="F3400" s="249" t="s">
        <v>664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268</v>
      </c>
      <c r="AU3400" s="255" t="s">
        <v>93</v>
      </c>
      <c r="AV3400" s="14" t="s">
        <v>82</v>
      </c>
      <c r="AW3400" s="14" t="s">
        <v>34</v>
      </c>
      <c r="AX3400" s="14" t="s">
        <v>74</v>
      </c>
      <c r="AY3400" s="255" t="s">
        <v>224</v>
      </c>
    </row>
    <row r="3401" s="13" customFormat="1">
      <c r="A3401" s="13"/>
      <c r="B3401" s="229"/>
      <c r="C3401" s="230"/>
      <c r="D3401" s="231" t="s">
        <v>268</v>
      </c>
      <c r="E3401" s="232" t="s">
        <v>19</v>
      </c>
      <c r="F3401" s="233" t="s">
        <v>3306</v>
      </c>
      <c r="G3401" s="230"/>
      <c r="H3401" s="234">
        <v>52.200000000000003</v>
      </c>
      <c r="I3401" s="235"/>
      <c r="J3401" s="230"/>
      <c r="K3401" s="230"/>
      <c r="L3401" s="236"/>
      <c r="M3401" s="237"/>
      <c r="N3401" s="238"/>
      <c r="O3401" s="238"/>
      <c r="P3401" s="238"/>
      <c r="Q3401" s="238"/>
      <c r="R3401" s="238"/>
      <c r="S3401" s="238"/>
      <c r="T3401" s="23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0" t="s">
        <v>268</v>
      </c>
      <c r="AU3401" s="240" t="s">
        <v>93</v>
      </c>
      <c r="AV3401" s="13" t="s">
        <v>93</v>
      </c>
      <c r="AW3401" s="13" t="s">
        <v>34</v>
      </c>
      <c r="AX3401" s="13" t="s">
        <v>74</v>
      </c>
      <c r="AY3401" s="240" t="s">
        <v>224</v>
      </c>
    </row>
    <row r="3402" s="14" customFormat="1">
      <c r="A3402" s="14"/>
      <c r="B3402" s="246"/>
      <c r="C3402" s="247"/>
      <c r="D3402" s="231" t="s">
        <v>268</v>
      </c>
      <c r="E3402" s="248" t="s">
        <v>19</v>
      </c>
      <c r="F3402" s="249" t="s">
        <v>665</v>
      </c>
      <c r="G3402" s="247"/>
      <c r="H3402" s="248" t="s">
        <v>19</v>
      </c>
      <c r="I3402" s="250"/>
      <c r="J3402" s="247"/>
      <c r="K3402" s="247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268</v>
      </c>
      <c r="AU3402" s="255" t="s">
        <v>93</v>
      </c>
      <c r="AV3402" s="14" t="s">
        <v>82</v>
      </c>
      <c r="AW3402" s="14" t="s">
        <v>34</v>
      </c>
      <c r="AX3402" s="14" t="s">
        <v>74</v>
      </c>
      <c r="AY3402" s="255" t="s">
        <v>224</v>
      </c>
    </row>
    <row r="3403" s="13" customFormat="1">
      <c r="A3403" s="13"/>
      <c r="B3403" s="229"/>
      <c r="C3403" s="230"/>
      <c r="D3403" s="231" t="s">
        <v>268</v>
      </c>
      <c r="E3403" s="232" t="s">
        <v>19</v>
      </c>
      <c r="F3403" s="233" t="s">
        <v>3307</v>
      </c>
      <c r="G3403" s="230"/>
      <c r="H3403" s="234">
        <v>43.5</v>
      </c>
      <c r="I3403" s="235"/>
      <c r="J3403" s="230"/>
      <c r="K3403" s="230"/>
      <c r="L3403" s="236"/>
      <c r="M3403" s="237"/>
      <c r="N3403" s="238"/>
      <c r="O3403" s="238"/>
      <c r="P3403" s="238"/>
      <c r="Q3403" s="238"/>
      <c r="R3403" s="238"/>
      <c r="S3403" s="238"/>
      <c r="T3403" s="23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0" t="s">
        <v>268</v>
      </c>
      <c r="AU3403" s="240" t="s">
        <v>93</v>
      </c>
      <c r="AV3403" s="13" t="s">
        <v>93</v>
      </c>
      <c r="AW3403" s="13" t="s">
        <v>34</v>
      </c>
      <c r="AX3403" s="13" t="s">
        <v>74</v>
      </c>
      <c r="AY3403" s="240" t="s">
        <v>224</v>
      </c>
    </row>
    <row r="3404" s="14" customFormat="1">
      <c r="A3404" s="14"/>
      <c r="B3404" s="246"/>
      <c r="C3404" s="247"/>
      <c r="D3404" s="231" t="s">
        <v>268</v>
      </c>
      <c r="E3404" s="248" t="s">
        <v>19</v>
      </c>
      <c r="F3404" s="249" t="s">
        <v>667</v>
      </c>
      <c r="G3404" s="247"/>
      <c r="H3404" s="248" t="s">
        <v>19</v>
      </c>
      <c r="I3404" s="250"/>
      <c r="J3404" s="247"/>
      <c r="K3404" s="247"/>
      <c r="L3404" s="251"/>
      <c r="M3404" s="252"/>
      <c r="N3404" s="253"/>
      <c r="O3404" s="253"/>
      <c r="P3404" s="253"/>
      <c r="Q3404" s="253"/>
      <c r="R3404" s="253"/>
      <c r="S3404" s="253"/>
      <c r="T3404" s="25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5" t="s">
        <v>268</v>
      </c>
      <c r="AU3404" s="255" t="s">
        <v>93</v>
      </c>
      <c r="AV3404" s="14" t="s">
        <v>82</v>
      </c>
      <c r="AW3404" s="14" t="s">
        <v>34</v>
      </c>
      <c r="AX3404" s="14" t="s">
        <v>74</v>
      </c>
      <c r="AY3404" s="255" t="s">
        <v>224</v>
      </c>
    </row>
    <row r="3405" s="13" customFormat="1">
      <c r="A3405" s="13"/>
      <c r="B3405" s="229"/>
      <c r="C3405" s="230"/>
      <c r="D3405" s="231" t="s">
        <v>268</v>
      </c>
      <c r="E3405" s="232" t="s">
        <v>19</v>
      </c>
      <c r="F3405" s="233" t="s">
        <v>3308</v>
      </c>
      <c r="G3405" s="230"/>
      <c r="H3405" s="234">
        <v>20.300000000000001</v>
      </c>
      <c r="I3405" s="235"/>
      <c r="J3405" s="230"/>
      <c r="K3405" s="230"/>
      <c r="L3405" s="236"/>
      <c r="M3405" s="237"/>
      <c r="N3405" s="238"/>
      <c r="O3405" s="238"/>
      <c r="P3405" s="238"/>
      <c r="Q3405" s="238"/>
      <c r="R3405" s="238"/>
      <c r="S3405" s="238"/>
      <c r="T3405" s="23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0" t="s">
        <v>268</v>
      </c>
      <c r="AU3405" s="240" t="s">
        <v>93</v>
      </c>
      <c r="AV3405" s="13" t="s">
        <v>93</v>
      </c>
      <c r="AW3405" s="13" t="s">
        <v>34</v>
      </c>
      <c r="AX3405" s="13" t="s">
        <v>74</v>
      </c>
      <c r="AY3405" s="240" t="s">
        <v>224</v>
      </c>
    </row>
    <row r="3406" s="15" customFormat="1">
      <c r="A3406" s="15"/>
      <c r="B3406" s="256"/>
      <c r="C3406" s="257"/>
      <c r="D3406" s="231" t="s">
        <v>268</v>
      </c>
      <c r="E3406" s="258" t="s">
        <v>19</v>
      </c>
      <c r="F3406" s="259" t="s">
        <v>300</v>
      </c>
      <c r="G3406" s="257"/>
      <c r="H3406" s="260">
        <v>172.613</v>
      </c>
      <c r="I3406" s="261"/>
      <c r="J3406" s="257"/>
      <c r="K3406" s="257"/>
      <c r="L3406" s="262"/>
      <c r="M3406" s="263"/>
      <c r="N3406" s="264"/>
      <c r="O3406" s="264"/>
      <c r="P3406" s="264"/>
      <c r="Q3406" s="264"/>
      <c r="R3406" s="264"/>
      <c r="S3406" s="264"/>
      <c r="T3406" s="26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T3406" s="266" t="s">
        <v>268</v>
      </c>
      <c r="AU3406" s="266" t="s">
        <v>93</v>
      </c>
      <c r="AV3406" s="15" t="s">
        <v>108</v>
      </c>
      <c r="AW3406" s="15" t="s">
        <v>34</v>
      </c>
      <c r="AX3406" s="15" t="s">
        <v>74</v>
      </c>
      <c r="AY3406" s="266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3309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4" customFormat="1">
      <c r="A3408" s="14"/>
      <c r="B3408" s="246"/>
      <c r="C3408" s="247"/>
      <c r="D3408" s="231" t="s">
        <v>268</v>
      </c>
      <c r="E3408" s="248" t="s">
        <v>19</v>
      </c>
      <c r="F3408" s="249" t="s">
        <v>648</v>
      </c>
      <c r="G3408" s="247"/>
      <c r="H3408" s="248" t="s">
        <v>19</v>
      </c>
      <c r="I3408" s="250"/>
      <c r="J3408" s="247"/>
      <c r="K3408" s="247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268</v>
      </c>
      <c r="AU3408" s="255" t="s">
        <v>93</v>
      </c>
      <c r="AV3408" s="14" t="s">
        <v>82</v>
      </c>
      <c r="AW3408" s="14" t="s">
        <v>34</v>
      </c>
      <c r="AX3408" s="14" t="s">
        <v>74</v>
      </c>
      <c r="AY3408" s="255" t="s">
        <v>224</v>
      </c>
    </row>
    <row r="3409" s="13" customFormat="1">
      <c r="A3409" s="13"/>
      <c r="B3409" s="229"/>
      <c r="C3409" s="230"/>
      <c r="D3409" s="231" t="s">
        <v>268</v>
      </c>
      <c r="E3409" s="232" t="s">
        <v>19</v>
      </c>
      <c r="F3409" s="233" t="s">
        <v>3310</v>
      </c>
      <c r="G3409" s="230"/>
      <c r="H3409" s="234">
        <v>6.2999999999999998</v>
      </c>
      <c r="I3409" s="235"/>
      <c r="J3409" s="230"/>
      <c r="K3409" s="230"/>
      <c r="L3409" s="236"/>
      <c r="M3409" s="237"/>
      <c r="N3409" s="238"/>
      <c r="O3409" s="238"/>
      <c r="P3409" s="238"/>
      <c r="Q3409" s="238"/>
      <c r="R3409" s="238"/>
      <c r="S3409" s="238"/>
      <c r="T3409" s="23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0" t="s">
        <v>268</v>
      </c>
      <c r="AU3409" s="240" t="s">
        <v>93</v>
      </c>
      <c r="AV3409" s="13" t="s">
        <v>93</v>
      </c>
      <c r="AW3409" s="13" t="s">
        <v>34</v>
      </c>
      <c r="AX3409" s="13" t="s">
        <v>74</v>
      </c>
      <c r="AY3409" s="240" t="s">
        <v>224</v>
      </c>
    </row>
    <row r="3410" s="14" customFormat="1">
      <c r="A3410" s="14"/>
      <c r="B3410" s="246"/>
      <c r="C3410" s="247"/>
      <c r="D3410" s="231" t="s">
        <v>268</v>
      </c>
      <c r="E3410" s="248" t="s">
        <v>19</v>
      </c>
      <c r="F3410" s="249" t="s">
        <v>662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268</v>
      </c>
      <c r="AU3410" s="255" t="s">
        <v>93</v>
      </c>
      <c r="AV3410" s="14" t="s">
        <v>82</v>
      </c>
      <c r="AW3410" s="14" t="s">
        <v>34</v>
      </c>
      <c r="AX3410" s="14" t="s">
        <v>74</v>
      </c>
      <c r="AY3410" s="255" t="s">
        <v>224</v>
      </c>
    </row>
    <row r="3411" s="13" customFormat="1">
      <c r="A3411" s="13"/>
      <c r="B3411" s="229"/>
      <c r="C3411" s="230"/>
      <c r="D3411" s="231" t="s">
        <v>268</v>
      </c>
      <c r="E3411" s="232" t="s">
        <v>19</v>
      </c>
      <c r="F3411" s="233" t="s">
        <v>3308</v>
      </c>
      <c r="G3411" s="230"/>
      <c r="H3411" s="234">
        <v>20.300000000000001</v>
      </c>
      <c r="I3411" s="235"/>
      <c r="J3411" s="230"/>
      <c r="K3411" s="230"/>
      <c r="L3411" s="236"/>
      <c r="M3411" s="237"/>
      <c r="N3411" s="238"/>
      <c r="O3411" s="238"/>
      <c r="P3411" s="238"/>
      <c r="Q3411" s="238"/>
      <c r="R3411" s="238"/>
      <c r="S3411" s="238"/>
      <c r="T3411" s="23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0" t="s">
        <v>268</v>
      </c>
      <c r="AU3411" s="240" t="s">
        <v>93</v>
      </c>
      <c r="AV3411" s="13" t="s">
        <v>93</v>
      </c>
      <c r="AW3411" s="13" t="s">
        <v>34</v>
      </c>
      <c r="AX3411" s="13" t="s">
        <v>74</v>
      </c>
      <c r="AY3411" s="240" t="s">
        <v>224</v>
      </c>
    </row>
    <row r="3412" s="14" customFormat="1">
      <c r="A3412" s="14"/>
      <c r="B3412" s="246"/>
      <c r="C3412" s="247"/>
      <c r="D3412" s="231" t="s">
        <v>268</v>
      </c>
      <c r="E3412" s="248" t="s">
        <v>19</v>
      </c>
      <c r="F3412" s="249" t="s">
        <v>664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268</v>
      </c>
      <c r="AU3412" s="255" t="s">
        <v>93</v>
      </c>
      <c r="AV3412" s="14" t="s">
        <v>82</v>
      </c>
      <c r="AW3412" s="14" t="s">
        <v>34</v>
      </c>
      <c r="AX3412" s="14" t="s">
        <v>74</v>
      </c>
      <c r="AY3412" s="255" t="s">
        <v>224</v>
      </c>
    </row>
    <row r="3413" s="13" customFormat="1">
      <c r="A3413" s="13"/>
      <c r="B3413" s="229"/>
      <c r="C3413" s="230"/>
      <c r="D3413" s="231" t="s">
        <v>268</v>
      </c>
      <c r="E3413" s="232" t="s">
        <v>19</v>
      </c>
      <c r="F3413" s="233" t="s">
        <v>3308</v>
      </c>
      <c r="G3413" s="230"/>
      <c r="H3413" s="234">
        <v>20.300000000000001</v>
      </c>
      <c r="I3413" s="235"/>
      <c r="J3413" s="230"/>
      <c r="K3413" s="230"/>
      <c r="L3413" s="236"/>
      <c r="M3413" s="237"/>
      <c r="N3413" s="238"/>
      <c r="O3413" s="238"/>
      <c r="P3413" s="238"/>
      <c r="Q3413" s="238"/>
      <c r="R3413" s="238"/>
      <c r="S3413" s="238"/>
      <c r="T3413" s="23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0" t="s">
        <v>268</v>
      </c>
      <c r="AU3413" s="240" t="s">
        <v>93</v>
      </c>
      <c r="AV3413" s="13" t="s">
        <v>93</v>
      </c>
      <c r="AW3413" s="13" t="s">
        <v>34</v>
      </c>
      <c r="AX3413" s="13" t="s">
        <v>74</v>
      </c>
      <c r="AY3413" s="240" t="s">
        <v>224</v>
      </c>
    </row>
    <row r="3414" s="14" customFormat="1">
      <c r="A3414" s="14"/>
      <c r="B3414" s="246"/>
      <c r="C3414" s="247"/>
      <c r="D3414" s="231" t="s">
        <v>268</v>
      </c>
      <c r="E3414" s="248" t="s">
        <v>19</v>
      </c>
      <c r="F3414" s="249" t="s">
        <v>665</v>
      </c>
      <c r="G3414" s="247"/>
      <c r="H3414" s="248" t="s">
        <v>19</v>
      </c>
      <c r="I3414" s="250"/>
      <c r="J3414" s="247"/>
      <c r="K3414" s="247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268</v>
      </c>
      <c r="AU3414" s="255" t="s">
        <v>93</v>
      </c>
      <c r="AV3414" s="14" t="s">
        <v>82</v>
      </c>
      <c r="AW3414" s="14" t="s">
        <v>34</v>
      </c>
      <c r="AX3414" s="14" t="s">
        <v>74</v>
      </c>
      <c r="AY3414" s="255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3311</v>
      </c>
      <c r="G3415" s="230"/>
      <c r="H3415" s="234">
        <v>14.5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5" customFormat="1">
      <c r="A3416" s="15"/>
      <c r="B3416" s="256"/>
      <c r="C3416" s="257"/>
      <c r="D3416" s="231" t="s">
        <v>268</v>
      </c>
      <c r="E3416" s="258" t="s">
        <v>19</v>
      </c>
      <c r="F3416" s="259" t="s">
        <v>300</v>
      </c>
      <c r="G3416" s="257"/>
      <c r="H3416" s="260">
        <v>61.399999999999999</v>
      </c>
      <c r="I3416" s="261"/>
      <c r="J3416" s="257"/>
      <c r="K3416" s="257"/>
      <c r="L3416" s="262"/>
      <c r="M3416" s="263"/>
      <c r="N3416" s="264"/>
      <c r="O3416" s="264"/>
      <c r="P3416" s="264"/>
      <c r="Q3416" s="264"/>
      <c r="R3416" s="264"/>
      <c r="S3416" s="264"/>
      <c r="T3416" s="26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6" t="s">
        <v>268</v>
      </c>
      <c r="AU3416" s="266" t="s">
        <v>93</v>
      </c>
      <c r="AV3416" s="15" t="s">
        <v>108</v>
      </c>
      <c r="AW3416" s="15" t="s">
        <v>34</v>
      </c>
      <c r="AX3416" s="15" t="s">
        <v>74</v>
      </c>
      <c r="AY3416" s="266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3312</v>
      </c>
      <c r="G3417" s="230"/>
      <c r="H3417" s="234">
        <v>0.51200000000000001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662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3313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4" customFormat="1">
      <c r="A3420" s="14"/>
      <c r="B3420" s="246"/>
      <c r="C3420" s="247"/>
      <c r="D3420" s="231" t="s">
        <v>268</v>
      </c>
      <c r="E3420" s="248" t="s">
        <v>19</v>
      </c>
      <c r="F3420" s="249" t="s">
        <v>664</v>
      </c>
      <c r="G3420" s="247"/>
      <c r="H3420" s="248" t="s">
        <v>19</v>
      </c>
      <c r="I3420" s="250"/>
      <c r="J3420" s="247"/>
      <c r="K3420" s="247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268</v>
      </c>
      <c r="AU3420" s="255" t="s">
        <v>93</v>
      </c>
      <c r="AV3420" s="14" t="s">
        <v>82</v>
      </c>
      <c r="AW3420" s="14" t="s">
        <v>34</v>
      </c>
      <c r="AX3420" s="14" t="s">
        <v>74</v>
      </c>
      <c r="AY3420" s="255" t="s">
        <v>224</v>
      </c>
    </row>
    <row r="3421" s="13" customFormat="1">
      <c r="A3421" s="13"/>
      <c r="B3421" s="229"/>
      <c r="C3421" s="230"/>
      <c r="D3421" s="231" t="s">
        <v>268</v>
      </c>
      <c r="E3421" s="232" t="s">
        <v>19</v>
      </c>
      <c r="F3421" s="233" t="s">
        <v>3313</v>
      </c>
      <c r="G3421" s="230"/>
      <c r="H3421" s="234">
        <v>2.8999999999999999</v>
      </c>
      <c r="I3421" s="235"/>
      <c r="J3421" s="230"/>
      <c r="K3421" s="230"/>
      <c r="L3421" s="236"/>
      <c r="M3421" s="237"/>
      <c r="N3421" s="238"/>
      <c r="O3421" s="238"/>
      <c r="P3421" s="238"/>
      <c r="Q3421" s="238"/>
      <c r="R3421" s="238"/>
      <c r="S3421" s="238"/>
      <c r="T3421" s="23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0" t="s">
        <v>268</v>
      </c>
      <c r="AU3421" s="240" t="s">
        <v>93</v>
      </c>
      <c r="AV3421" s="13" t="s">
        <v>93</v>
      </c>
      <c r="AW3421" s="13" t="s">
        <v>34</v>
      </c>
      <c r="AX3421" s="13" t="s">
        <v>74</v>
      </c>
      <c r="AY3421" s="240" t="s">
        <v>224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665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3313</v>
      </c>
      <c r="G3423" s="230"/>
      <c r="H3423" s="234">
        <v>2.8999999999999999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74</v>
      </c>
      <c r="AY3423" s="240" t="s">
        <v>224</v>
      </c>
    </row>
    <row r="3424" s="15" customFormat="1">
      <c r="A3424" s="15"/>
      <c r="B3424" s="256"/>
      <c r="C3424" s="257"/>
      <c r="D3424" s="231" t="s">
        <v>268</v>
      </c>
      <c r="E3424" s="258" t="s">
        <v>19</v>
      </c>
      <c r="F3424" s="259" t="s">
        <v>300</v>
      </c>
      <c r="G3424" s="257"/>
      <c r="H3424" s="260">
        <v>9.2119999999999997</v>
      </c>
      <c r="I3424" s="261"/>
      <c r="J3424" s="257"/>
      <c r="K3424" s="257"/>
      <c r="L3424" s="262"/>
      <c r="M3424" s="263"/>
      <c r="N3424" s="264"/>
      <c r="O3424" s="264"/>
      <c r="P3424" s="264"/>
      <c r="Q3424" s="264"/>
      <c r="R3424" s="264"/>
      <c r="S3424" s="264"/>
      <c r="T3424" s="26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66" t="s">
        <v>268</v>
      </c>
      <c r="AU3424" s="266" t="s">
        <v>93</v>
      </c>
      <c r="AV3424" s="15" t="s">
        <v>108</v>
      </c>
      <c r="AW3424" s="15" t="s">
        <v>34</v>
      </c>
      <c r="AX3424" s="15" t="s">
        <v>74</v>
      </c>
      <c r="AY3424" s="266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3314</v>
      </c>
      <c r="G3425" s="230"/>
      <c r="H3425" s="234">
        <v>1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74</v>
      </c>
      <c r="AY3425" s="240" t="s">
        <v>224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648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3304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74</v>
      </c>
      <c r="AY3427" s="240" t="s">
        <v>224</v>
      </c>
    </row>
    <row r="3428" s="13" customFormat="1">
      <c r="A3428" s="13"/>
      <c r="B3428" s="229"/>
      <c r="C3428" s="230"/>
      <c r="D3428" s="231" t="s">
        <v>268</v>
      </c>
      <c r="E3428" s="232" t="s">
        <v>19</v>
      </c>
      <c r="F3428" s="233" t="s">
        <v>3315</v>
      </c>
      <c r="G3428" s="230"/>
      <c r="H3428" s="234">
        <v>0.83799999999999997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0" t="s">
        <v>268</v>
      </c>
      <c r="AU3428" s="240" t="s">
        <v>93</v>
      </c>
      <c r="AV3428" s="13" t="s">
        <v>93</v>
      </c>
      <c r="AW3428" s="13" t="s">
        <v>34</v>
      </c>
      <c r="AX3428" s="13" t="s">
        <v>74</v>
      </c>
      <c r="AY3428" s="240" t="s">
        <v>224</v>
      </c>
    </row>
    <row r="3429" s="14" customFormat="1">
      <c r="A3429" s="14"/>
      <c r="B3429" s="246"/>
      <c r="C3429" s="247"/>
      <c r="D3429" s="231" t="s">
        <v>268</v>
      </c>
      <c r="E3429" s="248" t="s">
        <v>19</v>
      </c>
      <c r="F3429" s="249" t="s">
        <v>665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268</v>
      </c>
      <c r="AU3429" s="255" t="s">
        <v>93</v>
      </c>
      <c r="AV3429" s="14" t="s">
        <v>82</v>
      </c>
      <c r="AW3429" s="14" t="s">
        <v>34</v>
      </c>
      <c r="AX3429" s="14" t="s">
        <v>74</v>
      </c>
      <c r="AY3429" s="255" t="s">
        <v>224</v>
      </c>
    </row>
    <row r="3430" s="13" customFormat="1">
      <c r="A3430" s="13"/>
      <c r="B3430" s="229"/>
      <c r="C3430" s="230"/>
      <c r="D3430" s="231" t="s">
        <v>268</v>
      </c>
      <c r="E3430" s="232" t="s">
        <v>19</v>
      </c>
      <c r="F3430" s="233" t="s">
        <v>3313</v>
      </c>
      <c r="G3430" s="230"/>
      <c r="H3430" s="234">
        <v>2.8999999999999999</v>
      </c>
      <c r="I3430" s="235"/>
      <c r="J3430" s="230"/>
      <c r="K3430" s="230"/>
      <c r="L3430" s="236"/>
      <c r="M3430" s="237"/>
      <c r="N3430" s="238"/>
      <c r="O3430" s="238"/>
      <c r="P3430" s="238"/>
      <c r="Q3430" s="238"/>
      <c r="R3430" s="238"/>
      <c r="S3430" s="238"/>
      <c r="T3430" s="23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0" t="s">
        <v>268</v>
      </c>
      <c r="AU3430" s="240" t="s">
        <v>93</v>
      </c>
      <c r="AV3430" s="13" t="s">
        <v>93</v>
      </c>
      <c r="AW3430" s="13" t="s">
        <v>34</v>
      </c>
      <c r="AX3430" s="13" t="s">
        <v>74</v>
      </c>
      <c r="AY3430" s="240" t="s">
        <v>224</v>
      </c>
    </row>
    <row r="3431" s="15" customFormat="1">
      <c r="A3431" s="15"/>
      <c r="B3431" s="256"/>
      <c r="C3431" s="257"/>
      <c r="D3431" s="231" t="s">
        <v>268</v>
      </c>
      <c r="E3431" s="258" t="s">
        <v>19</v>
      </c>
      <c r="F3431" s="259" t="s">
        <v>300</v>
      </c>
      <c r="G3431" s="257"/>
      <c r="H3431" s="260">
        <v>7.8879999999999999</v>
      </c>
      <c r="I3431" s="261"/>
      <c r="J3431" s="257"/>
      <c r="K3431" s="257"/>
      <c r="L3431" s="262"/>
      <c r="M3431" s="263"/>
      <c r="N3431" s="264"/>
      <c r="O3431" s="264"/>
      <c r="P3431" s="264"/>
      <c r="Q3431" s="264"/>
      <c r="R3431" s="264"/>
      <c r="S3431" s="264"/>
      <c r="T3431" s="26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66" t="s">
        <v>268</v>
      </c>
      <c r="AU3431" s="266" t="s">
        <v>93</v>
      </c>
      <c r="AV3431" s="15" t="s">
        <v>108</v>
      </c>
      <c r="AW3431" s="15" t="s">
        <v>34</v>
      </c>
      <c r="AX3431" s="15" t="s">
        <v>74</v>
      </c>
      <c r="AY3431" s="266" t="s">
        <v>224</v>
      </c>
    </row>
    <row r="3432" s="16" customFormat="1">
      <c r="A3432" s="16"/>
      <c r="B3432" s="272"/>
      <c r="C3432" s="273"/>
      <c r="D3432" s="231" t="s">
        <v>268</v>
      </c>
      <c r="E3432" s="274" t="s">
        <v>19</v>
      </c>
      <c r="F3432" s="275" t="s">
        <v>351</v>
      </c>
      <c r="G3432" s="273"/>
      <c r="H3432" s="276">
        <v>251.113</v>
      </c>
      <c r="I3432" s="277"/>
      <c r="J3432" s="273"/>
      <c r="K3432" s="273"/>
      <c r="L3432" s="278"/>
      <c r="M3432" s="279"/>
      <c r="N3432" s="280"/>
      <c r="O3432" s="280"/>
      <c r="P3432" s="280"/>
      <c r="Q3432" s="280"/>
      <c r="R3432" s="280"/>
      <c r="S3432" s="280"/>
      <c r="T3432" s="281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82" t="s">
        <v>268</v>
      </c>
      <c r="AU3432" s="282" t="s">
        <v>93</v>
      </c>
      <c r="AV3432" s="16" t="s">
        <v>231</v>
      </c>
      <c r="AW3432" s="16" t="s">
        <v>34</v>
      </c>
      <c r="AX3432" s="16" t="s">
        <v>82</v>
      </c>
      <c r="AY3432" s="282" t="s">
        <v>224</v>
      </c>
    </row>
    <row r="3433" s="2" customFormat="1" ht="49.05" customHeight="1">
      <c r="A3433" s="41"/>
      <c r="B3433" s="42"/>
      <c r="C3433" s="216" t="s">
        <v>3316</v>
      </c>
      <c r="D3433" s="216" t="s">
        <v>227</v>
      </c>
      <c r="E3433" s="217" t="s">
        <v>3317</v>
      </c>
      <c r="F3433" s="218" t="s">
        <v>3318</v>
      </c>
      <c r="G3433" s="219" t="s">
        <v>266</v>
      </c>
      <c r="H3433" s="220">
        <v>3.3079999999999998</v>
      </c>
      <c r="I3433" s="221"/>
      <c r="J3433" s="222">
        <f>ROUND(I3433*H3433,2)</f>
        <v>0</v>
      </c>
      <c r="K3433" s="218" t="s">
        <v>312</v>
      </c>
      <c r="L3433" s="47"/>
      <c r="M3433" s="223" t="s">
        <v>19</v>
      </c>
      <c r="N3433" s="224" t="s">
        <v>46</v>
      </c>
      <c r="O3433" s="87"/>
      <c r="P3433" s="225">
        <f>O3433*H3433</f>
        <v>0</v>
      </c>
      <c r="Q3433" s="225">
        <v>0.026530000000000001</v>
      </c>
      <c r="R3433" s="225">
        <f>Q3433*H3433</f>
        <v>0.087761240000000004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544</v>
      </c>
      <c r="AT3433" s="227" t="s">
        <v>227</v>
      </c>
      <c r="AU3433" s="227" t="s">
        <v>93</v>
      </c>
      <c r="AY3433" s="20" t="s">
        <v>224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93</v>
      </c>
      <c r="BK3433" s="228">
        <f>ROUND(I3433*H3433,2)</f>
        <v>0</v>
      </c>
      <c r="BL3433" s="20" t="s">
        <v>544</v>
      </c>
      <c r="BM3433" s="227" t="s">
        <v>3319</v>
      </c>
    </row>
    <row r="3434" s="2" customFormat="1">
      <c r="A3434" s="41"/>
      <c r="B3434" s="42"/>
      <c r="C3434" s="43"/>
      <c r="D3434" s="267" t="s">
        <v>314</v>
      </c>
      <c r="E3434" s="43"/>
      <c r="F3434" s="268" t="s">
        <v>3320</v>
      </c>
      <c r="G3434" s="43"/>
      <c r="H3434" s="43"/>
      <c r="I3434" s="269"/>
      <c r="J3434" s="43"/>
      <c r="K3434" s="43"/>
      <c r="L3434" s="47"/>
      <c r="M3434" s="270"/>
      <c r="N3434" s="271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314</v>
      </c>
      <c r="AU3434" s="20" t="s">
        <v>93</v>
      </c>
    </row>
    <row r="3435" s="14" customFormat="1">
      <c r="A3435" s="14"/>
      <c r="B3435" s="246"/>
      <c r="C3435" s="247"/>
      <c r="D3435" s="231" t="s">
        <v>268</v>
      </c>
      <c r="E3435" s="248" t="s">
        <v>19</v>
      </c>
      <c r="F3435" s="249" t="s">
        <v>3321</v>
      </c>
      <c r="G3435" s="247"/>
      <c r="H3435" s="248" t="s">
        <v>19</v>
      </c>
      <c r="I3435" s="250"/>
      <c r="J3435" s="247"/>
      <c r="K3435" s="247"/>
      <c r="L3435" s="251"/>
      <c r="M3435" s="252"/>
      <c r="N3435" s="253"/>
      <c r="O3435" s="253"/>
      <c r="P3435" s="253"/>
      <c r="Q3435" s="253"/>
      <c r="R3435" s="253"/>
      <c r="S3435" s="253"/>
      <c r="T3435" s="25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5" t="s">
        <v>268</v>
      </c>
      <c r="AU3435" s="255" t="s">
        <v>93</v>
      </c>
      <c r="AV3435" s="14" t="s">
        <v>82</v>
      </c>
      <c r="AW3435" s="14" t="s">
        <v>34</v>
      </c>
      <c r="AX3435" s="14" t="s">
        <v>74</v>
      </c>
      <c r="AY3435" s="255" t="s">
        <v>224</v>
      </c>
    </row>
    <row r="3436" s="13" customFormat="1">
      <c r="A3436" s="13"/>
      <c r="B3436" s="229"/>
      <c r="C3436" s="230"/>
      <c r="D3436" s="231" t="s">
        <v>268</v>
      </c>
      <c r="E3436" s="232" t="s">
        <v>19</v>
      </c>
      <c r="F3436" s="233" t="s">
        <v>3322</v>
      </c>
      <c r="G3436" s="230"/>
      <c r="H3436" s="234">
        <v>3.3079999999999998</v>
      </c>
      <c r="I3436" s="235"/>
      <c r="J3436" s="230"/>
      <c r="K3436" s="230"/>
      <c r="L3436" s="236"/>
      <c r="M3436" s="237"/>
      <c r="N3436" s="238"/>
      <c r="O3436" s="238"/>
      <c r="P3436" s="238"/>
      <c r="Q3436" s="238"/>
      <c r="R3436" s="238"/>
      <c r="S3436" s="238"/>
      <c r="T3436" s="23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0" t="s">
        <v>268</v>
      </c>
      <c r="AU3436" s="240" t="s">
        <v>93</v>
      </c>
      <c r="AV3436" s="13" t="s">
        <v>93</v>
      </c>
      <c r="AW3436" s="13" t="s">
        <v>34</v>
      </c>
      <c r="AX3436" s="13" t="s">
        <v>82</v>
      </c>
      <c r="AY3436" s="240" t="s">
        <v>224</v>
      </c>
    </row>
    <row r="3437" s="2" customFormat="1" ht="55.5" customHeight="1">
      <c r="A3437" s="41"/>
      <c r="B3437" s="42"/>
      <c r="C3437" s="216" t="s">
        <v>3323</v>
      </c>
      <c r="D3437" s="216" t="s">
        <v>227</v>
      </c>
      <c r="E3437" s="217" t="s">
        <v>3324</v>
      </c>
      <c r="F3437" s="218" t="s">
        <v>3325</v>
      </c>
      <c r="G3437" s="219" t="s">
        <v>471</v>
      </c>
      <c r="H3437" s="220">
        <v>3.1499999999999999</v>
      </c>
      <c r="I3437" s="221"/>
      <c r="J3437" s="222">
        <f>ROUND(I3437*H3437,2)</f>
        <v>0</v>
      </c>
      <c r="K3437" s="218" t="s">
        <v>312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0.02793</v>
      </c>
      <c r="R3437" s="225">
        <f>Q3437*H3437</f>
        <v>0.087979500000000002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3326</v>
      </c>
    </row>
    <row r="3438" s="2" customFormat="1">
      <c r="A3438" s="41"/>
      <c r="B3438" s="42"/>
      <c r="C3438" s="43"/>
      <c r="D3438" s="267" t="s">
        <v>314</v>
      </c>
      <c r="E3438" s="43"/>
      <c r="F3438" s="268" t="s">
        <v>3327</v>
      </c>
      <c r="G3438" s="43"/>
      <c r="H3438" s="43"/>
      <c r="I3438" s="269"/>
      <c r="J3438" s="43"/>
      <c r="K3438" s="43"/>
      <c r="L3438" s="47"/>
      <c r="M3438" s="270"/>
      <c r="N3438" s="271"/>
      <c r="O3438" s="87"/>
      <c r="P3438" s="87"/>
      <c r="Q3438" s="87"/>
      <c r="R3438" s="87"/>
      <c r="S3438" s="87"/>
      <c r="T3438" s="88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T3438" s="20" t="s">
        <v>314</v>
      </c>
      <c r="AU3438" s="20" t="s">
        <v>93</v>
      </c>
    </row>
    <row r="3439" s="14" customFormat="1">
      <c r="A3439" s="14"/>
      <c r="B3439" s="246"/>
      <c r="C3439" s="247"/>
      <c r="D3439" s="231" t="s">
        <v>268</v>
      </c>
      <c r="E3439" s="248" t="s">
        <v>19</v>
      </c>
      <c r="F3439" s="249" t="s">
        <v>3328</v>
      </c>
      <c r="G3439" s="247"/>
      <c r="H3439" s="248" t="s">
        <v>19</v>
      </c>
      <c r="I3439" s="250"/>
      <c r="J3439" s="247"/>
      <c r="K3439" s="247"/>
      <c r="L3439" s="251"/>
      <c r="M3439" s="252"/>
      <c r="N3439" s="253"/>
      <c r="O3439" s="253"/>
      <c r="P3439" s="253"/>
      <c r="Q3439" s="253"/>
      <c r="R3439" s="253"/>
      <c r="S3439" s="253"/>
      <c r="T3439" s="25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5" t="s">
        <v>268</v>
      </c>
      <c r="AU3439" s="255" t="s">
        <v>93</v>
      </c>
      <c r="AV3439" s="14" t="s">
        <v>82</v>
      </c>
      <c r="AW3439" s="14" t="s">
        <v>34</v>
      </c>
      <c r="AX3439" s="14" t="s">
        <v>74</v>
      </c>
      <c r="AY3439" s="255" t="s">
        <v>224</v>
      </c>
    </row>
    <row r="3440" s="13" customFormat="1">
      <c r="A3440" s="13"/>
      <c r="B3440" s="229"/>
      <c r="C3440" s="230"/>
      <c r="D3440" s="231" t="s">
        <v>268</v>
      </c>
      <c r="E3440" s="232" t="s">
        <v>19</v>
      </c>
      <c r="F3440" s="233" t="s">
        <v>3304</v>
      </c>
      <c r="G3440" s="230"/>
      <c r="H3440" s="234">
        <v>3.1499999999999999</v>
      </c>
      <c r="I3440" s="235"/>
      <c r="J3440" s="230"/>
      <c r="K3440" s="230"/>
      <c r="L3440" s="236"/>
      <c r="M3440" s="237"/>
      <c r="N3440" s="238"/>
      <c r="O3440" s="238"/>
      <c r="P3440" s="238"/>
      <c r="Q3440" s="238"/>
      <c r="R3440" s="238"/>
      <c r="S3440" s="238"/>
      <c r="T3440" s="239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0" t="s">
        <v>268</v>
      </c>
      <c r="AU3440" s="240" t="s">
        <v>93</v>
      </c>
      <c r="AV3440" s="13" t="s">
        <v>93</v>
      </c>
      <c r="AW3440" s="13" t="s">
        <v>34</v>
      </c>
      <c r="AX3440" s="13" t="s">
        <v>82</v>
      </c>
      <c r="AY3440" s="240" t="s">
        <v>224</v>
      </c>
    </row>
    <row r="3441" s="2" customFormat="1" ht="44.25" customHeight="1">
      <c r="A3441" s="41"/>
      <c r="B3441" s="42"/>
      <c r="C3441" s="216" t="s">
        <v>3329</v>
      </c>
      <c r="D3441" s="216" t="s">
        <v>227</v>
      </c>
      <c r="E3441" s="217" t="s">
        <v>3330</v>
      </c>
      <c r="F3441" s="218" t="s">
        <v>3331</v>
      </c>
      <c r="G3441" s="219" t="s">
        <v>266</v>
      </c>
      <c r="H3441" s="220">
        <v>3.7799999999999998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0.026429999999999999</v>
      </c>
      <c r="R3441" s="225">
        <f>Q3441*H3441</f>
        <v>0.099905399999999991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3332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3333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3334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3335</v>
      </c>
      <c r="G3444" s="230"/>
      <c r="H3444" s="234">
        <v>3.7799999999999998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76.35" customHeight="1">
      <c r="A3445" s="41"/>
      <c r="B3445" s="42"/>
      <c r="C3445" s="216" t="s">
        <v>3336</v>
      </c>
      <c r="D3445" s="216" t="s">
        <v>227</v>
      </c>
      <c r="E3445" s="217" t="s">
        <v>3337</v>
      </c>
      <c r="F3445" s="218" t="s">
        <v>3338</v>
      </c>
      <c r="G3445" s="219" t="s">
        <v>371</v>
      </c>
      <c r="H3445" s="220">
        <v>74.628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</v>
      </c>
      <c r="R3445" s="225">
        <f>Q3445*H3445</f>
        <v>0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3339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3340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2" customFormat="1" ht="22.8" customHeight="1">
      <c r="A3447" s="12"/>
      <c r="B3447" s="200"/>
      <c r="C3447" s="201"/>
      <c r="D3447" s="202" t="s">
        <v>73</v>
      </c>
      <c r="E3447" s="214" t="s">
        <v>3341</v>
      </c>
      <c r="F3447" s="214" t="s">
        <v>3342</v>
      </c>
      <c r="G3447" s="201"/>
      <c r="H3447" s="201"/>
      <c r="I3447" s="204"/>
      <c r="J3447" s="215">
        <f>BK3447</f>
        <v>0</v>
      </c>
      <c r="K3447" s="201"/>
      <c r="L3447" s="206"/>
      <c r="M3447" s="207"/>
      <c r="N3447" s="208"/>
      <c r="O3447" s="208"/>
      <c r="P3447" s="209">
        <f>SUM(P3448:P3533)</f>
        <v>0</v>
      </c>
      <c r="Q3447" s="208"/>
      <c r="R3447" s="209">
        <f>SUM(R3448:R3533)</f>
        <v>3.6013506</v>
      </c>
      <c r="S3447" s="208"/>
      <c r="T3447" s="210">
        <f>SUM(T3448:T3533)</f>
        <v>0</v>
      </c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R3447" s="211" t="s">
        <v>93</v>
      </c>
      <c r="AT3447" s="212" t="s">
        <v>73</v>
      </c>
      <c r="AU3447" s="212" t="s">
        <v>82</v>
      </c>
      <c r="AY3447" s="211" t="s">
        <v>224</v>
      </c>
      <c r="BK3447" s="213">
        <f>SUM(BK3448:BK3533)</f>
        <v>0</v>
      </c>
    </row>
    <row r="3448" s="2" customFormat="1" ht="37.8" customHeight="1">
      <c r="A3448" s="41"/>
      <c r="B3448" s="42"/>
      <c r="C3448" s="216" t="s">
        <v>3343</v>
      </c>
      <c r="D3448" s="216" t="s">
        <v>227</v>
      </c>
      <c r="E3448" s="217" t="s">
        <v>3344</v>
      </c>
      <c r="F3448" s="218" t="s">
        <v>3345</v>
      </c>
      <c r="G3448" s="219" t="s">
        <v>471</v>
      </c>
      <c r="H3448" s="220">
        <v>263.80000000000001</v>
      </c>
      <c r="I3448" s="221"/>
      <c r="J3448" s="222">
        <f>ROUND(I3448*H3448,2)</f>
        <v>0</v>
      </c>
      <c r="K3448" s="218" t="s">
        <v>19</v>
      </c>
      <c r="L3448" s="47"/>
      <c r="M3448" s="223" t="s">
        <v>19</v>
      </c>
      <c r="N3448" s="224" t="s">
        <v>46</v>
      </c>
      <c r="O3448" s="87"/>
      <c r="P3448" s="225">
        <f>O3448*H3448</f>
        <v>0</v>
      </c>
      <c r="Q3448" s="225">
        <v>0</v>
      </c>
      <c r="R3448" s="225">
        <f>Q3448*H3448</f>
        <v>0</v>
      </c>
      <c r="S3448" s="225">
        <v>0</v>
      </c>
      <c r="T3448" s="226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7" t="s">
        <v>544</v>
      </c>
      <c r="AT3448" s="227" t="s">
        <v>227</v>
      </c>
      <c r="AU3448" s="227" t="s">
        <v>93</v>
      </c>
      <c r="AY3448" s="20" t="s">
        <v>224</v>
      </c>
      <c r="BE3448" s="228">
        <f>IF(N3448="základní",J3448,0)</f>
        <v>0</v>
      </c>
      <c r="BF3448" s="228">
        <f>IF(N3448="snížená",J3448,0)</f>
        <v>0</v>
      </c>
      <c r="BG3448" s="228">
        <f>IF(N3448="zákl. přenesená",J3448,0)</f>
        <v>0</v>
      </c>
      <c r="BH3448" s="228">
        <f>IF(N3448="sníž. přenesená",J3448,0)</f>
        <v>0</v>
      </c>
      <c r="BI3448" s="228">
        <f>IF(N3448="nulová",J3448,0)</f>
        <v>0</v>
      </c>
      <c r="BJ3448" s="20" t="s">
        <v>93</v>
      </c>
      <c r="BK3448" s="228">
        <f>ROUND(I3448*H3448,2)</f>
        <v>0</v>
      </c>
      <c r="BL3448" s="20" t="s">
        <v>544</v>
      </c>
      <c r="BM3448" s="227" t="s">
        <v>3346</v>
      </c>
    </row>
    <row r="3449" s="2" customFormat="1" ht="37.8" customHeight="1">
      <c r="A3449" s="41"/>
      <c r="B3449" s="42"/>
      <c r="C3449" s="216" t="s">
        <v>3347</v>
      </c>
      <c r="D3449" s="216" t="s">
        <v>227</v>
      </c>
      <c r="E3449" s="217" t="s">
        <v>3348</v>
      </c>
      <c r="F3449" s="218" t="s">
        <v>3349</v>
      </c>
      <c r="G3449" s="219" t="s">
        <v>471</v>
      </c>
      <c r="H3449" s="220">
        <v>845</v>
      </c>
      <c r="I3449" s="221"/>
      <c r="J3449" s="222">
        <f>ROUND(I3449*H3449,2)</f>
        <v>0</v>
      </c>
      <c r="K3449" s="218" t="s">
        <v>19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</v>
      </c>
      <c r="R3449" s="225">
        <f>Q3449*H3449</f>
        <v>0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3350</v>
      </c>
    </row>
    <row r="3450" s="2" customFormat="1" ht="37.8" customHeight="1">
      <c r="A3450" s="41"/>
      <c r="B3450" s="42"/>
      <c r="C3450" s="216" t="s">
        <v>3351</v>
      </c>
      <c r="D3450" s="216" t="s">
        <v>227</v>
      </c>
      <c r="E3450" s="217" t="s">
        <v>3352</v>
      </c>
      <c r="F3450" s="218" t="s">
        <v>3353</v>
      </c>
      <c r="G3450" s="219" t="s">
        <v>471</v>
      </c>
      <c r="H3450" s="220">
        <v>64.5</v>
      </c>
      <c r="I3450" s="221"/>
      <c r="J3450" s="222">
        <f>ROUND(I3450*H3450,2)</f>
        <v>0</v>
      </c>
      <c r="K3450" s="218" t="s">
        <v>19</v>
      </c>
      <c r="L3450" s="47"/>
      <c r="M3450" s="223" t="s">
        <v>19</v>
      </c>
      <c r="N3450" s="224" t="s">
        <v>46</v>
      </c>
      <c r="O3450" s="87"/>
      <c r="P3450" s="225">
        <f>O3450*H3450</f>
        <v>0</v>
      </c>
      <c r="Q3450" s="225">
        <v>0</v>
      </c>
      <c r="R3450" s="225">
        <f>Q3450*H3450</f>
        <v>0</v>
      </c>
      <c r="S3450" s="225">
        <v>0</v>
      </c>
      <c r="T3450" s="226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7" t="s">
        <v>544</v>
      </c>
      <c r="AT3450" s="227" t="s">
        <v>227</v>
      </c>
      <c r="AU3450" s="227" t="s">
        <v>93</v>
      </c>
      <c r="AY3450" s="20" t="s">
        <v>224</v>
      </c>
      <c r="BE3450" s="228">
        <f>IF(N3450="základní",J3450,0)</f>
        <v>0</v>
      </c>
      <c r="BF3450" s="228">
        <f>IF(N3450="snížená",J3450,0)</f>
        <v>0</v>
      </c>
      <c r="BG3450" s="228">
        <f>IF(N3450="zákl. přenesená",J3450,0)</f>
        <v>0</v>
      </c>
      <c r="BH3450" s="228">
        <f>IF(N3450="sníž. přenesená",J3450,0)</f>
        <v>0</v>
      </c>
      <c r="BI3450" s="228">
        <f>IF(N3450="nulová",J3450,0)</f>
        <v>0</v>
      </c>
      <c r="BJ3450" s="20" t="s">
        <v>93</v>
      </c>
      <c r="BK3450" s="228">
        <f>ROUND(I3450*H3450,2)</f>
        <v>0</v>
      </c>
      <c r="BL3450" s="20" t="s">
        <v>544</v>
      </c>
      <c r="BM3450" s="227" t="s">
        <v>3354</v>
      </c>
    </row>
    <row r="3451" s="2" customFormat="1" ht="33" customHeight="1">
      <c r="A3451" s="41"/>
      <c r="B3451" s="42"/>
      <c r="C3451" s="216" t="s">
        <v>3355</v>
      </c>
      <c r="D3451" s="216" t="s">
        <v>227</v>
      </c>
      <c r="E3451" s="217" t="s">
        <v>3356</v>
      </c>
      <c r="F3451" s="218" t="s">
        <v>3357</v>
      </c>
      <c r="G3451" s="219" t="s">
        <v>471</v>
      </c>
      <c r="H3451" s="220">
        <v>160.09999999999999</v>
      </c>
      <c r="I3451" s="221"/>
      <c r="J3451" s="222">
        <f>ROUND(I3451*H3451,2)</f>
        <v>0</v>
      </c>
      <c r="K3451" s="218" t="s">
        <v>19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</v>
      </c>
      <c r="R3451" s="225">
        <f>Q3451*H3451</f>
        <v>0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3358</v>
      </c>
    </row>
    <row r="3452" s="2" customFormat="1" ht="37.8" customHeight="1">
      <c r="A3452" s="41"/>
      <c r="B3452" s="42"/>
      <c r="C3452" s="216" t="s">
        <v>3359</v>
      </c>
      <c r="D3452" s="216" t="s">
        <v>227</v>
      </c>
      <c r="E3452" s="217" t="s">
        <v>3360</v>
      </c>
      <c r="F3452" s="218" t="s">
        <v>3361</v>
      </c>
      <c r="G3452" s="219" t="s">
        <v>471</v>
      </c>
      <c r="H3452" s="220">
        <v>185.59999999999999</v>
      </c>
      <c r="I3452" s="221"/>
      <c r="J3452" s="222">
        <f>ROUND(I3452*H3452,2)</f>
        <v>0</v>
      </c>
      <c r="K3452" s="218" t="s">
        <v>19</v>
      </c>
      <c r="L3452" s="47"/>
      <c r="M3452" s="223" t="s">
        <v>19</v>
      </c>
      <c r="N3452" s="224" t="s">
        <v>46</v>
      </c>
      <c r="O3452" s="87"/>
      <c r="P3452" s="225">
        <f>O3452*H3452</f>
        <v>0</v>
      </c>
      <c r="Q3452" s="225">
        <v>0</v>
      </c>
      <c r="R3452" s="225">
        <f>Q3452*H3452</f>
        <v>0</v>
      </c>
      <c r="S3452" s="225">
        <v>0</v>
      </c>
      <c r="T3452" s="226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7" t="s">
        <v>544</v>
      </c>
      <c r="AT3452" s="227" t="s">
        <v>227</v>
      </c>
      <c r="AU3452" s="227" t="s">
        <v>93</v>
      </c>
      <c r="AY3452" s="20" t="s">
        <v>224</v>
      </c>
      <c r="BE3452" s="228">
        <f>IF(N3452="základní",J3452,0)</f>
        <v>0</v>
      </c>
      <c r="BF3452" s="228">
        <f>IF(N3452="snížená",J3452,0)</f>
        <v>0</v>
      </c>
      <c r="BG3452" s="228">
        <f>IF(N3452="zákl. přenesená",J3452,0)</f>
        <v>0</v>
      </c>
      <c r="BH3452" s="228">
        <f>IF(N3452="sníž. přenesená",J3452,0)</f>
        <v>0</v>
      </c>
      <c r="BI3452" s="228">
        <f>IF(N3452="nulová",J3452,0)</f>
        <v>0</v>
      </c>
      <c r="BJ3452" s="20" t="s">
        <v>93</v>
      </c>
      <c r="BK3452" s="228">
        <f>ROUND(I3452*H3452,2)</f>
        <v>0</v>
      </c>
      <c r="BL3452" s="20" t="s">
        <v>544</v>
      </c>
      <c r="BM3452" s="227" t="s">
        <v>3362</v>
      </c>
    </row>
    <row r="3453" s="2" customFormat="1" ht="37.8" customHeight="1">
      <c r="A3453" s="41"/>
      <c r="B3453" s="42"/>
      <c r="C3453" s="216" t="s">
        <v>3363</v>
      </c>
      <c r="D3453" s="216" t="s">
        <v>227</v>
      </c>
      <c r="E3453" s="217" t="s">
        <v>3364</v>
      </c>
      <c r="F3453" s="218" t="s">
        <v>3365</v>
      </c>
      <c r="G3453" s="219" t="s">
        <v>471</v>
      </c>
      <c r="H3453" s="220">
        <v>190.69999999999999</v>
      </c>
      <c r="I3453" s="221"/>
      <c r="J3453" s="222">
        <f>ROUND(I3453*H3453,2)</f>
        <v>0</v>
      </c>
      <c r="K3453" s="218" t="s">
        <v>19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</v>
      </c>
      <c r="R3453" s="225">
        <f>Q3453*H3453</f>
        <v>0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3366</v>
      </c>
    </row>
    <row r="3454" s="2" customFormat="1" ht="49.05" customHeight="1">
      <c r="A3454" s="41"/>
      <c r="B3454" s="42"/>
      <c r="C3454" s="216" t="s">
        <v>3367</v>
      </c>
      <c r="D3454" s="216" t="s">
        <v>227</v>
      </c>
      <c r="E3454" s="217" t="s">
        <v>3368</v>
      </c>
      <c r="F3454" s="218" t="s">
        <v>3369</v>
      </c>
      <c r="G3454" s="219" t="s">
        <v>266</v>
      </c>
      <c r="H3454" s="220">
        <v>2.8599999999999999</v>
      </c>
      <c r="I3454" s="221"/>
      <c r="J3454" s="222">
        <f>ROUND(I3454*H3454,2)</f>
        <v>0</v>
      </c>
      <c r="K3454" s="218" t="s">
        <v>312</v>
      </c>
      <c r="L3454" s="47"/>
      <c r="M3454" s="223" t="s">
        <v>19</v>
      </c>
      <c r="N3454" s="224" t="s">
        <v>46</v>
      </c>
      <c r="O3454" s="87"/>
      <c r="P3454" s="225">
        <f>O3454*H3454</f>
        <v>0</v>
      </c>
      <c r="Q3454" s="225">
        <v>0.0066</v>
      </c>
      <c r="R3454" s="225">
        <f>Q3454*H3454</f>
        <v>0.018876</v>
      </c>
      <c r="S3454" s="225">
        <v>0</v>
      </c>
      <c r="T3454" s="226">
        <f>S3454*H3454</f>
        <v>0</v>
      </c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R3454" s="227" t="s">
        <v>544</v>
      </c>
      <c r="AT3454" s="227" t="s">
        <v>227</v>
      </c>
      <c r="AU3454" s="227" t="s">
        <v>93</v>
      </c>
      <c r="AY3454" s="20" t="s">
        <v>224</v>
      </c>
      <c r="BE3454" s="228">
        <f>IF(N3454="základní",J3454,0)</f>
        <v>0</v>
      </c>
      <c r="BF3454" s="228">
        <f>IF(N3454="snížená",J3454,0)</f>
        <v>0</v>
      </c>
      <c r="BG3454" s="228">
        <f>IF(N3454="zákl. přenesená",J3454,0)</f>
        <v>0</v>
      </c>
      <c r="BH3454" s="228">
        <f>IF(N3454="sníž. přenesená",J3454,0)</f>
        <v>0</v>
      </c>
      <c r="BI3454" s="228">
        <f>IF(N3454="nulová",J3454,0)</f>
        <v>0</v>
      </c>
      <c r="BJ3454" s="20" t="s">
        <v>93</v>
      </c>
      <c r="BK3454" s="228">
        <f>ROUND(I3454*H3454,2)</f>
        <v>0</v>
      </c>
      <c r="BL3454" s="20" t="s">
        <v>544</v>
      </c>
      <c r="BM3454" s="227" t="s">
        <v>3370</v>
      </c>
    </row>
    <row r="3455" s="2" customFormat="1">
      <c r="A3455" s="41"/>
      <c r="B3455" s="42"/>
      <c r="C3455" s="43"/>
      <c r="D3455" s="267" t="s">
        <v>314</v>
      </c>
      <c r="E3455" s="43"/>
      <c r="F3455" s="268" t="s">
        <v>3371</v>
      </c>
      <c r="G3455" s="43"/>
      <c r="H3455" s="43"/>
      <c r="I3455" s="269"/>
      <c r="J3455" s="43"/>
      <c r="K3455" s="43"/>
      <c r="L3455" s="47"/>
      <c r="M3455" s="270"/>
      <c r="N3455" s="271"/>
      <c r="O3455" s="87"/>
      <c r="P3455" s="87"/>
      <c r="Q3455" s="87"/>
      <c r="R3455" s="87"/>
      <c r="S3455" s="87"/>
      <c r="T3455" s="88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T3455" s="20" t="s">
        <v>314</v>
      </c>
      <c r="AU3455" s="20" t="s">
        <v>93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3372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3373</v>
      </c>
      <c r="G3457" s="230"/>
      <c r="H3457" s="234">
        <v>2.8599999999999999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82</v>
      </c>
      <c r="AY3457" s="240" t="s">
        <v>224</v>
      </c>
    </row>
    <row r="3458" s="2" customFormat="1" ht="33" customHeight="1">
      <c r="A3458" s="41"/>
      <c r="B3458" s="42"/>
      <c r="C3458" s="216" t="s">
        <v>3374</v>
      </c>
      <c r="D3458" s="216" t="s">
        <v>227</v>
      </c>
      <c r="E3458" s="217" t="s">
        <v>3375</v>
      </c>
      <c r="F3458" s="218" t="s">
        <v>3376</v>
      </c>
      <c r="G3458" s="219" t="s">
        <v>471</v>
      </c>
      <c r="H3458" s="220">
        <v>163.19999999999999</v>
      </c>
      <c r="I3458" s="221"/>
      <c r="J3458" s="222">
        <f>ROUND(I3458*H3458,2)</f>
        <v>0</v>
      </c>
      <c r="K3458" s="218" t="s">
        <v>312</v>
      </c>
      <c r="L3458" s="47"/>
      <c r="M3458" s="223" t="s">
        <v>19</v>
      </c>
      <c r="N3458" s="224" t="s">
        <v>46</v>
      </c>
      <c r="O3458" s="87"/>
      <c r="P3458" s="225">
        <f>O3458*H3458</f>
        <v>0</v>
      </c>
      <c r="Q3458" s="225">
        <v>0.00197</v>
      </c>
      <c r="R3458" s="225">
        <f>Q3458*H3458</f>
        <v>0.32150399999999996</v>
      </c>
      <c r="S3458" s="225">
        <v>0</v>
      </c>
      <c r="T3458" s="226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7" t="s">
        <v>544</v>
      </c>
      <c r="AT3458" s="227" t="s">
        <v>227</v>
      </c>
      <c r="AU3458" s="227" t="s">
        <v>93</v>
      </c>
      <c r="AY3458" s="20" t="s">
        <v>224</v>
      </c>
      <c r="BE3458" s="228">
        <f>IF(N3458="základní",J3458,0)</f>
        <v>0</v>
      </c>
      <c r="BF3458" s="228">
        <f>IF(N3458="snížená",J3458,0)</f>
        <v>0</v>
      </c>
      <c r="BG3458" s="228">
        <f>IF(N3458="zákl. přenesená",J3458,0)</f>
        <v>0</v>
      </c>
      <c r="BH3458" s="228">
        <f>IF(N3458="sníž. přenesená",J3458,0)</f>
        <v>0</v>
      </c>
      <c r="BI3458" s="228">
        <f>IF(N3458="nulová",J3458,0)</f>
        <v>0</v>
      </c>
      <c r="BJ3458" s="20" t="s">
        <v>93</v>
      </c>
      <c r="BK3458" s="228">
        <f>ROUND(I3458*H3458,2)</f>
        <v>0</v>
      </c>
      <c r="BL3458" s="20" t="s">
        <v>544</v>
      </c>
      <c r="BM3458" s="227" t="s">
        <v>3377</v>
      </c>
    </row>
    <row r="3459" s="2" customFormat="1">
      <c r="A3459" s="41"/>
      <c r="B3459" s="42"/>
      <c r="C3459" s="43"/>
      <c r="D3459" s="267" t="s">
        <v>314</v>
      </c>
      <c r="E3459" s="43"/>
      <c r="F3459" s="268" t="s">
        <v>3378</v>
      </c>
      <c r="G3459" s="43"/>
      <c r="H3459" s="43"/>
      <c r="I3459" s="269"/>
      <c r="J3459" s="43"/>
      <c r="K3459" s="43"/>
      <c r="L3459" s="47"/>
      <c r="M3459" s="270"/>
      <c r="N3459" s="271"/>
      <c r="O3459" s="87"/>
      <c r="P3459" s="87"/>
      <c r="Q3459" s="87"/>
      <c r="R3459" s="87"/>
      <c r="S3459" s="87"/>
      <c r="T3459" s="88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T3459" s="20" t="s">
        <v>314</v>
      </c>
      <c r="AU3459" s="20" t="s">
        <v>93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3379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3380</v>
      </c>
      <c r="G3461" s="230"/>
      <c r="H3461" s="234">
        <v>163.19999999999999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3" customHeight="1">
      <c r="A3462" s="41"/>
      <c r="B3462" s="42"/>
      <c r="C3462" s="216" t="s">
        <v>3381</v>
      </c>
      <c r="D3462" s="216" t="s">
        <v>227</v>
      </c>
      <c r="E3462" s="217" t="s">
        <v>3382</v>
      </c>
      <c r="F3462" s="218" t="s">
        <v>3383</v>
      </c>
      <c r="G3462" s="219" t="s">
        <v>471</v>
      </c>
      <c r="H3462" s="220">
        <v>158.30000000000001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0.0028700000000000002</v>
      </c>
      <c r="R3462" s="225">
        <f>Q3462*H3462</f>
        <v>0.45432100000000003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3384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3385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3386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3387</v>
      </c>
      <c r="G3465" s="230"/>
      <c r="H3465" s="234">
        <v>158.30000000000001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3" customHeight="1">
      <c r="A3466" s="41"/>
      <c r="B3466" s="42"/>
      <c r="C3466" s="216" t="s">
        <v>3388</v>
      </c>
      <c r="D3466" s="216" t="s">
        <v>227</v>
      </c>
      <c r="E3466" s="217" t="s">
        <v>3389</v>
      </c>
      <c r="F3466" s="218" t="s">
        <v>3390</v>
      </c>
      <c r="G3466" s="219" t="s">
        <v>471</v>
      </c>
      <c r="H3466" s="220">
        <v>29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0.00347</v>
      </c>
      <c r="R3466" s="225">
        <f>Q3466*H3466</f>
        <v>0.10063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3391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3392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3393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623</v>
      </c>
      <c r="G3469" s="230"/>
      <c r="H3469" s="234">
        <v>29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82</v>
      </c>
      <c r="AY3469" s="240" t="s">
        <v>224</v>
      </c>
    </row>
    <row r="3470" s="2" customFormat="1" ht="37.8" customHeight="1">
      <c r="A3470" s="41"/>
      <c r="B3470" s="42"/>
      <c r="C3470" s="216" t="s">
        <v>3394</v>
      </c>
      <c r="D3470" s="216" t="s">
        <v>227</v>
      </c>
      <c r="E3470" s="217" t="s">
        <v>3395</v>
      </c>
      <c r="F3470" s="218" t="s">
        <v>3396</v>
      </c>
      <c r="G3470" s="219" t="s">
        <v>471</v>
      </c>
      <c r="H3470" s="220">
        <v>78</v>
      </c>
      <c r="I3470" s="221"/>
      <c r="J3470" s="222">
        <f>ROUND(I3470*H3470,2)</f>
        <v>0</v>
      </c>
      <c r="K3470" s="218" t="s">
        <v>312</v>
      </c>
      <c r="L3470" s="47"/>
      <c r="M3470" s="223" t="s">
        <v>19</v>
      </c>
      <c r="N3470" s="224" t="s">
        <v>46</v>
      </c>
      <c r="O3470" s="87"/>
      <c r="P3470" s="225">
        <f>O3470*H3470</f>
        <v>0</v>
      </c>
      <c r="Q3470" s="225">
        <v>0.00297</v>
      </c>
      <c r="R3470" s="225">
        <f>Q3470*H3470</f>
        <v>0.23166000000000001</v>
      </c>
      <c r="S3470" s="225">
        <v>0</v>
      </c>
      <c r="T3470" s="226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7" t="s">
        <v>544</v>
      </c>
      <c r="AT3470" s="227" t="s">
        <v>227</v>
      </c>
      <c r="AU3470" s="227" t="s">
        <v>93</v>
      </c>
      <c r="AY3470" s="20" t="s">
        <v>224</v>
      </c>
      <c r="BE3470" s="228">
        <f>IF(N3470="základní",J3470,0)</f>
        <v>0</v>
      </c>
      <c r="BF3470" s="228">
        <f>IF(N3470="snížená",J3470,0)</f>
        <v>0</v>
      </c>
      <c r="BG3470" s="228">
        <f>IF(N3470="zákl. přenesená",J3470,0)</f>
        <v>0</v>
      </c>
      <c r="BH3470" s="228">
        <f>IF(N3470="sníž. přenesená",J3470,0)</f>
        <v>0</v>
      </c>
      <c r="BI3470" s="228">
        <f>IF(N3470="nulová",J3470,0)</f>
        <v>0</v>
      </c>
      <c r="BJ3470" s="20" t="s">
        <v>93</v>
      </c>
      <c r="BK3470" s="228">
        <f>ROUND(I3470*H3470,2)</f>
        <v>0</v>
      </c>
      <c r="BL3470" s="20" t="s">
        <v>544</v>
      </c>
      <c r="BM3470" s="227" t="s">
        <v>3397</v>
      </c>
    </row>
    <row r="3471" s="2" customFormat="1">
      <c r="A3471" s="41"/>
      <c r="B3471" s="42"/>
      <c r="C3471" s="43"/>
      <c r="D3471" s="267" t="s">
        <v>314</v>
      </c>
      <c r="E3471" s="43"/>
      <c r="F3471" s="268" t="s">
        <v>3398</v>
      </c>
      <c r="G3471" s="43"/>
      <c r="H3471" s="43"/>
      <c r="I3471" s="269"/>
      <c r="J3471" s="43"/>
      <c r="K3471" s="43"/>
      <c r="L3471" s="47"/>
      <c r="M3471" s="270"/>
      <c r="N3471" s="271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314</v>
      </c>
      <c r="AU3471" s="20" t="s">
        <v>93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3399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3400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1186</v>
      </c>
      <c r="G3474" s="230"/>
      <c r="H3474" s="234">
        <v>78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82</v>
      </c>
      <c r="AY3474" s="240" t="s">
        <v>224</v>
      </c>
    </row>
    <row r="3475" s="2" customFormat="1" ht="37.8" customHeight="1">
      <c r="A3475" s="41"/>
      <c r="B3475" s="42"/>
      <c r="C3475" s="216" t="s">
        <v>3401</v>
      </c>
      <c r="D3475" s="216" t="s">
        <v>227</v>
      </c>
      <c r="E3475" s="217" t="s">
        <v>3402</v>
      </c>
      <c r="F3475" s="218" t="s">
        <v>3403</v>
      </c>
      <c r="G3475" s="219" t="s">
        <v>266</v>
      </c>
      <c r="H3475" s="220">
        <v>115.33</v>
      </c>
      <c r="I3475" s="221"/>
      <c r="J3475" s="222">
        <f>ROUND(I3475*H3475,2)</f>
        <v>0</v>
      </c>
      <c r="K3475" s="218" t="s">
        <v>312</v>
      </c>
      <c r="L3475" s="47"/>
      <c r="M3475" s="223" t="s">
        <v>19</v>
      </c>
      <c r="N3475" s="224" t="s">
        <v>46</v>
      </c>
      <c r="O3475" s="87"/>
      <c r="P3475" s="225">
        <f>O3475*H3475</f>
        <v>0</v>
      </c>
      <c r="Q3475" s="225">
        <v>0.0078300000000000002</v>
      </c>
      <c r="R3475" s="225">
        <f>Q3475*H3475</f>
        <v>0.90303390000000006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544</v>
      </c>
      <c r="AT3475" s="227" t="s">
        <v>227</v>
      </c>
      <c r="AU3475" s="227" t="s">
        <v>93</v>
      </c>
      <c r="AY3475" s="20" t="s">
        <v>224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93</v>
      </c>
      <c r="BK3475" s="228">
        <f>ROUND(I3475*H3475,2)</f>
        <v>0</v>
      </c>
      <c r="BL3475" s="20" t="s">
        <v>544</v>
      </c>
      <c r="BM3475" s="227" t="s">
        <v>3404</v>
      </c>
    </row>
    <row r="3476" s="2" customFormat="1">
      <c r="A3476" s="41"/>
      <c r="B3476" s="42"/>
      <c r="C3476" s="43"/>
      <c r="D3476" s="267" t="s">
        <v>314</v>
      </c>
      <c r="E3476" s="43"/>
      <c r="F3476" s="268" t="s">
        <v>3405</v>
      </c>
      <c r="G3476" s="43"/>
      <c r="H3476" s="43"/>
      <c r="I3476" s="269"/>
      <c r="J3476" s="43"/>
      <c r="K3476" s="43"/>
      <c r="L3476" s="47"/>
      <c r="M3476" s="270"/>
      <c r="N3476" s="271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314</v>
      </c>
      <c r="AU3476" s="20" t="s">
        <v>93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3406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3407</v>
      </c>
      <c r="G3478" s="230"/>
      <c r="H3478" s="234">
        <v>115.33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82</v>
      </c>
      <c r="AY3478" s="240" t="s">
        <v>224</v>
      </c>
    </row>
    <row r="3479" s="2" customFormat="1" ht="37.8" customHeight="1">
      <c r="A3479" s="41"/>
      <c r="B3479" s="42"/>
      <c r="C3479" s="216" t="s">
        <v>3408</v>
      </c>
      <c r="D3479" s="216" t="s">
        <v>227</v>
      </c>
      <c r="E3479" s="217" t="s">
        <v>3409</v>
      </c>
      <c r="F3479" s="218" t="s">
        <v>3410</v>
      </c>
      <c r="G3479" s="219" t="s">
        <v>471</v>
      </c>
      <c r="H3479" s="220">
        <v>16.280000000000001</v>
      </c>
      <c r="I3479" s="221"/>
      <c r="J3479" s="222">
        <f>ROUND(I3479*H3479,2)</f>
        <v>0</v>
      </c>
      <c r="K3479" s="218" t="s">
        <v>312</v>
      </c>
      <c r="L3479" s="47"/>
      <c r="M3479" s="223" t="s">
        <v>19</v>
      </c>
      <c r="N3479" s="224" t="s">
        <v>46</v>
      </c>
      <c r="O3479" s="87"/>
      <c r="P3479" s="225">
        <f>O3479*H3479</f>
        <v>0</v>
      </c>
      <c r="Q3479" s="225">
        <v>0.0029099999999999998</v>
      </c>
      <c r="R3479" s="225">
        <f>Q3479*H3479</f>
        <v>0.047374800000000002</v>
      </c>
      <c r="S3479" s="225">
        <v>0</v>
      </c>
      <c r="T3479" s="226">
        <f>S3479*H3479</f>
        <v>0</v>
      </c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R3479" s="227" t="s">
        <v>544</v>
      </c>
      <c r="AT3479" s="227" t="s">
        <v>227</v>
      </c>
      <c r="AU3479" s="227" t="s">
        <v>93</v>
      </c>
      <c r="AY3479" s="20" t="s">
        <v>224</v>
      </c>
      <c r="BE3479" s="228">
        <f>IF(N3479="základní",J3479,0)</f>
        <v>0</v>
      </c>
      <c r="BF3479" s="228">
        <f>IF(N3479="snížená",J3479,0)</f>
        <v>0</v>
      </c>
      <c r="BG3479" s="228">
        <f>IF(N3479="zákl. přenesená",J3479,0)</f>
        <v>0</v>
      </c>
      <c r="BH3479" s="228">
        <f>IF(N3479="sníž. přenesená",J3479,0)</f>
        <v>0</v>
      </c>
      <c r="BI3479" s="228">
        <f>IF(N3479="nulová",J3479,0)</f>
        <v>0</v>
      </c>
      <c r="BJ3479" s="20" t="s">
        <v>93</v>
      </c>
      <c r="BK3479" s="228">
        <f>ROUND(I3479*H3479,2)</f>
        <v>0</v>
      </c>
      <c r="BL3479" s="20" t="s">
        <v>544</v>
      </c>
      <c r="BM3479" s="227" t="s">
        <v>3411</v>
      </c>
    </row>
    <row r="3480" s="2" customFormat="1">
      <c r="A3480" s="41"/>
      <c r="B3480" s="42"/>
      <c r="C3480" s="43"/>
      <c r="D3480" s="267" t="s">
        <v>314</v>
      </c>
      <c r="E3480" s="43"/>
      <c r="F3480" s="268" t="s">
        <v>3412</v>
      </c>
      <c r="G3480" s="43"/>
      <c r="H3480" s="43"/>
      <c r="I3480" s="269"/>
      <c r="J3480" s="43"/>
      <c r="K3480" s="43"/>
      <c r="L3480" s="47"/>
      <c r="M3480" s="270"/>
      <c r="N3480" s="271"/>
      <c r="O3480" s="87"/>
      <c r="P3480" s="87"/>
      <c r="Q3480" s="87"/>
      <c r="R3480" s="87"/>
      <c r="S3480" s="87"/>
      <c r="T3480" s="88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T3480" s="20" t="s">
        <v>314</v>
      </c>
      <c r="AU3480" s="20" t="s">
        <v>93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3413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3414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3" customFormat="1">
      <c r="A3483" s="13"/>
      <c r="B3483" s="229"/>
      <c r="C3483" s="230"/>
      <c r="D3483" s="231" t="s">
        <v>268</v>
      </c>
      <c r="E3483" s="232" t="s">
        <v>19</v>
      </c>
      <c r="F3483" s="233" t="s">
        <v>3415</v>
      </c>
      <c r="G3483" s="230"/>
      <c r="H3483" s="234">
        <v>1.95</v>
      </c>
      <c r="I3483" s="235"/>
      <c r="J3483" s="230"/>
      <c r="K3483" s="230"/>
      <c r="L3483" s="236"/>
      <c r="M3483" s="237"/>
      <c r="N3483" s="238"/>
      <c r="O3483" s="238"/>
      <c r="P3483" s="238"/>
      <c r="Q3483" s="238"/>
      <c r="R3483" s="238"/>
      <c r="S3483" s="238"/>
      <c r="T3483" s="23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0" t="s">
        <v>268</v>
      </c>
      <c r="AU3483" s="240" t="s">
        <v>93</v>
      </c>
      <c r="AV3483" s="13" t="s">
        <v>93</v>
      </c>
      <c r="AW3483" s="13" t="s">
        <v>34</v>
      </c>
      <c r="AX3483" s="13" t="s">
        <v>74</v>
      </c>
      <c r="AY3483" s="240" t="s">
        <v>224</v>
      </c>
    </row>
    <row r="3484" s="14" customFormat="1">
      <c r="A3484" s="14"/>
      <c r="B3484" s="246"/>
      <c r="C3484" s="247"/>
      <c r="D3484" s="231" t="s">
        <v>268</v>
      </c>
      <c r="E3484" s="248" t="s">
        <v>19</v>
      </c>
      <c r="F3484" s="249" t="s">
        <v>3416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268</v>
      </c>
      <c r="AU3484" s="255" t="s">
        <v>93</v>
      </c>
      <c r="AV3484" s="14" t="s">
        <v>82</v>
      </c>
      <c r="AW3484" s="14" t="s">
        <v>34</v>
      </c>
      <c r="AX3484" s="14" t="s">
        <v>74</v>
      </c>
      <c r="AY3484" s="255" t="s">
        <v>224</v>
      </c>
    </row>
    <row r="3485" s="13" customFormat="1">
      <c r="A3485" s="13"/>
      <c r="B3485" s="229"/>
      <c r="C3485" s="230"/>
      <c r="D3485" s="231" t="s">
        <v>268</v>
      </c>
      <c r="E3485" s="232" t="s">
        <v>19</v>
      </c>
      <c r="F3485" s="233" t="s">
        <v>3417</v>
      </c>
      <c r="G3485" s="230"/>
      <c r="H3485" s="234">
        <v>1.7</v>
      </c>
      <c r="I3485" s="235"/>
      <c r="J3485" s="230"/>
      <c r="K3485" s="230"/>
      <c r="L3485" s="236"/>
      <c r="M3485" s="237"/>
      <c r="N3485" s="238"/>
      <c r="O3485" s="238"/>
      <c r="P3485" s="238"/>
      <c r="Q3485" s="238"/>
      <c r="R3485" s="238"/>
      <c r="S3485" s="238"/>
      <c r="T3485" s="23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0" t="s">
        <v>268</v>
      </c>
      <c r="AU3485" s="240" t="s">
        <v>93</v>
      </c>
      <c r="AV3485" s="13" t="s">
        <v>93</v>
      </c>
      <c r="AW3485" s="13" t="s">
        <v>34</v>
      </c>
      <c r="AX3485" s="13" t="s">
        <v>74</v>
      </c>
      <c r="AY3485" s="240" t="s">
        <v>224</v>
      </c>
    </row>
    <row r="3486" s="14" customFormat="1">
      <c r="A3486" s="14"/>
      <c r="B3486" s="246"/>
      <c r="C3486" s="247"/>
      <c r="D3486" s="231" t="s">
        <v>268</v>
      </c>
      <c r="E3486" s="248" t="s">
        <v>19</v>
      </c>
      <c r="F3486" s="249" t="s">
        <v>3418</v>
      </c>
      <c r="G3486" s="247"/>
      <c r="H3486" s="248" t="s">
        <v>19</v>
      </c>
      <c r="I3486" s="250"/>
      <c r="J3486" s="247"/>
      <c r="K3486" s="247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268</v>
      </c>
      <c r="AU3486" s="255" t="s">
        <v>93</v>
      </c>
      <c r="AV3486" s="14" t="s">
        <v>82</v>
      </c>
      <c r="AW3486" s="14" t="s">
        <v>34</v>
      </c>
      <c r="AX3486" s="14" t="s">
        <v>74</v>
      </c>
      <c r="AY3486" s="255" t="s">
        <v>224</v>
      </c>
    </row>
    <row r="3487" s="13" customFormat="1">
      <c r="A3487" s="13"/>
      <c r="B3487" s="229"/>
      <c r="C3487" s="230"/>
      <c r="D3487" s="231" t="s">
        <v>268</v>
      </c>
      <c r="E3487" s="232" t="s">
        <v>19</v>
      </c>
      <c r="F3487" s="233" t="s">
        <v>3419</v>
      </c>
      <c r="G3487" s="230"/>
      <c r="H3487" s="234">
        <v>1.8500000000000001</v>
      </c>
      <c r="I3487" s="235"/>
      <c r="J3487" s="230"/>
      <c r="K3487" s="230"/>
      <c r="L3487" s="236"/>
      <c r="M3487" s="237"/>
      <c r="N3487" s="238"/>
      <c r="O3487" s="238"/>
      <c r="P3487" s="238"/>
      <c r="Q3487" s="238"/>
      <c r="R3487" s="238"/>
      <c r="S3487" s="238"/>
      <c r="T3487" s="23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0" t="s">
        <v>268</v>
      </c>
      <c r="AU3487" s="240" t="s">
        <v>93</v>
      </c>
      <c r="AV3487" s="13" t="s">
        <v>93</v>
      </c>
      <c r="AW3487" s="13" t="s">
        <v>34</v>
      </c>
      <c r="AX3487" s="13" t="s">
        <v>74</v>
      </c>
      <c r="AY3487" s="240" t="s">
        <v>224</v>
      </c>
    </row>
    <row r="3488" s="14" customFormat="1">
      <c r="A3488" s="14"/>
      <c r="B3488" s="246"/>
      <c r="C3488" s="247"/>
      <c r="D3488" s="231" t="s">
        <v>268</v>
      </c>
      <c r="E3488" s="248" t="s">
        <v>19</v>
      </c>
      <c r="F3488" s="249" t="s">
        <v>3420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268</v>
      </c>
      <c r="AU3488" s="255" t="s">
        <v>93</v>
      </c>
      <c r="AV3488" s="14" t="s">
        <v>82</v>
      </c>
      <c r="AW3488" s="14" t="s">
        <v>34</v>
      </c>
      <c r="AX3488" s="14" t="s">
        <v>74</v>
      </c>
      <c r="AY3488" s="255" t="s">
        <v>224</v>
      </c>
    </row>
    <row r="3489" s="13" customFormat="1">
      <c r="A3489" s="13"/>
      <c r="B3489" s="229"/>
      <c r="C3489" s="230"/>
      <c r="D3489" s="231" t="s">
        <v>268</v>
      </c>
      <c r="E3489" s="232" t="s">
        <v>19</v>
      </c>
      <c r="F3489" s="233" t="s">
        <v>3421</v>
      </c>
      <c r="G3489" s="230"/>
      <c r="H3489" s="234">
        <v>4.4000000000000004</v>
      </c>
      <c r="I3489" s="235"/>
      <c r="J3489" s="230"/>
      <c r="K3489" s="230"/>
      <c r="L3489" s="236"/>
      <c r="M3489" s="237"/>
      <c r="N3489" s="238"/>
      <c r="O3489" s="238"/>
      <c r="P3489" s="238"/>
      <c r="Q3489" s="238"/>
      <c r="R3489" s="238"/>
      <c r="S3489" s="238"/>
      <c r="T3489" s="23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0" t="s">
        <v>268</v>
      </c>
      <c r="AU3489" s="240" t="s">
        <v>93</v>
      </c>
      <c r="AV3489" s="13" t="s">
        <v>93</v>
      </c>
      <c r="AW3489" s="13" t="s">
        <v>34</v>
      </c>
      <c r="AX3489" s="13" t="s">
        <v>74</v>
      </c>
      <c r="AY3489" s="240" t="s">
        <v>224</v>
      </c>
    </row>
    <row r="3490" s="14" customFormat="1">
      <c r="A3490" s="14"/>
      <c r="B3490" s="246"/>
      <c r="C3490" s="247"/>
      <c r="D3490" s="231" t="s">
        <v>268</v>
      </c>
      <c r="E3490" s="248" t="s">
        <v>19</v>
      </c>
      <c r="F3490" s="249" t="s">
        <v>3422</v>
      </c>
      <c r="G3490" s="247"/>
      <c r="H3490" s="248" t="s">
        <v>19</v>
      </c>
      <c r="I3490" s="250"/>
      <c r="J3490" s="247"/>
      <c r="K3490" s="247"/>
      <c r="L3490" s="251"/>
      <c r="M3490" s="252"/>
      <c r="N3490" s="253"/>
      <c r="O3490" s="253"/>
      <c r="P3490" s="253"/>
      <c r="Q3490" s="253"/>
      <c r="R3490" s="253"/>
      <c r="S3490" s="253"/>
      <c r="T3490" s="25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5" t="s">
        <v>268</v>
      </c>
      <c r="AU3490" s="255" t="s">
        <v>93</v>
      </c>
      <c r="AV3490" s="14" t="s">
        <v>82</v>
      </c>
      <c r="AW3490" s="14" t="s">
        <v>34</v>
      </c>
      <c r="AX3490" s="14" t="s">
        <v>74</v>
      </c>
      <c r="AY3490" s="255" t="s">
        <v>224</v>
      </c>
    </row>
    <row r="3491" s="13" customFormat="1">
      <c r="A3491" s="13"/>
      <c r="B3491" s="229"/>
      <c r="C3491" s="230"/>
      <c r="D3491" s="231" t="s">
        <v>268</v>
      </c>
      <c r="E3491" s="232" t="s">
        <v>19</v>
      </c>
      <c r="F3491" s="233" t="s">
        <v>3423</v>
      </c>
      <c r="G3491" s="230"/>
      <c r="H3491" s="234">
        <v>2.73</v>
      </c>
      <c r="I3491" s="235"/>
      <c r="J3491" s="230"/>
      <c r="K3491" s="230"/>
      <c r="L3491" s="236"/>
      <c r="M3491" s="237"/>
      <c r="N3491" s="238"/>
      <c r="O3491" s="238"/>
      <c r="P3491" s="238"/>
      <c r="Q3491" s="238"/>
      <c r="R3491" s="238"/>
      <c r="S3491" s="238"/>
      <c r="T3491" s="23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0" t="s">
        <v>268</v>
      </c>
      <c r="AU3491" s="240" t="s">
        <v>93</v>
      </c>
      <c r="AV3491" s="13" t="s">
        <v>93</v>
      </c>
      <c r="AW3491" s="13" t="s">
        <v>34</v>
      </c>
      <c r="AX3491" s="13" t="s">
        <v>74</v>
      </c>
      <c r="AY3491" s="240" t="s">
        <v>224</v>
      </c>
    </row>
    <row r="3492" s="15" customFormat="1">
      <c r="A3492" s="15"/>
      <c r="B3492" s="256"/>
      <c r="C3492" s="257"/>
      <c r="D3492" s="231" t="s">
        <v>268</v>
      </c>
      <c r="E3492" s="258" t="s">
        <v>19</v>
      </c>
      <c r="F3492" s="259" t="s">
        <v>300</v>
      </c>
      <c r="G3492" s="257"/>
      <c r="H3492" s="260">
        <v>12.630000000000001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268</v>
      </c>
      <c r="AU3492" s="266" t="s">
        <v>93</v>
      </c>
      <c r="AV3492" s="15" t="s">
        <v>108</v>
      </c>
      <c r="AW3492" s="15" t="s">
        <v>34</v>
      </c>
      <c r="AX3492" s="15" t="s">
        <v>74</v>
      </c>
      <c r="AY3492" s="266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3424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4" customFormat="1">
      <c r="A3494" s="14"/>
      <c r="B3494" s="246"/>
      <c r="C3494" s="247"/>
      <c r="D3494" s="231" t="s">
        <v>268</v>
      </c>
      <c r="E3494" s="248" t="s">
        <v>19</v>
      </c>
      <c r="F3494" s="249" t="s">
        <v>3425</v>
      </c>
      <c r="G3494" s="247"/>
      <c r="H3494" s="248" t="s">
        <v>19</v>
      </c>
      <c r="I3494" s="250"/>
      <c r="J3494" s="247"/>
      <c r="K3494" s="247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268</v>
      </c>
      <c r="AU3494" s="255" t="s">
        <v>93</v>
      </c>
      <c r="AV3494" s="14" t="s">
        <v>82</v>
      </c>
      <c r="AW3494" s="14" t="s">
        <v>34</v>
      </c>
      <c r="AX3494" s="14" t="s">
        <v>74</v>
      </c>
      <c r="AY3494" s="255" t="s">
        <v>224</v>
      </c>
    </row>
    <row r="3495" s="13" customFormat="1">
      <c r="A3495" s="13"/>
      <c r="B3495" s="229"/>
      <c r="C3495" s="230"/>
      <c r="D3495" s="231" t="s">
        <v>268</v>
      </c>
      <c r="E3495" s="232" t="s">
        <v>19</v>
      </c>
      <c r="F3495" s="233" t="s">
        <v>3426</v>
      </c>
      <c r="G3495" s="230"/>
      <c r="H3495" s="234">
        <v>3.6499999999999999</v>
      </c>
      <c r="I3495" s="235"/>
      <c r="J3495" s="230"/>
      <c r="K3495" s="230"/>
      <c r="L3495" s="236"/>
      <c r="M3495" s="237"/>
      <c r="N3495" s="238"/>
      <c r="O3495" s="238"/>
      <c r="P3495" s="238"/>
      <c r="Q3495" s="238"/>
      <c r="R3495" s="238"/>
      <c r="S3495" s="238"/>
      <c r="T3495" s="239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0" t="s">
        <v>268</v>
      </c>
      <c r="AU3495" s="240" t="s">
        <v>93</v>
      </c>
      <c r="AV3495" s="13" t="s">
        <v>93</v>
      </c>
      <c r="AW3495" s="13" t="s">
        <v>34</v>
      </c>
      <c r="AX3495" s="13" t="s">
        <v>74</v>
      </c>
      <c r="AY3495" s="240" t="s">
        <v>224</v>
      </c>
    </row>
    <row r="3496" s="15" customFormat="1">
      <c r="A3496" s="15"/>
      <c r="B3496" s="256"/>
      <c r="C3496" s="257"/>
      <c r="D3496" s="231" t="s">
        <v>268</v>
      </c>
      <c r="E3496" s="258" t="s">
        <v>19</v>
      </c>
      <c r="F3496" s="259" t="s">
        <v>300</v>
      </c>
      <c r="G3496" s="257"/>
      <c r="H3496" s="260">
        <v>3.6499999999999999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268</v>
      </c>
      <c r="AU3496" s="266" t="s">
        <v>93</v>
      </c>
      <c r="AV3496" s="15" t="s">
        <v>108</v>
      </c>
      <c r="AW3496" s="15" t="s">
        <v>34</v>
      </c>
      <c r="AX3496" s="15" t="s">
        <v>74</v>
      </c>
      <c r="AY3496" s="266" t="s">
        <v>224</v>
      </c>
    </row>
    <row r="3497" s="16" customFormat="1">
      <c r="A3497" s="16"/>
      <c r="B3497" s="272"/>
      <c r="C3497" s="273"/>
      <c r="D3497" s="231" t="s">
        <v>268</v>
      </c>
      <c r="E3497" s="274" t="s">
        <v>19</v>
      </c>
      <c r="F3497" s="275" t="s">
        <v>351</v>
      </c>
      <c r="G3497" s="273"/>
      <c r="H3497" s="276">
        <v>16.280000000000001</v>
      </c>
      <c r="I3497" s="277"/>
      <c r="J3497" s="273"/>
      <c r="K3497" s="273"/>
      <c r="L3497" s="278"/>
      <c r="M3497" s="279"/>
      <c r="N3497" s="280"/>
      <c r="O3497" s="280"/>
      <c r="P3497" s="280"/>
      <c r="Q3497" s="280"/>
      <c r="R3497" s="280"/>
      <c r="S3497" s="280"/>
      <c r="T3497" s="281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T3497" s="282" t="s">
        <v>268</v>
      </c>
      <c r="AU3497" s="282" t="s">
        <v>93</v>
      </c>
      <c r="AV3497" s="16" t="s">
        <v>231</v>
      </c>
      <c r="AW3497" s="16" t="s">
        <v>34</v>
      </c>
      <c r="AX3497" s="16" t="s">
        <v>82</v>
      </c>
      <c r="AY3497" s="282" t="s">
        <v>224</v>
      </c>
    </row>
    <row r="3498" s="2" customFormat="1" ht="37.8" customHeight="1">
      <c r="A3498" s="41"/>
      <c r="B3498" s="42"/>
      <c r="C3498" s="216" t="s">
        <v>3427</v>
      </c>
      <c r="D3498" s="216" t="s">
        <v>227</v>
      </c>
      <c r="E3498" s="217" t="s">
        <v>3428</v>
      </c>
      <c r="F3498" s="218" t="s">
        <v>3429</v>
      </c>
      <c r="G3498" s="219" t="s">
        <v>471</v>
      </c>
      <c r="H3498" s="220">
        <v>128.15000000000001</v>
      </c>
      <c r="I3498" s="221"/>
      <c r="J3498" s="222">
        <f>ROUND(I3498*H3498,2)</f>
        <v>0</v>
      </c>
      <c r="K3498" s="218" t="s">
        <v>312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0.0035200000000000001</v>
      </c>
      <c r="R3498" s="225">
        <f>Q3498*H3498</f>
        <v>0.45108800000000004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3430</v>
      </c>
    </row>
    <row r="3499" s="2" customFormat="1">
      <c r="A3499" s="41"/>
      <c r="B3499" s="42"/>
      <c r="C3499" s="43"/>
      <c r="D3499" s="267" t="s">
        <v>314</v>
      </c>
      <c r="E3499" s="43"/>
      <c r="F3499" s="268" t="s">
        <v>3431</v>
      </c>
      <c r="G3499" s="43"/>
      <c r="H3499" s="43"/>
      <c r="I3499" s="269"/>
      <c r="J3499" s="43"/>
      <c r="K3499" s="43"/>
      <c r="L3499" s="47"/>
      <c r="M3499" s="270"/>
      <c r="N3499" s="271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314</v>
      </c>
      <c r="AU3499" s="20" t="s">
        <v>93</v>
      </c>
    </row>
    <row r="3500" s="14" customFormat="1">
      <c r="A3500" s="14"/>
      <c r="B3500" s="246"/>
      <c r="C3500" s="247"/>
      <c r="D3500" s="231" t="s">
        <v>268</v>
      </c>
      <c r="E3500" s="248" t="s">
        <v>19</v>
      </c>
      <c r="F3500" s="249" t="s">
        <v>3432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268</v>
      </c>
      <c r="AU3500" s="255" t="s">
        <v>93</v>
      </c>
      <c r="AV3500" s="14" t="s">
        <v>82</v>
      </c>
      <c r="AW3500" s="14" t="s">
        <v>34</v>
      </c>
      <c r="AX3500" s="14" t="s">
        <v>74</v>
      </c>
      <c r="AY3500" s="255" t="s">
        <v>224</v>
      </c>
    </row>
    <row r="3501" s="13" customFormat="1">
      <c r="A3501" s="13"/>
      <c r="B3501" s="229"/>
      <c r="C3501" s="230"/>
      <c r="D3501" s="231" t="s">
        <v>268</v>
      </c>
      <c r="E3501" s="232" t="s">
        <v>19</v>
      </c>
      <c r="F3501" s="233" t="s">
        <v>3433</v>
      </c>
      <c r="G3501" s="230"/>
      <c r="H3501" s="234">
        <v>3.6000000000000001</v>
      </c>
      <c r="I3501" s="235"/>
      <c r="J3501" s="230"/>
      <c r="K3501" s="230"/>
      <c r="L3501" s="236"/>
      <c r="M3501" s="237"/>
      <c r="N3501" s="238"/>
      <c r="O3501" s="238"/>
      <c r="P3501" s="238"/>
      <c r="Q3501" s="238"/>
      <c r="R3501" s="238"/>
      <c r="S3501" s="238"/>
      <c r="T3501" s="23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0" t="s">
        <v>268</v>
      </c>
      <c r="AU3501" s="240" t="s">
        <v>93</v>
      </c>
      <c r="AV3501" s="13" t="s">
        <v>93</v>
      </c>
      <c r="AW3501" s="13" t="s">
        <v>34</v>
      </c>
      <c r="AX3501" s="13" t="s">
        <v>74</v>
      </c>
      <c r="AY3501" s="240" t="s">
        <v>224</v>
      </c>
    </row>
    <row r="3502" s="14" customFormat="1">
      <c r="A3502" s="14"/>
      <c r="B3502" s="246"/>
      <c r="C3502" s="247"/>
      <c r="D3502" s="231" t="s">
        <v>268</v>
      </c>
      <c r="E3502" s="248" t="s">
        <v>19</v>
      </c>
      <c r="F3502" s="249" t="s">
        <v>3434</v>
      </c>
      <c r="G3502" s="247"/>
      <c r="H3502" s="248" t="s">
        <v>19</v>
      </c>
      <c r="I3502" s="250"/>
      <c r="J3502" s="247"/>
      <c r="K3502" s="247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268</v>
      </c>
      <c r="AU3502" s="255" t="s">
        <v>93</v>
      </c>
      <c r="AV3502" s="14" t="s">
        <v>82</v>
      </c>
      <c r="AW3502" s="14" t="s">
        <v>34</v>
      </c>
      <c r="AX3502" s="14" t="s">
        <v>74</v>
      </c>
      <c r="AY3502" s="255" t="s">
        <v>224</v>
      </c>
    </row>
    <row r="3503" s="13" customFormat="1">
      <c r="A3503" s="13"/>
      <c r="B3503" s="229"/>
      <c r="C3503" s="230"/>
      <c r="D3503" s="231" t="s">
        <v>268</v>
      </c>
      <c r="E3503" s="232" t="s">
        <v>19</v>
      </c>
      <c r="F3503" s="233" t="s">
        <v>3435</v>
      </c>
      <c r="G3503" s="230"/>
      <c r="H3503" s="234">
        <v>8.5</v>
      </c>
      <c r="I3503" s="235"/>
      <c r="J3503" s="230"/>
      <c r="K3503" s="230"/>
      <c r="L3503" s="236"/>
      <c r="M3503" s="237"/>
      <c r="N3503" s="238"/>
      <c r="O3503" s="238"/>
      <c r="P3503" s="238"/>
      <c r="Q3503" s="238"/>
      <c r="R3503" s="238"/>
      <c r="S3503" s="238"/>
      <c r="T3503" s="239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0" t="s">
        <v>268</v>
      </c>
      <c r="AU3503" s="240" t="s">
        <v>93</v>
      </c>
      <c r="AV3503" s="13" t="s">
        <v>93</v>
      </c>
      <c r="AW3503" s="13" t="s">
        <v>34</v>
      </c>
      <c r="AX3503" s="13" t="s">
        <v>74</v>
      </c>
      <c r="AY3503" s="240" t="s">
        <v>224</v>
      </c>
    </row>
    <row r="3504" s="14" customFormat="1">
      <c r="A3504" s="14"/>
      <c r="B3504" s="246"/>
      <c r="C3504" s="247"/>
      <c r="D3504" s="231" t="s">
        <v>268</v>
      </c>
      <c r="E3504" s="248" t="s">
        <v>19</v>
      </c>
      <c r="F3504" s="249" t="s">
        <v>3436</v>
      </c>
      <c r="G3504" s="247"/>
      <c r="H3504" s="248" t="s">
        <v>19</v>
      </c>
      <c r="I3504" s="250"/>
      <c r="J3504" s="247"/>
      <c r="K3504" s="247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268</v>
      </c>
      <c r="AU3504" s="255" t="s">
        <v>93</v>
      </c>
      <c r="AV3504" s="14" t="s">
        <v>82</v>
      </c>
      <c r="AW3504" s="14" t="s">
        <v>34</v>
      </c>
      <c r="AX3504" s="14" t="s">
        <v>74</v>
      </c>
      <c r="AY3504" s="255" t="s">
        <v>224</v>
      </c>
    </row>
    <row r="3505" s="13" customFormat="1">
      <c r="A3505" s="13"/>
      <c r="B3505" s="229"/>
      <c r="C3505" s="230"/>
      <c r="D3505" s="231" t="s">
        <v>268</v>
      </c>
      <c r="E3505" s="232" t="s">
        <v>19</v>
      </c>
      <c r="F3505" s="233" t="s">
        <v>3437</v>
      </c>
      <c r="G3505" s="230"/>
      <c r="H3505" s="234">
        <v>5.25</v>
      </c>
      <c r="I3505" s="235"/>
      <c r="J3505" s="230"/>
      <c r="K3505" s="230"/>
      <c r="L3505" s="236"/>
      <c r="M3505" s="237"/>
      <c r="N3505" s="238"/>
      <c r="O3505" s="238"/>
      <c r="P3505" s="238"/>
      <c r="Q3505" s="238"/>
      <c r="R3505" s="238"/>
      <c r="S3505" s="238"/>
      <c r="T3505" s="23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0" t="s">
        <v>268</v>
      </c>
      <c r="AU3505" s="240" t="s">
        <v>93</v>
      </c>
      <c r="AV3505" s="13" t="s">
        <v>93</v>
      </c>
      <c r="AW3505" s="13" t="s">
        <v>34</v>
      </c>
      <c r="AX3505" s="13" t="s">
        <v>74</v>
      </c>
      <c r="AY3505" s="240" t="s">
        <v>224</v>
      </c>
    </row>
    <row r="3506" s="14" customFormat="1">
      <c r="A3506" s="14"/>
      <c r="B3506" s="246"/>
      <c r="C3506" s="247"/>
      <c r="D3506" s="231" t="s">
        <v>268</v>
      </c>
      <c r="E3506" s="248" t="s">
        <v>19</v>
      </c>
      <c r="F3506" s="249" t="s">
        <v>3438</v>
      </c>
      <c r="G3506" s="247"/>
      <c r="H3506" s="248" t="s">
        <v>19</v>
      </c>
      <c r="I3506" s="250"/>
      <c r="J3506" s="247"/>
      <c r="K3506" s="247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268</v>
      </c>
      <c r="AU3506" s="255" t="s">
        <v>93</v>
      </c>
      <c r="AV3506" s="14" t="s">
        <v>82</v>
      </c>
      <c r="AW3506" s="14" t="s">
        <v>34</v>
      </c>
      <c r="AX3506" s="14" t="s">
        <v>74</v>
      </c>
      <c r="AY3506" s="255" t="s">
        <v>224</v>
      </c>
    </row>
    <row r="3507" s="13" customFormat="1">
      <c r="A3507" s="13"/>
      <c r="B3507" s="229"/>
      <c r="C3507" s="230"/>
      <c r="D3507" s="231" t="s">
        <v>268</v>
      </c>
      <c r="E3507" s="232" t="s">
        <v>19</v>
      </c>
      <c r="F3507" s="233" t="s">
        <v>688</v>
      </c>
      <c r="G3507" s="230"/>
      <c r="H3507" s="234">
        <v>37</v>
      </c>
      <c r="I3507" s="235"/>
      <c r="J3507" s="230"/>
      <c r="K3507" s="230"/>
      <c r="L3507" s="236"/>
      <c r="M3507" s="237"/>
      <c r="N3507" s="238"/>
      <c r="O3507" s="238"/>
      <c r="P3507" s="238"/>
      <c r="Q3507" s="238"/>
      <c r="R3507" s="238"/>
      <c r="S3507" s="238"/>
      <c r="T3507" s="23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0" t="s">
        <v>268</v>
      </c>
      <c r="AU3507" s="240" t="s">
        <v>93</v>
      </c>
      <c r="AV3507" s="13" t="s">
        <v>93</v>
      </c>
      <c r="AW3507" s="13" t="s">
        <v>34</v>
      </c>
      <c r="AX3507" s="13" t="s">
        <v>74</v>
      </c>
      <c r="AY3507" s="240" t="s">
        <v>224</v>
      </c>
    </row>
    <row r="3508" s="14" customFormat="1">
      <c r="A3508" s="14"/>
      <c r="B3508" s="246"/>
      <c r="C3508" s="247"/>
      <c r="D3508" s="231" t="s">
        <v>268</v>
      </c>
      <c r="E3508" s="248" t="s">
        <v>19</v>
      </c>
      <c r="F3508" s="249" t="s">
        <v>3439</v>
      </c>
      <c r="G3508" s="247"/>
      <c r="H3508" s="248" t="s">
        <v>19</v>
      </c>
      <c r="I3508" s="250"/>
      <c r="J3508" s="247"/>
      <c r="K3508" s="247"/>
      <c r="L3508" s="251"/>
      <c r="M3508" s="252"/>
      <c r="N3508" s="253"/>
      <c r="O3508" s="253"/>
      <c r="P3508" s="253"/>
      <c r="Q3508" s="253"/>
      <c r="R3508" s="253"/>
      <c r="S3508" s="253"/>
      <c r="T3508" s="25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5" t="s">
        <v>268</v>
      </c>
      <c r="AU3508" s="255" t="s">
        <v>93</v>
      </c>
      <c r="AV3508" s="14" t="s">
        <v>82</v>
      </c>
      <c r="AW3508" s="14" t="s">
        <v>34</v>
      </c>
      <c r="AX3508" s="14" t="s">
        <v>74</v>
      </c>
      <c r="AY3508" s="255" t="s">
        <v>224</v>
      </c>
    </row>
    <row r="3509" s="13" customFormat="1">
      <c r="A3509" s="13"/>
      <c r="B3509" s="229"/>
      <c r="C3509" s="230"/>
      <c r="D3509" s="231" t="s">
        <v>268</v>
      </c>
      <c r="E3509" s="232" t="s">
        <v>19</v>
      </c>
      <c r="F3509" s="233" t="s">
        <v>650</v>
      </c>
      <c r="G3509" s="230"/>
      <c r="H3509" s="234">
        <v>33</v>
      </c>
      <c r="I3509" s="235"/>
      <c r="J3509" s="230"/>
      <c r="K3509" s="230"/>
      <c r="L3509" s="236"/>
      <c r="M3509" s="237"/>
      <c r="N3509" s="238"/>
      <c r="O3509" s="238"/>
      <c r="P3509" s="238"/>
      <c r="Q3509" s="238"/>
      <c r="R3509" s="238"/>
      <c r="S3509" s="238"/>
      <c r="T3509" s="23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0" t="s">
        <v>268</v>
      </c>
      <c r="AU3509" s="240" t="s">
        <v>93</v>
      </c>
      <c r="AV3509" s="13" t="s">
        <v>93</v>
      </c>
      <c r="AW3509" s="13" t="s">
        <v>34</v>
      </c>
      <c r="AX3509" s="13" t="s">
        <v>74</v>
      </c>
      <c r="AY3509" s="240" t="s">
        <v>224</v>
      </c>
    </row>
    <row r="3510" s="14" customFormat="1">
      <c r="A3510" s="14"/>
      <c r="B3510" s="246"/>
      <c r="C3510" s="247"/>
      <c r="D3510" s="231" t="s">
        <v>268</v>
      </c>
      <c r="E3510" s="248" t="s">
        <v>19</v>
      </c>
      <c r="F3510" s="249" t="s">
        <v>3440</v>
      </c>
      <c r="G3510" s="247"/>
      <c r="H3510" s="248" t="s">
        <v>19</v>
      </c>
      <c r="I3510" s="250"/>
      <c r="J3510" s="247"/>
      <c r="K3510" s="247"/>
      <c r="L3510" s="251"/>
      <c r="M3510" s="252"/>
      <c r="N3510" s="253"/>
      <c r="O3510" s="253"/>
      <c r="P3510" s="253"/>
      <c r="Q3510" s="253"/>
      <c r="R3510" s="253"/>
      <c r="S3510" s="253"/>
      <c r="T3510" s="25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5" t="s">
        <v>268</v>
      </c>
      <c r="AU3510" s="255" t="s">
        <v>93</v>
      </c>
      <c r="AV3510" s="14" t="s">
        <v>82</v>
      </c>
      <c r="AW3510" s="14" t="s">
        <v>34</v>
      </c>
      <c r="AX3510" s="14" t="s">
        <v>74</v>
      </c>
      <c r="AY3510" s="255" t="s">
        <v>224</v>
      </c>
    </row>
    <row r="3511" s="13" customFormat="1">
      <c r="A3511" s="13"/>
      <c r="B3511" s="229"/>
      <c r="C3511" s="230"/>
      <c r="D3511" s="231" t="s">
        <v>268</v>
      </c>
      <c r="E3511" s="232" t="s">
        <v>19</v>
      </c>
      <c r="F3511" s="233" t="s">
        <v>3441</v>
      </c>
      <c r="G3511" s="230"/>
      <c r="H3511" s="234">
        <v>37.049999999999997</v>
      </c>
      <c r="I3511" s="235"/>
      <c r="J3511" s="230"/>
      <c r="K3511" s="230"/>
      <c r="L3511" s="236"/>
      <c r="M3511" s="237"/>
      <c r="N3511" s="238"/>
      <c r="O3511" s="238"/>
      <c r="P3511" s="238"/>
      <c r="Q3511" s="238"/>
      <c r="R3511" s="238"/>
      <c r="S3511" s="238"/>
      <c r="T3511" s="23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0" t="s">
        <v>268</v>
      </c>
      <c r="AU3511" s="240" t="s">
        <v>93</v>
      </c>
      <c r="AV3511" s="13" t="s">
        <v>93</v>
      </c>
      <c r="AW3511" s="13" t="s">
        <v>34</v>
      </c>
      <c r="AX3511" s="13" t="s">
        <v>74</v>
      </c>
      <c r="AY3511" s="240" t="s">
        <v>224</v>
      </c>
    </row>
    <row r="3512" s="14" customFormat="1">
      <c r="A3512" s="14"/>
      <c r="B3512" s="246"/>
      <c r="C3512" s="247"/>
      <c r="D3512" s="231" t="s">
        <v>268</v>
      </c>
      <c r="E3512" s="248" t="s">
        <v>19</v>
      </c>
      <c r="F3512" s="249" t="s">
        <v>3442</v>
      </c>
      <c r="G3512" s="247"/>
      <c r="H3512" s="248" t="s">
        <v>19</v>
      </c>
      <c r="I3512" s="250"/>
      <c r="J3512" s="247"/>
      <c r="K3512" s="247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268</v>
      </c>
      <c r="AU3512" s="255" t="s">
        <v>93</v>
      </c>
      <c r="AV3512" s="14" t="s">
        <v>82</v>
      </c>
      <c r="AW3512" s="14" t="s">
        <v>34</v>
      </c>
      <c r="AX3512" s="14" t="s">
        <v>74</v>
      </c>
      <c r="AY3512" s="255" t="s">
        <v>224</v>
      </c>
    </row>
    <row r="3513" s="13" customFormat="1">
      <c r="A3513" s="13"/>
      <c r="B3513" s="229"/>
      <c r="C3513" s="230"/>
      <c r="D3513" s="231" t="s">
        <v>268</v>
      </c>
      <c r="E3513" s="232" t="s">
        <v>19</v>
      </c>
      <c r="F3513" s="233" t="s">
        <v>3443</v>
      </c>
      <c r="G3513" s="230"/>
      <c r="H3513" s="234">
        <v>3.75</v>
      </c>
      <c r="I3513" s="235"/>
      <c r="J3513" s="230"/>
      <c r="K3513" s="230"/>
      <c r="L3513" s="236"/>
      <c r="M3513" s="237"/>
      <c r="N3513" s="238"/>
      <c r="O3513" s="238"/>
      <c r="P3513" s="238"/>
      <c r="Q3513" s="238"/>
      <c r="R3513" s="238"/>
      <c r="S3513" s="238"/>
      <c r="T3513" s="23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0" t="s">
        <v>268</v>
      </c>
      <c r="AU3513" s="240" t="s">
        <v>93</v>
      </c>
      <c r="AV3513" s="13" t="s">
        <v>93</v>
      </c>
      <c r="AW3513" s="13" t="s">
        <v>34</v>
      </c>
      <c r="AX3513" s="13" t="s">
        <v>74</v>
      </c>
      <c r="AY3513" s="240" t="s">
        <v>224</v>
      </c>
    </row>
    <row r="3514" s="16" customFormat="1">
      <c r="A3514" s="16"/>
      <c r="B3514" s="272"/>
      <c r="C3514" s="273"/>
      <c r="D3514" s="231" t="s">
        <v>268</v>
      </c>
      <c r="E3514" s="274" t="s">
        <v>19</v>
      </c>
      <c r="F3514" s="275" t="s">
        <v>351</v>
      </c>
      <c r="G3514" s="273"/>
      <c r="H3514" s="276">
        <v>128.15000000000001</v>
      </c>
      <c r="I3514" s="277"/>
      <c r="J3514" s="273"/>
      <c r="K3514" s="273"/>
      <c r="L3514" s="278"/>
      <c r="M3514" s="279"/>
      <c r="N3514" s="280"/>
      <c r="O3514" s="280"/>
      <c r="P3514" s="280"/>
      <c r="Q3514" s="280"/>
      <c r="R3514" s="280"/>
      <c r="S3514" s="280"/>
      <c r="T3514" s="281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82" t="s">
        <v>268</v>
      </c>
      <c r="AU3514" s="282" t="s">
        <v>93</v>
      </c>
      <c r="AV3514" s="16" t="s">
        <v>231</v>
      </c>
      <c r="AW3514" s="16" t="s">
        <v>34</v>
      </c>
      <c r="AX3514" s="16" t="s">
        <v>82</v>
      </c>
      <c r="AY3514" s="282" t="s">
        <v>224</v>
      </c>
    </row>
    <row r="3515" s="2" customFormat="1" ht="37.8" customHeight="1">
      <c r="A3515" s="41"/>
      <c r="B3515" s="42"/>
      <c r="C3515" s="216" t="s">
        <v>3444</v>
      </c>
      <c r="D3515" s="216" t="s">
        <v>227</v>
      </c>
      <c r="E3515" s="217" t="s">
        <v>3445</v>
      </c>
      <c r="F3515" s="218" t="s">
        <v>3446</v>
      </c>
      <c r="G3515" s="219" t="s">
        <v>471</v>
      </c>
      <c r="H3515" s="220">
        <v>8.3000000000000007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0.017000000000000001</v>
      </c>
      <c r="R3515" s="225">
        <f>Q3515*H3515</f>
        <v>0.14110000000000003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3447</v>
      </c>
    </row>
    <row r="3516" s="14" customFormat="1">
      <c r="A3516" s="14"/>
      <c r="B3516" s="246"/>
      <c r="C3516" s="247"/>
      <c r="D3516" s="231" t="s">
        <v>268</v>
      </c>
      <c r="E3516" s="248" t="s">
        <v>19</v>
      </c>
      <c r="F3516" s="249" t="s">
        <v>3448</v>
      </c>
      <c r="G3516" s="247"/>
      <c r="H3516" s="248" t="s">
        <v>19</v>
      </c>
      <c r="I3516" s="250"/>
      <c r="J3516" s="247"/>
      <c r="K3516" s="247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268</v>
      </c>
      <c r="AU3516" s="255" t="s">
        <v>93</v>
      </c>
      <c r="AV3516" s="14" t="s">
        <v>82</v>
      </c>
      <c r="AW3516" s="14" t="s">
        <v>34</v>
      </c>
      <c r="AX3516" s="14" t="s">
        <v>74</v>
      </c>
      <c r="AY3516" s="255" t="s">
        <v>224</v>
      </c>
    </row>
    <row r="3517" s="13" customFormat="1">
      <c r="A3517" s="13"/>
      <c r="B3517" s="229"/>
      <c r="C3517" s="230"/>
      <c r="D3517" s="231" t="s">
        <v>268</v>
      </c>
      <c r="E3517" s="232" t="s">
        <v>19</v>
      </c>
      <c r="F3517" s="233" t="s">
        <v>3449</v>
      </c>
      <c r="G3517" s="230"/>
      <c r="H3517" s="234">
        <v>8.3000000000000007</v>
      </c>
      <c r="I3517" s="235"/>
      <c r="J3517" s="230"/>
      <c r="K3517" s="230"/>
      <c r="L3517" s="236"/>
      <c r="M3517" s="237"/>
      <c r="N3517" s="238"/>
      <c r="O3517" s="238"/>
      <c r="P3517" s="238"/>
      <c r="Q3517" s="238"/>
      <c r="R3517" s="238"/>
      <c r="S3517" s="238"/>
      <c r="T3517" s="23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0" t="s">
        <v>268</v>
      </c>
      <c r="AU3517" s="240" t="s">
        <v>93</v>
      </c>
      <c r="AV3517" s="13" t="s">
        <v>93</v>
      </c>
      <c r="AW3517" s="13" t="s">
        <v>34</v>
      </c>
      <c r="AX3517" s="13" t="s">
        <v>82</v>
      </c>
      <c r="AY3517" s="240" t="s">
        <v>224</v>
      </c>
    </row>
    <row r="3518" s="2" customFormat="1" ht="16.5" customHeight="1">
      <c r="A3518" s="41"/>
      <c r="B3518" s="42"/>
      <c r="C3518" s="216" t="s">
        <v>3450</v>
      </c>
      <c r="D3518" s="216" t="s">
        <v>227</v>
      </c>
      <c r="E3518" s="217" t="s">
        <v>3451</v>
      </c>
      <c r="F3518" s="218" t="s">
        <v>3452</v>
      </c>
      <c r="G3518" s="219" t="s">
        <v>471</v>
      </c>
      <c r="H3518" s="220">
        <v>352.30000000000001</v>
      </c>
      <c r="I3518" s="221"/>
      <c r="J3518" s="222">
        <f>ROUND(I3518*H3518,2)</f>
        <v>0</v>
      </c>
      <c r="K3518" s="218" t="s">
        <v>312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3453</v>
      </c>
    </row>
    <row r="3519" s="2" customFormat="1">
      <c r="A3519" s="41"/>
      <c r="B3519" s="42"/>
      <c r="C3519" s="43"/>
      <c r="D3519" s="267" t="s">
        <v>314</v>
      </c>
      <c r="E3519" s="43"/>
      <c r="F3519" s="268" t="s">
        <v>3454</v>
      </c>
      <c r="G3519" s="43"/>
      <c r="H3519" s="43"/>
      <c r="I3519" s="269"/>
      <c r="J3519" s="43"/>
      <c r="K3519" s="43"/>
      <c r="L3519" s="47"/>
      <c r="M3519" s="270"/>
      <c r="N3519" s="271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314</v>
      </c>
      <c r="AU3519" s="20" t="s">
        <v>93</v>
      </c>
    </row>
    <row r="3520" s="14" customFormat="1">
      <c r="A3520" s="14"/>
      <c r="B3520" s="246"/>
      <c r="C3520" s="247"/>
      <c r="D3520" s="231" t="s">
        <v>268</v>
      </c>
      <c r="E3520" s="248" t="s">
        <v>19</v>
      </c>
      <c r="F3520" s="249" t="s">
        <v>3455</v>
      </c>
      <c r="G3520" s="247"/>
      <c r="H3520" s="248" t="s">
        <v>19</v>
      </c>
      <c r="I3520" s="250"/>
      <c r="J3520" s="247"/>
      <c r="K3520" s="247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268</v>
      </c>
      <c r="AU3520" s="255" t="s">
        <v>93</v>
      </c>
      <c r="AV3520" s="14" t="s">
        <v>82</v>
      </c>
      <c r="AW3520" s="14" t="s">
        <v>34</v>
      </c>
      <c r="AX3520" s="14" t="s">
        <v>74</v>
      </c>
      <c r="AY3520" s="255" t="s">
        <v>224</v>
      </c>
    </row>
    <row r="3521" s="13" customFormat="1">
      <c r="A3521" s="13"/>
      <c r="B3521" s="229"/>
      <c r="C3521" s="230"/>
      <c r="D3521" s="231" t="s">
        <v>268</v>
      </c>
      <c r="E3521" s="232" t="s">
        <v>19</v>
      </c>
      <c r="F3521" s="233" t="s">
        <v>623</v>
      </c>
      <c r="G3521" s="230"/>
      <c r="H3521" s="234">
        <v>29</v>
      </c>
      <c r="I3521" s="235"/>
      <c r="J3521" s="230"/>
      <c r="K3521" s="230"/>
      <c r="L3521" s="236"/>
      <c r="M3521" s="237"/>
      <c r="N3521" s="238"/>
      <c r="O3521" s="238"/>
      <c r="P3521" s="238"/>
      <c r="Q3521" s="238"/>
      <c r="R3521" s="238"/>
      <c r="S3521" s="238"/>
      <c r="T3521" s="23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0" t="s">
        <v>268</v>
      </c>
      <c r="AU3521" s="240" t="s">
        <v>93</v>
      </c>
      <c r="AV3521" s="13" t="s">
        <v>93</v>
      </c>
      <c r="AW3521" s="13" t="s">
        <v>34</v>
      </c>
      <c r="AX3521" s="13" t="s">
        <v>74</v>
      </c>
      <c r="AY3521" s="240" t="s">
        <v>224</v>
      </c>
    </row>
    <row r="3522" s="14" customFormat="1">
      <c r="A3522" s="14"/>
      <c r="B3522" s="246"/>
      <c r="C3522" s="247"/>
      <c r="D3522" s="231" t="s">
        <v>268</v>
      </c>
      <c r="E3522" s="248" t="s">
        <v>19</v>
      </c>
      <c r="F3522" s="249" t="s">
        <v>3456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268</v>
      </c>
      <c r="AU3522" s="255" t="s">
        <v>93</v>
      </c>
      <c r="AV3522" s="14" t="s">
        <v>82</v>
      </c>
      <c r="AW3522" s="14" t="s">
        <v>34</v>
      </c>
      <c r="AX3522" s="14" t="s">
        <v>74</v>
      </c>
      <c r="AY3522" s="255" t="s">
        <v>224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3457</v>
      </c>
      <c r="G3523" s="230"/>
      <c r="H3523" s="234">
        <v>323.30000000000001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74</v>
      </c>
      <c r="AY3523" s="240" t="s">
        <v>224</v>
      </c>
    </row>
    <row r="3524" s="16" customFormat="1">
      <c r="A3524" s="16"/>
      <c r="B3524" s="272"/>
      <c r="C3524" s="273"/>
      <c r="D3524" s="231" t="s">
        <v>268</v>
      </c>
      <c r="E3524" s="274" t="s">
        <v>19</v>
      </c>
      <c r="F3524" s="275" t="s">
        <v>351</v>
      </c>
      <c r="G3524" s="273"/>
      <c r="H3524" s="276">
        <v>352.30000000000001</v>
      </c>
      <c r="I3524" s="277"/>
      <c r="J3524" s="273"/>
      <c r="K3524" s="273"/>
      <c r="L3524" s="278"/>
      <c r="M3524" s="279"/>
      <c r="N3524" s="280"/>
      <c r="O3524" s="280"/>
      <c r="P3524" s="280"/>
      <c r="Q3524" s="280"/>
      <c r="R3524" s="280"/>
      <c r="S3524" s="280"/>
      <c r="T3524" s="281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82" t="s">
        <v>268</v>
      </c>
      <c r="AU3524" s="282" t="s">
        <v>93</v>
      </c>
      <c r="AV3524" s="16" t="s">
        <v>231</v>
      </c>
      <c r="AW3524" s="16" t="s">
        <v>34</v>
      </c>
      <c r="AX3524" s="16" t="s">
        <v>82</v>
      </c>
      <c r="AY3524" s="282" t="s">
        <v>224</v>
      </c>
    </row>
    <row r="3525" s="2" customFormat="1" ht="24.15" customHeight="1">
      <c r="A3525" s="41"/>
      <c r="B3525" s="42"/>
      <c r="C3525" s="286" t="s">
        <v>3458</v>
      </c>
      <c r="D3525" s="286" t="s">
        <v>572</v>
      </c>
      <c r="E3525" s="287" t="s">
        <v>3459</v>
      </c>
      <c r="F3525" s="288" t="s">
        <v>3460</v>
      </c>
      <c r="G3525" s="289" t="s">
        <v>371</v>
      </c>
      <c r="H3525" s="290">
        <v>0.77000000000000002</v>
      </c>
      <c r="I3525" s="291"/>
      <c r="J3525" s="292">
        <f>ROUND(I3525*H3525,2)</f>
        <v>0</v>
      </c>
      <c r="K3525" s="288" t="s">
        <v>312</v>
      </c>
      <c r="L3525" s="293"/>
      <c r="M3525" s="294" t="s">
        <v>19</v>
      </c>
      <c r="N3525" s="295" t="s">
        <v>46</v>
      </c>
      <c r="O3525" s="87"/>
      <c r="P3525" s="225">
        <f>O3525*H3525</f>
        <v>0</v>
      </c>
      <c r="Q3525" s="225">
        <v>1</v>
      </c>
      <c r="R3525" s="225">
        <f>Q3525*H3525</f>
        <v>0.77000000000000002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643</v>
      </c>
      <c r="AT3525" s="227" t="s">
        <v>572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3461</v>
      </c>
    </row>
    <row r="3526" s="14" customFormat="1">
      <c r="A3526" s="14"/>
      <c r="B3526" s="246"/>
      <c r="C3526" s="247"/>
      <c r="D3526" s="231" t="s">
        <v>268</v>
      </c>
      <c r="E3526" s="248" t="s">
        <v>19</v>
      </c>
      <c r="F3526" s="249" t="s">
        <v>3455</v>
      </c>
      <c r="G3526" s="247"/>
      <c r="H3526" s="248" t="s">
        <v>19</v>
      </c>
      <c r="I3526" s="250"/>
      <c r="J3526" s="247"/>
      <c r="K3526" s="247"/>
      <c r="L3526" s="251"/>
      <c r="M3526" s="252"/>
      <c r="N3526" s="253"/>
      <c r="O3526" s="253"/>
      <c r="P3526" s="253"/>
      <c r="Q3526" s="253"/>
      <c r="R3526" s="253"/>
      <c r="S3526" s="253"/>
      <c r="T3526" s="25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5" t="s">
        <v>268</v>
      </c>
      <c r="AU3526" s="255" t="s">
        <v>93</v>
      </c>
      <c r="AV3526" s="14" t="s">
        <v>82</v>
      </c>
      <c r="AW3526" s="14" t="s">
        <v>34</v>
      </c>
      <c r="AX3526" s="14" t="s">
        <v>74</v>
      </c>
      <c r="AY3526" s="255" t="s">
        <v>224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3462</v>
      </c>
      <c r="G3527" s="230"/>
      <c r="H3527" s="234">
        <v>0.77000000000000002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86" t="s">
        <v>3463</v>
      </c>
      <c r="D3528" s="286" t="s">
        <v>572</v>
      </c>
      <c r="E3528" s="287" t="s">
        <v>3464</v>
      </c>
      <c r="F3528" s="288" t="s">
        <v>3465</v>
      </c>
      <c r="G3528" s="289" t="s">
        <v>471</v>
      </c>
      <c r="H3528" s="290">
        <v>163.19999999999999</v>
      </c>
      <c r="I3528" s="291"/>
      <c r="J3528" s="292">
        <f>ROUND(I3528*H3528,2)</f>
        <v>0</v>
      </c>
      <c r="K3528" s="288" t="s">
        <v>312</v>
      </c>
      <c r="L3528" s="293"/>
      <c r="M3528" s="294" t="s">
        <v>19</v>
      </c>
      <c r="N3528" s="295" t="s">
        <v>46</v>
      </c>
      <c r="O3528" s="87"/>
      <c r="P3528" s="225">
        <f>O3528*H3528</f>
        <v>0</v>
      </c>
      <c r="Q3528" s="225">
        <v>0.00048999999999999998</v>
      </c>
      <c r="R3528" s="225">
        <f>Q3528*H3528</f>
        <v>0.079967999999999997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643</v>
      </c>
      <c r="AT3528" s="227" t="s">
        <v>572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3466</v>
      </c>
    </row>
    <row r="3529" s="2" customFormat="1" ht="16.5" customHeight="1">
      <c r="A3529" s="41"/>
      <c r="B3529" s="42"/>
      <c r="C3529" s="286" t="s">
        <v>3467</v>
      </c>
      <c r="D3529" s="286" t="s">
        <v>572</v>
      </c>
      <c r="E3529" s="287" t="s">
        <v>3468</v>
      </c>
      <c r="F3529" s="288" t="s">
        <v>3469</v>
      </c>
      <c r="G3529" s="289" t="s">
        <v>471</v>
      </c>
      <c r="H3529" s="290">
        <v>355.63</v>
      </c>
      <c r="I3529" s="291"/>
      <c r="J3529" s="292">
        <f>ROUND(I3529*H3529,2)</f>
        <v>0</v>
      </c>
      <c r="K3529" s="288" t="s">
        <v>19</v>
      </c>
      <c r="L3529" s="293"/>
      <c r="M3529" s="294" t="s">
        <v>19</v>
      </c>
      <c r="N3529" s="295" t="s">
        <v>46</v>
      </c>
      <c r="O3529" s="87"/>
      <c r="P3529" s="225">
        <f>O3529*H3529</f>
        <v>0</v>
      </c>
      <c r="Q3529" s="225">
        <v>0.00023000000000000001</v>
      </c>
      <c r="R3529" s="225">
        <f>Q3529*H3529</f>
        <v>0.081794900000000004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643</v>
      </c>
      <c r="AT3529" s="227" t="s">
        <v>572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3470</v>
      </c>
    </row>
    <row r="3530" s="14" customFormat="1">
      <c r="A3530" s="14"/>
      <c r="B3530" s="246"/>
      <c r="C3530" s="247"/>
      <c r="D3530" s="231" t="s">
        <v>268</v>
      </c>
      <c r="E3530" s="248" t="s">
        <v>19</v>
      </c>
      <c r="F3530" s="249" t="s">
        <v>3456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268</v>
      </c>
      <c r="AU3530" s="255" t="s">
        <v>93</v>
      </c>
      <c r="AV3530" s="14" t="s">
        <v>82</v>
      </c>
      <c r="AW3530" s="14" t="s">
        <v>34</v>
      </c>
      <c r="AX3530" s="14" t="s">
        <v>74</v>
      </c>
      <c r="AY3530" s="255" t="s">
        <v>224</v>
      </c>
    </row>
    <row r="3531" s="13" customFormat="1">
      <c r="A3531" s="13"/>
      <c r="B3531" s="229"/>
      <c r="C3531" s="230"/>
      <c r="D3531" s="231" t="s">
        <v>268</v>
      </c>
      <c r="E3531" s="232" t="s">
        <v>19</v>
      </c>
      <c r="F3531" s="233" t="s">
        <v>3471</v>
      </c>
      <c r="G3531" s="230"/>
      <c r="H3531" s="234">
        <v>355.63</v>
      </c>
      <c r="I3531" s="235"/>
      <c r="J3531" s="230"/>
      <c r="K3531" s="230"/>
      <c r="L3531" s="236"/>
      <c r="M3531" s="237"/>
      <c r="N3531" s="238"/>
      <c r="O3531" s="238"/>
      <c r="P3531" s="238"/>
      <c r="Q3531" s="238"/>
      <c r="R3531" s="238"/>
      <c r="S3531" s="238"/>
      <c r="T3531" s="23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0" t="s">
        <v>268</v>
      </c>
      <c r="AU3531" s="240" t="s">
        <v>93</v>
      </c>
      <c r="AV3531" s="13" t="s">
        <v>93</v>
      </c>
      <c r="AW3531" s="13" t="s">
        <v>34</v>
      </c>
      <c r="AX3531" s="13" t="s">
        <v>82</v>
      </c>
      <c r="AY3531" s="240" t="s">
        <v>224</v>
      </c>
    </row>
    <row r="3532" s="2" customFormat="1" ht="49.05" customHeight="1">
      <c r="A3532" s="41"/>
      <c r="B3532" s="42"/>
      <c r="C3532" s="216" t="s">
        <v>3472</v>
      </c>
      <c r="D3532" s="216" t="s">
        <v>227</v>
      </c>
      <c r="E3532" s="217" t="s">
        <v>3473</v>
      </c>
      <c r="F3532" s="218" t="s">
        <v>3474</v>
      </c>
      <c r="G3532" s="219" t="s">
        <v>371</v>
      </c>
      <c r="H3532" s="220">
        <v>3.601</v>
      </c>
      <c r="I3532" s="221"/>
      <c r="J3532" s="222">
        <f>ROUND(I3532*H3532,2)</f>
        <v>0</v>
      </c>
      <c r="K3532" s="218" t="s">
        <v>312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3475</v>
      </c>
    </row>
    <row r="3533" s="2" customFormat="1">
      <c r="A3533" s="41"/>
      <c r="B3533" s="42"/>
      <c r="C3533" s="43"/>
      <c r="D3533" s="267" t="s">
        <v>314</v>
      </c>
      <c r="E3533" s="43"/>
      <c r="F3533" s="268" t="s">
        <v>3476</v>
      </c>
      <c r="G3533" s="43"/>
      <c r="H3533" s="43"/>
      <c r="I3533" s="269"/>
      <c r="J3533" s="43"/>
      <c r="K3533" s="43"/>
      <c r="L3533" s="47"/>
      <c r="M3533" s="270"/>
      <c r="N3533" s="271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314</v>
      </c>
      <c r="AU3533" s="20" t="s">
        <v>93</v>
      </c>
    </row>
    <row r="3534" s="12" customFormat="1" ht="22.8" customHeight="1">
      <c r="A3534" s="12"/>
      <c r="B3534" s="200"/>
      <c r="C3534" s="201"/>
      <c r="D3534" s="202" t="s">
        <v>73</v>
      </c>
      <c r="E3534" s="214" t="s">
        <v>3477</v>
      </c>
      <c r="F3534" s="214" t="s">
        <v>3478</v>
      </c>
      <c r="G3534" s="201"/>
      <c r="H3534" s="201"/>
      <c r="I3534" s="204"/>
      <c r="J3534" s="215">
        <f>BK3534</f>
        <v>0</v>
      </c>
      <c r="K3534" s="201"/>
      <c r="L3534" s="206"/>
      <c r="M3534" s="207"/>
      <c r="N3534" s="208"/>
      <c r="O3534" s="208"/>
      <c r="P3534" s="209">
        <f>SUM(P3535:P3664)</f>
        <v>0</v>
      </c>
      <c r="Q3534" s="208"/>
      <c r="R3534" s="209">
        <f>SUM(R3535:R3664)</f>
        <v>5.2511725200000008</v>
      </c>
      <c r="S3534" s="208"/>
      <c r="T3534" s="210">
        <f>SUM(T3535:T3664)</f>
        <v>0</v>
      </c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R3534" s="211" t="s">
        <v>93</v>
      </c>
      <c r="AT3534" s="212" t="s">
        <v>73</v>
      </c>
      <c r="AU3534" s="212" t="s">
        <v>82</v>
      </c>
      <c r="AY3534" s="211" t="s">
        <v>224</v>
      </c>
      <c r="BK3534" s="213">
        <f>SUM(BK3535:BK3664)</f>
        <v>0</v>
      </c>
    </row>
    <row r="3535" s="2" customFormat="1" ht="16.5" customHeight="1">
      <c r="A3535" s="41"/>
      <c r="B3535" s="42"/>
      <c r="C3535" s="216" t="s">
        <v>3479</v>
      </c>
      <c r="D3535" s="216" t="s">
        <v>227</v>
      </c>
      <c r="E3535" s="217" t="s">
        <v>3480</v>
      </c>
      <c r="F3535" s="218" t="s">
        <v>3481</v>
      </c>
      <c r="G3535" s="219" t="s">
        <v>266</v>
      </c>
      <c r="H3535" s="220">
        <v>7.5469999999999997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3482</v>
      </c>
    </row>
    <row r="3536" s="13" customFormat="1">
      <c r="A3536" s="13"/>
      <c r="B3536" s="229"/>
      <c r="C3536" s="230"/>
      <c r="D3536" s="231" t="s">
        <v>268</v>
      </c>
      <c r="E3536" s="232" t="s">
        <v>19</v>
      </c>
      <c r="F3536" s="233" t="s">
        <v>3483</v>
      </c>
      <c r="G3536" s="230"/>
      <c r="H3536" s="234">
        <v>7.5469999999999997</v>
      </c>
      <c r="I3536" s="235"/>
      <c r="J3536" s="230"/>
      <c r="K3536" s="230"/>
      <c r="L3536" s="236"/>
      <c r="M3536" s="237"/>
      <c r="N3536" s="238"/>
      <c r="O3536" s="238"/>
      <c r="P3536" s="238"/>
      <c r="Q3536" s="238"/>
      <c r="R3536" s="238"/>
      <c r="S3536" s="238"/>
      <c r="T3536" s="23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0" t="s">
        <v>268</v>
      </c>
      <c r="AU3536" s="240" t="s">
        <v>93</v>
      </c>
      <c r="AV3536" s="13" t="s">
        <v>93</v>
      </c>
      <c r="AW3536" s="13" t="s">
        <v>34</v>
      </c>
      <c r="AX3536" s="13" t="s">
        <v>82</v>
      </c>
      <c r="AY3536" s="240" t="s">
        <v>224</v>
      </c>
    </row>
    <row r="3537" s="2" customFormat="1" ht="16.5" customHeight="1">
      <c r="A3537" s="41"/>
      <c r="B3537" s="42"/>
      <c r="C3537" s="216" t="s">
        <v>3484</v>
      </c>
      <c r="D3537" s="216" t="s">
        <v>227</v>
      </c>
      <c r="E3537" s="217" t="s">
        <v>3485</v>
      </c>
      <c r="F3537" s="218" t="s">
        <v>3486</v>
      </c>
      <c r="G3537" s="219" t="s">
        <v>266</v>
      </c>
      <c r="H3537" s="220">
        <v>7.7619999999999996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3487</v>
      </c>
    </row>
    <row r="3538" s="13" customFormat="1">
      <c r="A3538" s="13"/>
      <c r="B3538" s="229"/>
      <c r="C3538" s="230"/>
      <c r="D3538" s="231" t="s">
        <v>268</v>
      </c>
      <c r="E3538" s="232" t="s">
        <v>19</v>
      </c>
      <c r="F3538" s="233" t="s">
        <v>3488</v>
      </c>
      <c r="G3538" s="230"/>
      <c r="H3538" s="234">
        <v>7.7619999999999996</v>
      </c>
      <c r="I3538" s="235"/>
      <c r="J3538" s="230"/>
      <c r="K3538" s="230"/>
      <c r="L3538" s="236"/>
      <c r="M3538" s="237"/>
      <c r="N3538" s="238"/>
      <c r="O3538" s="238"/>
      <c r="P3538" s="238"/>
      <c r="Q3538" s="238"/>
      <c r="R3538" s="238"/>
      <c r="S3538" s="238"/>
      <c r="T3538" s="23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0" t="s">
        <v>268</v>
      </c>
      <c r="AU3538" s="240" t="s">
        <v>93</v>
      </c>
      <c r="AV3538" s="13" t="s">
        <v>93</v>
      </c>
      <c r="AW3538" s="13" t="s">
        <v>34</v>
      </c>
      <c r="AX3538" s="13" t="s">
        <v>82</v>
      </c>
      <c r="AY3538" s="240" t="s">
        <v>224</v>
      </c>
    </row>
    <row r="3539" s="2" customFormat="1" ht="24.15" customHeight="1">
      <c r="A3539" s="41"/>
      <c r="B3539" s="42"/>
      <c r="C3539" s="216" t="s">
        <v>3489</v>
      </c>
      <c r="D3539" s="216" t="s">
        <v>227</v>
      </c>
      <c r="E3539" s="217" t="s">
        <v>3490</v>
      </c>
      <c r="F3539" s="218" t="s">
        <v>3491</v>
      </c>
      <c r="G3539" s="219" t="s">
        <v>595</v>
      </c>
      <c r="H3539" s="220">
        <v>3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3492</v>
      </c>
    </row>
    <row r="3540" s="2" customFormat="1" ht="24.15" customHeight="1">
      <c r="A3540" s="41"/>
      <c r="B3540" s="42"/>
      <c r="C3540" s="216" t="s">
        <v>3493</v>
      </c>
      <c r="D3540" s="216" t="s">
        <v>227</v>
      </c>
      <c r="E3540" s="217" t="s">
        <v>3494</v>
      </c>
      <c r="F3540" s="218" t="s">
        <v>3495</v>
      </c>
      <c r="G3540" s="219" t="s">
        <v>595</v>
      </c>
      <c r="H3540" s="220">
        <v>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3496</v>
      </c>
    </row>
    <row r="3541" s="2" customFormat="1" ht="24.15" customHeight="1">
      <c r="A3541" s="41"/>
      <c r="B3541" s="42"/>
      <c r="C3541" s="216" t="s">
        <v>3497</v>
      </c>
      <c r="D3541" s="216" t="s">
        <v>227</v>
      </c>
      <c r="E3541" s="217" t="s">
        <v>3498</v>
      </c>
      <c r="F3541" s="218" t="s">
        <v>3499</v>
      </c>
      <c r="G3541" s="219" t="s">
        <v>595</v>
      </c>
      <c r="H3541" s="220">
        <v>4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3500</v>
      </c>
    </row>
    <row r="3542" s="2" customFormat="1" ht="24.15" customHeight="1">
      <c r="A3542" s="41"/>
      <c r="B3542" s="42"/>
      <c r="C3542" s="216" t="s">
        <v>3501</v>
      </c>
      <c r="D3542" s="216" t="s">
        <v>227</v>
      </c>
      <c r="E3542" s="217" t="s">
        <v>3502</v>
      </c>
      <c r="F3542" s="218" t="s">
        <v>3503</v>
      </c>
      <c r="G3542" s="219" t="s">
        <v>595</v>
      </c>
      <c r="H3542" s="220">
        <v>13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3504</v>
      </c>
    </row>
    <row r="3543" s="2" customFormat="1" ht="24.15" customHeight="1">
      <c r="A3543" s="41"/>
      <c r="B3543" s="42"/>
      <c r="C3543" s="216" t="s">
        <v>3505</v>
      </c>
      <c r="D3543" s="216" t="s">
        <v>227</v>
      </c>
      <c r="E3543" s="217" t="s">
        <v>3506</v>
      </c>
      <c r="F3543" s="218" t="s">
        <v>3507</v>
      </c>
      <c r="G3543" s="219" t="s">
        <v>595</v>
      </c>
      <c r="H3543" s="220">
        <v>12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3508</v>
      </c>
    </row>
    <row r="3544" s="2" customFormat="1" ht="24.15" customHeight="1">
      <c r="A3544" s="41"/>
      <c r="B3544" s="42"/>
      <c r="C3544" s="216" t="s">
        <v>3509</v>
      </c>
      <c r="D3544" s="216" t="s">
        <v>227</v>
      </c>
      <c r="E3544" s="217" t="s">
        <v>3510</v>
      </c>
      <c r="F3544" s="218" t="s">
        <v>3511</v>
      </c>
      <c r="G3544" s="219" t="s">
        <v>595</v>
      </c>
      <c r="H3544" s="220">
        <v>17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3512</v>
      </c>
    </row>
    <row r="3545" s="2" customFormat="1" ht="24.15" customHeight="1">
      <c r="A3545" s="41"/>
      <c r="B3545" s="42"/>
      <c r="C3545" s="216" t="s">
        <v>3513</v>
      </c>
      <c r="D3545" s="216" t="s">
        <v>227</v>
      </c>
      <c r="E3545" s="217" t="s">
        <v>3514</v>
      </c>
      <c r="F3545" s="218" t="s">
        <v>3515</v>
      </c>
      <c r="G3545" s="219" t="s">
        <v>595</v>
      </c>
      <c r="H3545" s="220">
        <v>15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3516</v>
      </c>
    </row>
    <row r="3546" s="2" customFormat="1" ht="33" customHeight="1">
      <c r="A3546" s="41"/>
      <c r="B3546" s="42"/>
      <c r="C3546" s="216" t="s">
        <v>3517</v>
      </c>
      <c r="D3546" s="216" t="s">
        <v>227</v>
      </c>
      <c r="E3546" s="217" t="s">
        <v>3518</v>
      </c>
      <c r="F3546" s="218" t="s">
        <v>3519</v>
      </c>
      <c r="G3546" s="219" t="s">
        <v>266</v>
      </c>
      <c r="H3546" s="220">
        <v>167.01400000000001</v>
      </c>
      <c r="I3546" s="221"/>
      <c r="J3546" s="222">
        <f>ROUND(I3546*H3546,2)</f>
        <v>0</v>
      </c>
      <c r="K3546" s="218" t="s">
        <v>312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3520</v>
      </c>
    </row>
    <row r="3547" s="2" customFormat="1">
      <c r="A3547" s="41"/>
      <c r="B3547" s="42"/>
      <c r="C3547" s="43"/>
      <c r="D3547" s="267" t="s">
        <v>314</v>
      </c>
      <c r="E3547" s="43"/>
      <c r="F3547" s="268" t="s">
        <v>3521</v>
      </c>
      <c r="G3547" s="43"/>
      <c r="H3547" s="43"/>
      <c r="I3547" s="269"/>
      <c r="J3547" s="43"/>
      <c r="K3547" s="43"/>
      <c r="L3547" s="47"/>
      <c r="M3547" s="270"/>
      <c r="N3547" s="271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314</v>
      </c>
      <c r="AU3547" s="20" t="s">
        <v>93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1472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4" customFormat="1">
      <c r="A3549" s="14"/>
      <c r="B3549" s="246"/>
      <c r="C3549" s="247"/>
      <c r="D3549" s="231" t="s">
        <v>268</v>
      </c>
      <c r="E3549" s="248" t="s">
        <v>19</v>
      </c>
      <c r="F3549" s="249" t="s">
        <v>704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268</v>
      </c>
      <c r="AU3549" s="255" t="s">
        <v>93</v>
      </c>
      <c r="AV3549" s="14" t="s">
        <v>82</v>
      </c>
      <c r="AW3549" s="14" t="s">
        <v>34</v>
      </c>
      <c r="AX3549" s="14" t="s">
        <v>74</v>
      </c>
      <c r="AY3549" s="255" t="s">
        <v>224</v>
      </c>
    </row>
    <row r="3550" s="13" customFormat="1">
      <c r="A3550" s="13"/>
      <c r="B3550" s="229"/>
      <c r="C3550" s="230"/>
      <c r="D3550" s="231" t="s">
        <v>268</v>
      </c>
      <c r="E3550" s="232" t="s">
        <v>19</v>
      </c>
      <c r="F3550" s="233" t="s">
        <v>3522</v>
      </c>
      <c r="G3550" s="230"/>
      <c r="H3550" s="234">
        <v>8.6579999999999995</v>
      </c>
      <c r="I3550" s="235"/>
      <c r="J3550" s="230"/>
      <c r="K3550" s="230"/>
      <c r="L3550" s="236"/>
      <c r="M3550" s="237"/>
      <c r="N3550" s="238"/>
      <c r="O3550" s="238"/>
      <c r="P3550" s="238"/>
      <c r="Q3550" s="238"/>
      <c r="R3550" s="238"/>
      <c r="S3550" s="238"/>
      <c r="T3550" s="23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0" t="s">
        <v>268</v>
      </c>
      <c r="AU3550" s="240" t="s">
        <v>93</v>
      </c>
      <c r="AV3550" s="13" t="s">
        <v>93</v>
      </c>
      <c r="AW3550" s="13" t="s">
        <v>34</v>
      </c>
      <c r="AX3550" s="13" t="s">
        <v>74</v>
      </c>
      <c r="AY3550" s="240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1474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3522</v>
      </c>
      <c r="G3552" s="230"/>
      <c r="H3552" s="234">
        <v>8.6579999999999995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1171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3522</v>
      </c>
      <c r="G3554" s="230"/>
      <c r="H3554" s="234">
        <v>8.6579999999999995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3523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7.7999999999999998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3037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971</v>
      </c>
      <c r="G3558" s="230"/>
      <c r="H3558" s="234">
        <v>60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1629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1630</v>
      </c>
      <c r="G3560" s="230"/>
      <c r="H3560" s="234">
        <v>73.239999999999995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167.01400000000001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3525</v>
      </c>
      <c r="D3562" s="286" t="s">
        <v>572</v>
      </c>
      <c r="E3562" s="287" t="s">
        <v>3526</v>
      </c>
      <c r="F3562" s="288" t="s">
        <v>3527</v>
      </c>
      <c r="G3562" s="289" t="s">
        <v>266</v>
      </c>
      <c r="H3562" s="290">
        <v>24.766999999999999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0.0129</v>
      </c>
      <c r="R3562" s="225">
        <f>Q3562*H3562</f>
        <v>0.31949430000000001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3528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1472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704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3" customFormat="1">
      <c r="A3565" s="13"/>
      <c r="B3565" s="229"/>
      <c r="C3565" s="230"/>
      <c r="D3565" s="231" t="s">
        <v>268</v>
      </c>
      <c r="E3565" s="232" t="s">
        <v>19</v>
      </c>
      <c r="F3565" s="233" t="s">
        <v>3529</v>
      </c>
      <c r="G3565" s="230"/>
      <c r="H3565" s="234">
        <v>6.3490000000000002</v>
      </c>
      <c r="I3565" s="235"/>
      <c r="J3565" s="230"/>
      <c r="K3565" s="230"/>
      <c r="L3565" s="236"/>
      <c r="M3565" s="237"/>
      <c r="N3565" s="238"/>
      <c r="O3565" s="238"/>
      <c r="P3565" s="238"/>
      <c r="Q3565" s="238"/>
      <c r="R3565" s="238"/>
      <c r="S3565" s="238"/>
      <c r="T3565" s="23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0" t="s">
        <v>268</v>
      </c>
      <c r="AU3565" s="240" t="s">
        <v>93</v>
      </c>
      <c r="AV3565" s="13" t="s">
        <v>93</v>
      </c>
      <c r="AW3565" s="13" t="s">
        <v>34</v>
      </c>
      <c r="AX3565" s="13" t="s">
        <v>74</v>
      </c>
      <c r="AY3565" s="240" t="s">
        <v>224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1474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3" customFormat="1">
      <c r="A3567" s="13"/>
      <c r="B3567" s="229"/>
      <c r="C3567" s="230"/>
      <c r="D3567" s="231" t="s">
        <v>268</v>
      </c>
      <c r="E3567" s="232" t="s">
        <v>19</v>
      </c>
      <c r="F3567" s="233" t="s">
        <v>3529</v>
      </c>
      <c r="G3567" s="230"/>
      <c r="H3567" s="234">
        <v>6.3490000000000002</v>
      </c>
      <c r="I3567" s="235"/>
      <c r="J3567" s="230"/>
      <c r="K3567" s="230"/>
      <c r="L3567" s="236"/>
      <c r="M3567" s="237"/>
      <c r="N3567" s="238"/>
      <c r="O3567" s="238"/>
      <c r="P3567" s="238"/>
      <c r="Q3567" s="238"/>
      <c r="R3567" s="238"/>
      <c r="S3567" s="238"/>
      <c r="T3567" s="23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0" t="s">
        <v>268</v>
      </c>
      <c r="AU3567" s="240" t="s">
        <v>93</v>
      </c>
      <c r="AV3567" s="13" t="s">
        <v>93</v>
      </c>
      <c r="AW3567" s="13" t="s">
        <v>34</v>
      </c>
      <c r="AX3567" s="13" t="s">
        <v>74</v>
      </c>
      <c r="AY3567" s="240" t="s">
        <v>224</v>
      </c>
    </row>
    <row r="3568" s="14" customFormat="1">
      <c r="A3568" s="14"/>
      <c r="B3568" s="246"/>
      <c r="C3568" s="247"/>
      <c r="D3568" s="231" t="s">
        <v>268</v>
      </c>
      <c r="E3568" s="248" t="s">
        <v>19</v>
      </c>
      <c r="F3568" s="249" t="s">
        <v>1171</v>
      </c>
      <c r="G3568" s="247"/>
      <c r="H3568" s="248" t="s">
        <v>19</v>
      </c>
      <c r="I3568" s="250"/>
      <c r="J3568" s="247"/>
      <c r="K3568" s="247"/>
      <c r="L3568" s="251"/>
      <c r="M3568" s="252"/>
      <c r="N3568" s="253"/>
      <c r="O3568" s="253"/>
      <c r="P3568" s="253"/>
      <c r="Q3568" s="253"/>
      <c r="R3568" s="253"/>
      <c r="S3568" s="253"/>
      <c r="T3568" s="25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5" t="s">
        <v>268</v>
      </c>
      <c r="AU3568" s="255" t="s">
        <v>93</v>
      </c>
      <c r="AV3568" s="14" t="s">
        <v>82</v>
      </c>
      <c r="AW3568" s="14" t="s">
        <v>34</v>
      </c>
      <c r="AX3568" s="14" t="s">
        <v>74</v>
      </c>
      <c r="AY3568" s="255" t="s">
        <v>224</v>
      </c>
    </row>
    <row r="3569" s="13" customFormat="1">
      <c r="A3569" s="13"/>
      <c r="B3569" s="229"/>
      <c r="C3569" s="230"/>
      <c r="D3569" s="231" t="s">
        <v>268</v>
      </c>
      <c r="E3569" s="232" t="s">
        <v>19</v>
      </c>
      <c r="F3569" s="233" t="s">
        <v>3529</v>
      </c>
      <c r="G3569" s="230"/>
      <c r="H3569" s="234">
        <v>6.3490000000000002</v>
      </c>
      <c r="I3569" s="235"/>
      <c r="J3569" s="230"/>
      <c r="K3569" s="230"/>
      <c r="L3569" s="236"/>
      <c r="M3569" s="237"/>
      <c r="N3569" s="238"/>
      <c r="O3569" s="238"/>
      <c r="P3569" s="238"/>
      <c r="Q3569" s="238"/>
      <c r="R3569" s="238"/>
      <c r="S3569" s="238"/>
      <c r="T3569" s="23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0" t="s">
        <v>268</v>
      </c>
      <c r="AU3569" s="240" t="s">
        <v>93</v>
      </c>
      <c r="AV3569" s="13" t="s">
        <v>93</v>
      </c>
      <c r="AW3569" s="13" t="s">
        <v>34</v>
      </c>
      <c r="AX3569" s="13" t="s">
        <v>74</v>
      </c>
      <c r="AY3569" s="240" t="s">
        <v>224</v>
      </c>
    </row>
    <row r="3570" s="14" customFormat="1">
      <c r="A3570" s="14"/>
      <c r="B3570" s="246"/>
      <c r="C3570" s="247"/>
      <c r="D3570" s="231" t="s">
        <v>268</v>
      </c>
      <c r="E3570" s="248" t="s">
        <v>19</v>
      </c>
      <c r="F3570" s="249" t="s">
        <v>3523</v>
      </c>
      <c r="G3570" s="247"/>
      <c r="H3570" s="248" t="s">
        <v>19</v>
      </c>
      <c r="I3570" s="250"/>
      <c r="J3570" s="247"/>
      <c r="K3570" s="247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268</v>
      </c>
      <c r="AU3570" s="255" t="s">
        <v>93</v>
      </c>
      <c r="AV3570" s="14" t="s">
        <v>82</v>
      </c>
      <c r="AW3570" s="14" t="s">
        <v>34</v>
      </c>
      <c r="AX3570" s="14" t="s">
        <v>74</v>
      </c>
      <c r="AY3570" s="255" t="s">
        <v>224</v>
      </c>
    </row>
    <row r="3571" s="13" customFormat="1">
      <c r="A3571" s="13"/>
      <c r="B3571" s="229"/>
      <c r="C3571" s="230"/>
      <c r="D3571" s="231" t="s">
        <v>268</v>
      </c>
      <c r="E3571" s="232" t="s">
        <v>19</v>
      </c>
      <c r="F3571" s="233" t="s">
        <v>3530</v>
      </c>
      <c r="G3571" s="230"/>
      <c r="H3571" s="234">
        <v>5.7199999999999998</v>
      </c>
      <c r="I3571" s="235"/>
      <c r="J3571" s="230"/>
      <c r="K3571" s="230"/>
      <c r="L3571" s="236"/>
      <c r="M3571" s="237"/>
      <c r="N3571" s="238"/>
      <c r="O3571" s="238"/>
      <c r="P3571" s="238"/>
      <c r="Q3571" s="238"/>
      <c r="R3571" s="238"/>
      <c r="S3571" s="238"/>
      <c r="T3571" s="23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0" t="s">
        <v>268</v>
      </c>
      <c r="AU3571" s="240" t="s">
        <v>93</v>
      </c>
      <c r="AV3571" s="13" t="s">
        <v>93</v>
      </c>
      <c r="AW3571" s="13" t="s">
        <v>34</v>
      </c>
      <c r="AX3571" s="13" t="s">
        <v>74</v>
      </c>
      <c r="AY3571" s="240" t="s">
        <v>224</v>
      </c>
    </row>
    <row r="3572" s="16" customFormat="1">
      <c r="A3572" s="16"/>
      <c r="B3572" s="272"/>
      <c r="C3572" s="273"/>
      <c r="D3572" s="231" t="s">
        <v>268</v>
      </c>
      <c r="E3572" s="274" t="s">
        <v>19</v>
      </c>
      <c r="F3572" s="275" t="s">
        <v>351</v>
      </c>
      <c r="G3572" s="273"/>
      <c r="H3572" s="276">
        <v>24.766999999999999</v>
      </c>
      <c r="I3572" s="277"/>
      <c r="J3572" s="273"/>
      <c r="K3572" s="273"/>
      <c r="L3572" s="278"/>
      <c r="M3572" s="279"/>
      <c r="N3572" s="280"/>
      <c r="O3572" s="280"/>
      <c r="P3572" s="280"/>
      <c r="Q3572" s="280"/>
      <c r="R3572" s="280"/>
      <c r="S3572" s="280"/>
      <c r="T3572" s="281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T3572" s="282" t="s">
        <v>268</v>
      </c>
      <c r="AU3572" s="282" t="s">
        <v>93</v>
      </c>
      <c r="AV3572" s="16" t="s">
        <v>231</v>
      </c>
      <c r="AW3572" s="16" t="s">
        <v>34</v>
      </c>
      <c r="AX3572" s="16" t="s">
        <v>82</v>
      </c>
      <c r="AY3572" s="282" t="s">
        <v>224</v>
      </c>
    </row>
    <row r="3573" s="2" customFormat="1" ht="16.5" customHeight="1">
      <c r="A3573" s="41"/>
      <c r="B3573" s="42"/>
      <c r="C3573" s="286" t="s">
        <v>3531</v>
      </c>
      <c r="D3573" s="286" t="s">
        <v>572</v>
      </c>
      <c r="E3573" s="287" t="s">
        <v>3532</v>
      </c>
      <c r="F3573" s="288" t="s">
        <v>3533</v>
      </c>
      <c r="G3573" s="289" t="s">
        <v>266</v>
      </c>
      <c r="H3573" s="290">
        <v>66</v>
      </c>
      <c r="I3573" s="291"/>
      <c r="J3573" s="292">
        <f>ROUND(I3573*H3573,2)</f>
        <v>0</v>
      </c>
      <c r="K3573" s="288" t="s">
        <v>312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0.0045999999999999999</v>
      </c>
      <c r="R3573" s="225">
        <f>Q3573*H3573</f>
        <v>0.30359999999999998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3534</v>
      </c>
    </row>
    <row r="3574" s="14" customFormat="1">
      <c r="A3574" s="14"/>
      <c r="B3574" s="246"/>
      <c r="C3574" s="247"/>
      <c r="D3574" s="231" t="s">
        <v>268</v>
      </c>
      <c r="E3574" s="248" t="s">
        <v>19</v>
      </c>
      <c r="F3574" s="249" t="s">
        <v>3037</v>
      </c>
      <c r="G3574" s="247"/>
      <c r="H3574" s="248" t="s">
        <v>19</v>
      </c>
      <c r="I3574" s="250"/>
      <c r="J3574" s="247"/>
      <c r="K3574" s="247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268</v>
      </c>
      <c r="AU3574" s="255" t="s">
        <v>93</v>
      </c>
      <c r="AV3574" s="14" t="s">
        <v>82</v>
      </c>
      <c r="AW3574" s="14" t="s">
        <v>34</v>
      </c>
      <c r="AX3574" s="14" t="s">
        <v>74</v>
      </c>
      <c r="AY3574" s="255" t="s">
        <v>224</v>
      </c>
    </row>
    <row r="3575" s="13" customFormat="1">
      <c r="A3575" s="13"/>
      <c r="B3575" s="229"/>
      <c r="C3575" s="230"/>
      <c r="D3575" s="231" t="s">
        <v>268</v>
      </c>
      <c r="E3575" s="232" t="s">
        <v>19</v>
      </c>
      <c r="F3575" s="233" t="s">
        <v>3535</v>
      </c>
      <c r="G3575" s="230"/>
      <c r="H3575" s="234">
        <v>66</v>
      </c>
      <c r="I3575" s="235"/>
      <c r="J3575" s="230"/>
      <c r="K3575" s="230"/>
      <c r="L3575" s="236"/>
      <c r="M3575" s="237"/>
      <c r="N3575" s="238"/>
      <c r="O3575" s="238"/>
      <c r="P3575" s="238"/>
      <c r="Q3575" s="238"/>
      <c r="R3575" s="238"/>
      <c r="S3575" s="238"/>
      <c r="T3575" s="23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0" t="s">
        <v>268</v>
      </c>
      <c r="AU3575" s="240" t="s">
        <v>93</v>
      </c>
      <c r="AV3575" s="13" t="s">
        <v>93</v>
      </c>
      <c r="AW3575" s="13" t="s">
        <v>34</v>
      </c>
      <c r="AX3575" s="13" t="s">
        <v>82</v>
      </c>
      <c r="AY3575" s="240" t="s">
        <v>224</v>
      </c>
    </row>
    <row r="3576" s="2" customFormat="1" ht="16.5" customHeight="1">
      <c r="A3576" s="41"/>
      <c r="B3576" s="42"/>
      <c r="C3576" s="286" t="s">
        <v>3536</v>
      </c>
      <c r="D3576" s="286" t="s">
        <v>572</v>
      </c>
      <c r="E3576" s="287" t="s">
        <v>3526</v>
      </c>
      <c r="F3576" s="288" t="s">
        <v>3527</v>
      </c>
      <c r="G3576" s="289" t="s">
        <v>266</v>
      </c>
      <c r="H3576" s="290">
        <v>12.385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0.0129</v>
      </c>
      <c r="R3576" s="225">
        <f>Q3576*H3576</f>
        <v>0.15976650000000001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3537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1472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4" customFormat="1">
      <c r="A3578" s="14"/>
      <c r="B3578" s="246"/>
      <c r="C3578" s="247"/>
      <c r="D3578" s="231" t="s">
        <v>268</v>
      </c>
      <c r="E3578" s="248" t="s">
        <v>19</v>
      </c>
      <c r="F3578" s="249" t="s">
        <v>704</v>
      </c>
      <c r="G3578" s="247"/>
      <c r="H3578" s="248" t="s">
        <v>19</v>
      </c>
      <c r="I3578" s="250"/>
      <c r="J3578" s="247"/>
      <c r="K3578" s="247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268</v>
      </c>
      <c r="AU3578" s="255" t="s">
        <v>93</v>
      </c>
      <c r="AV3578" s="14" t="s">
        <v>82</v>
      </c>
      <c r="AW3578" s="14" t="s">
        <v>34</v>
      </c>
      <c r="AX3578" s="14" t="s">
        <v>74</v>
      </c>
      <c r="AY3578" s="255" t="s">
        <v>224</v>
      </c>
    </row>
    <row r="3579" s="13" customFormat="1">
      <c r="A3579" s="13"/>
      <c r="B3579" s="229"/>
      <c r="C3579" s="230"/>
      <c r="D3579" s="231" t="s">
        <v>268</v>
      </c>
      <c r="E3579" s="232" t="s">
        <v>19</v>
      </c>
      <c r="F3579" s="233" t="s">
        <v>3538</v>
      </c>
      <c r="G3579" s="230"/>
      <c r="H3579" s="234">
        <v>3.1749999999999998</v>
      </c>
      <c r="I3579" s="235"/>
      <c r="J3579" s="230"/>
      <c r="K3579" s="230"/>
      <c r="L3579" s="236"/>
      <c r="M3579" s="237"/>
      <c r="N3579" s="238"/>
      <c r="O3579" s="238"/>
      <c r="P3579" s="238"/>
      <c r="Q3579" s="238"/>
      <c r="R3579" s="238"/>
      <c r="S3579" s="238"/>
      <c r="T3579" s="23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0" t="s">
        <v>268</v>
      </c>
      <c r="AU3579" s="240" t="s">
        <v>93</v>
      </c>
      <c r="AV3579" s="13" t="s">
        <v>93</v>
      </c>
      <c r="AW3579" s="13" t="s">
        <v>34</v>
      </c>
      <c r="AX3579" s="13" t="s">
        <v>74</v>
      </c>
      <c r="AY3579" s="240" t="s">
        <v>224</v>
      </c>
    </row>
    <row r="3580" s="14" customFormat="1">
      <c r="A3580" s="14"/>
      <c r="B3580" s="246"/>
      <c r="C3580" s="247"/>
      <c r="D3580" s="231" t="s">
        <v>268</v>
      </c>
      <c r="E3580" s="248" t="s">
        <v>19</v>
      </c>
      <c r="F3580" s="249" t="s">
        <v>1474</v>
      </c>
      <c r="G3580" s="247"/>
      <c r="H3580" s="248" t="s">
        <v>19</v>
      </c>
      <c r="I3580" s="250"/>
      <c r="J3580" s="247"/>
      <c r="K3580" s="247"/>
      <c r="L3580" s="251"/>
      <c r="M3580" s="252"/>
      <c r="N3580" s="253"/>
      <c r="O3580" s="253"/>
      <c r="P3580" s="253"/>
      <c r="Q3580" s="253"/>
      <c r="R3580" s="253"/>
      <c r="S3580" s="253"/>
      <c r="T3580" s="25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5" t="s">
        <v>268</v>
      </c>
      <c r="AU3580" s="255" t="s">
        <v>93</v>
      </c>
      <c r="AV3580" s="14" t="s">
        <v>82</v>
      </c>
      <c r="AW3580" s="14" t="s">
        <v>34</v>
      </c>
      <c r="AX3580" s="14" t="s">
        <v>74</v>
      </c>
      <c r="AY3580" s="255" t="s">
        <v>224</v>
      </c>
    </row>
    <row r="3581" s="13" customFormat="1">
      <c r="A3581" s="13"/>
      <c r="B3581" s="229"/>
      <c r="C3581" s="230"/>
      <c r="D3581" s="231" t="s">
        <v>268</v>
      </c>
      <c r="E3581" s="232" t="s">
        <v>19</v>
      </c>
      <c r="F3581" s="233" t="s">
        <v>3538</v>
      </c>
      <c r="G3581" s="230"/>
      <c r="H3581" s="234">
        <v>3.1749999999999998</v>
      </c>
      <c r="I3581" s="235"/>
      <c r="J3581" s="230"/>
      <c r="K3581" s="230"/>
      <c r="L3581" s="236"/>
      <c r="M3581" s="237"/>
      <c r="N3581" s="238"/>
      <c r="O3581" s="238"/>
      <c r="P3581" s="238"/>
      <c r="Q3581" s="238"/>
      <c r="R3581" s="238"/>
      <c r="S3581" s="238"/>
      <c r="T3581" s="23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0" t="s">
        <v>268</v>
      </c>
      <c r="AU3581" s="240" t="s">
        <v>93</v>
      </c>
      <c r="AV3581" s="13" t="s">
        <v>93</v>
      </c>
      <c r="AW3581" s="13" t="s">
        <v>34</v>
      </c>
      <c r="AX3581" s="13" t="s">
        <v>74</v>
      </c>
      <c r="AY3581" s="240" t="s">
        <v>224</v>
      </c>
    </row>
    <row r="3582" s="14" customFormat="1">
      <c r="A3582" s="14"/>
      <c r="B3582" s="246"/>
      <c r="C3582" s="247"/>
      <c r="D3582" s="231" t="s">
        <v>268</v>
      </c>
      <c r="E3582" s="248" t="s">
        <v>19</v>
      </c>
      <c r="F3582" s="249" t="s">
        <v>1171</v>
      </c>
      <c r="G3582" s="247"/>
      <c r="H3582" s="248" t="s">
        <v>19</v>
      </c>
      <c r="I3582" s="250"/>
      <c r="J3582" s="247"/>
      <c r="K3582" s="247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268</v>
      </c>
      <c r="AU3582" s="255" t="s">
        <v>93</v>
      </c>
      <c r="AV3582" s="14" t="s">
        <v>82</v>
      </c>
      <c r="AW3582" s="14" t="s">
        <v>34</v>
      </c>
      <c r="AX3582" s="14" t="s">
        <v>74</v>
      </c>
      <c r="AY3582" s="255" t="s">
        <v>224</v>
      </c>
    </row>
    <row r="3583" s="13" customFormat="1">
      <c r="A3583" s="13"/>
      <c r="B3583" s="229"/>
      <c r="C3583" s="230"/>
      <c r="D3583" s="231" t="s">
        <v>268</v>
      </c>
      <c r="E3583" s="232" t="s">
        <v>19</v>
      </c>
      <c r="F3583" s="233" t="s">
        <v>3538</v>
      </c>
      <c r="G3583" s="230"/>
      <c r="H3583" s="234">
        <v>3.1749999999999998</v>
      </c>
      <c r="I3583" s="235"/>
      <c r="J3583" s="230"/>
      <c r="K3583" s="230"/>
      <c r="L3583" s="236"/>
      <c r="M3583" s="237"/>
      <c r="N3583" s="238"/>
      <c r="O3583" s="238"/>
      <c r="P3583" s="238"/>
      <c r="Q3583" s="238"/>
      <c r="R3583" s="238"/>
      <c r="S3583" s="238"/>
      <c r="T3583" s="23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0" t="s">
        <v>268</v>
      </c>
      <c r="AU3583" s="240" t="s">
        <v>93</v>
      </c>
      <c r="AV3583" s="13" t="s">
        <v>93</v>
      </c>
      <c r="AW3583" s="13" t="s">
        <v>34</v>
      </c>
      <c r="AX3583" s="13" t="s">
        <v>74</v>
      </c>
      <c r="AY3583" s="240" t="s">
        <v>224</v>
      </c>
    </row>
    <row r="3584" s="14" customFormat="1">
      <c r="A3584" s="14"/>
      <c r="B3584" s="246"/>
      <c r="C3584" s="247"/>
      <c r="D3584" s="231" t="s">
        <v>268</v>
      </c>
      <c r="E3584" s="248" t="s">
        <v>19</v>
      </c>
      <c r="F3584" s="249" t="s">
        <v>3523</v>
      </c>
      <c r="G3584" s="247"/>
      <c r="H3584" s="248" t="s">
        <v>19</v>
      </c>
      <c r="I3584" s="250"/>
      <c r="J3584" s="247"/>
      <c r="K3584" s="247"/>
      <c r="L3584" s="251"/>
      <c r="M3584" s="252"/>
      <c r="N3584" s="253"/>
      <c r="O3584" s="253"/>
      <c r="P3584" s="253"/>
      <c r="Q3584" s="253"/>
      <c r="R3584" s="253"/>
      <c r="S3584" s="253"/>
      <c r="T3584" s="25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5" t="s">
        <v>268</v>
      </c>
      <c r="AU3584" s="255" t="s">
        <v>93</v>
      </c>
      <c r="AV3584" s="14" t="s">
        <v>82</v>
      </c>
      <c r="AW3584" s="14" t="s">
        <v>34</v>
      </c>
      <c r="AX3584" s="14" t="s">
        <v>74</v>
      </c>
      <c r="AY3584" s="255" t="s">
        <v>224</v>
      </c>
    </row>
    <row r="3585" s="13" customFormat="1">
      <c r="A3585" s="13"/>
      <c r="B3585" s="229"/>
      <c r="C3585" s="230"/>
      <c r="D3585" s="231" t="s">
        <v>268</v>
      </c>
      <c r="E3585" s="232" t="s">
        <v>19</v>
      </c>
      <c r="F3585" s="233" t="s">
        <v>3539</v>
      </c>
      <c r="G3585" s="230"/>
      <c r="H3585" s="234">
        <v>2.8599999999999999</v>
      </c>
      <c r="I3585" s="235"/>
      <c r="J3585" s="230"/>
      <c r="K3585" s="230"/>
      <c r="L3585" s="236"/>
      <c r="M3585" s="237"/>
      <c r="N3585" s="238"/>
      <c r="O3585" s="238"/>
      <c r="P3585" s="238"/>
      <c r="Q3585" s="238"/>
      <c r="R3585" s="238"/>
      <c r="S3585" s="238"/>
      <c r="T3585" s="23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0" t="s">
        <v>268</v>
      </c>
      <c r="AU3585" s="240" t="s">
        <v>93</v>
      </c>
      <c r="AV3585" s="13" t="s">
        <v>93</v>
      </c>
      <c r="AW3585" s="13" t="s">
        <v>34</v>
      </c>
      <c r="AX3585" s="13" t="s">
        <v>74</v>
      </c>
      <c r="AY3585" s="240" t="s">
        <v>224</v>
      </c>
    </row>
    <row r="3586" s="16" customFormat="1">
      <c r="A3586" s="16"/>
      <c r="B3586" s="272"/>
      <c r="C3586" s="273"/>
      <c r="D3586" s="231" t="s">
        <v>268</v>
      </c>
      <c r="E3586" s="274" t="s">
        <v>19</v>
      </c>
      <c r="F3586" s="275" t="s">
        <v>351</v>
      </c>
      <c r="G3586" s="273"/>
      <c r="H3586" s="276">
        <v>12.385</v>
      </c>
      <c r="I3586" s="277"/>
      <c r="J3586" s="273"/>
      <c r="K3586" s="273"/>
      <c r="L3586" s="278"/>
      <c r="M3586" s="279"/>
      <c r="N3586" s="280"/>
      <c r="O3586" s="280"/>
      <c r="P3586" s="280"/>
      <c r="Q3586" s="280"/>
      <c r="R3586" s="280"/>
      <c r="S3586" s="280"/>
      <c r="T3586" s="281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82" t="s">
        <v>268</v>
      </c>
      <c r="AU3586" s="282" t="s">
        <v>93</v>
      </c>
      <c r="AV3586" s="16" t="s">
        <v>231</v>
      </c>
      <c r="AW3586" s="16" t="s">
        <v>34</v>
      </c>
      <c r="AX3586" s="16" t="s">
        <v>82</v>
      </c>
      <c r="AY3586" s="282" t="s">
        <v>224</v>
      </c>
    </row>
    <row r="3587" s="2" customFormat="1" ht="21.75" customHeight="1">
      <c r="A3587" s="41"/>
      <c r="B3587" s="42"/>
      <c r="C3587" s="286" t="s">
        <v>3540</v>
      </c>
      <c r="D3587" s="286" t="s">
        <v>572</v>
      </c>
      <c r="E3587" s="287" t="s">
        <v>3541</v>
      </c>
      <c r="F3587" s="288" t="s">
        <v>3542</v>
      </c>
      <c r="G3587" s="289" t="s">
        <v>266</v>
      </c>
      <c r="H3587" s="290">
        <v>80.563999999999993</v>
      </c>
      <c r="I3587" s="291"/>
      <c r="J3587" s="292">
        <f>ROUND(I3587*H3587,2)</f>
        <v>0</v>
      </c>
      <c r="K3587" s="288" t="s">
        <v>312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0.014630000000000001</v>
      </c>
      <c r="R3587" s="225">
        <f>Q3587*H3587</f>
        <v>1.17865132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3543</v>
      </c>
    </row>
    <row r="3588" s="14" customFormat="1">
      <c r="A3588" s="14"/>
      <c r="B3588" s="246"/>
      <c r="C3588" s="247"/>
      <c r="D3588" s="231" t="s">
        <v>268</v>
      </c>
      <c r="E3588" s="248" t="s">
        <v>19</v>
      </c>
      <c r="F3588" s="249" t="s">
        <v>1629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268</v>
      </c>
      <c r="AU3588" s="255" t="s">
        <v>93</v>
      </c>
      <c r="AV3588" s="14" t="s">
        <v>82</v>
      </c>
      <c r="AW3588" s="14" t="s">
        <v>34</v>
      </c>
      <c r="AX3588" s="14" t="s">
        <v>74</v>
      </c>
      <c r="AY3588" s="255" t="s">
        <v>224</v>
      </c>
    </row>
    <row r="3589" s="13" customFormat="1">
      <c r="A3589" s="13"/>
      <c r="B3589" s="229"/>
      <c r="C3589" s="230"/>
      <c r="D3589" s="231" t="s">
        <v>268</v>
      </c>
      <c r="E3589" s="232" t="s">
        <v>19</v>
      </c>
      <c r="F3589" s="233" t="s">
        <v>3544</v>
      </c>
      <c r="G3589" s="230"/>
      <c r="H3589" s="234">
        <v>80.563999999999993</v>
      </c>
      <c r="I3589" s="235"/>
      <c r="J3589" s="230"/>
      <c r="K3589" s="230"/>
      <c r="L3589" s="236"/>
      <c r="M3589" s="237"/>
      <c r="N3589" s="238"/>
      <c r="O3589" s="238"/>
      <c r="P3589" s="238"/>
      <c r="Q3589" s="238"/>
      <c r="R3589" s="238"/>
      <c r="S3589" s="238"/>
      <c r="T3589" s="23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0" t="s">
        <v>268</v>
      </c>
      <c r="AU3589" s="240" t="s">
        <v>93</v>
      </c>
      <c r="AV3589" s="13" t="s">
        <v>93</v>
      </c>
      <c r="AW3589" s="13" t="s">
        <v>34</v>
      </c>
      <c r="AX3589" s="13" t="s">
        <v>82</v>
      </c>
      <c r="AY3589" s="240" t="s">
        <v>224</v>
      </c>
    </row>
    <row r="3590" s="2" customFormat="1" ht="37.8" customHeight="1">
      <c r="A3590" s="41"/>
      <c r="B3590" s="42"/>
      <c r="C3590" s="216" t="s">
        <v>3545</v>
      </c>
      <c r="D3590" s="216" t="s">
        <v>227</v>
      </c>
      <c r="E3590" s="217" t="s">
        <v>3546</v>
      </c>
      <c r="F3590" s="218" t="s">
        <v>3547</v>
      </c>
      <c r="G3590" s="219" t="s">
        <v>266</v>
      </c>
      <c r="H3590" s="220">
        <v>200.26300000000001</v>
      </c>
      <c r="I3590" s="221"/>
      <c r="J3590" s="222">
        <f>ROUND(I3590*H3590,2)</f>
        <v>0</v>
      </c>
      <c r="K3590" s="218" t="s">
        <v>312</v>
      </c>
      <c r="L3590" s="47"/>
      <c r="M3590" s="223" t="s">
        <v>19</v>
      </c>
      <c r="N3590" s="224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544</v>
      </c>
      <c r="AT3590" s="227" t="s">
        <v>227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3548</v>
      </c>
    </row>
    <row r="3591" s="2" customFormat="1">
      <c r="A3591" s="41"/>
      <c r="B3591" s="42"/>
      <c r="C3591" s="43"/>
      <c r="D3591" s="267" t="s">
        <v>314</v>
      </c>
      <c r="E3591" s="43"/>
      <c r="F3591" s="268" t="s">
        <v>3549</v>
      </c>
      <c r="G3591" s="43"/>
      <c r="H3591" s="43"/>
      <c r="I3591" s="269"/>
      <c r="J3591" s="43"/>
      <c r="K3591" s="43"/>
      <c r="L3591" s="47"/>
      <c r="M3591" s="270"/>
      <c r="N3591" s="271"/>
      <c r="O3591" s="87"/>
      <c r="P3591" s="87"/>
      <c r="Q3591" s="87"/>
      <c r="R3591" s="87"/>
      <c r="S3591" s="87"/>
      <c r="T3591" s="88"/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T3591" s="20" t="s">
        <v>314</v>
      </c>
      <c r="AU3591" s="20" t="s">
        <v>93</v>
      </c>
    </row>
    <row r="3592" s="14" customFormat="1">
      <c r="A3592" s="14"/>
      <c r="B3592" s="246"/>
      <c r="C3592" s="247"/>
      <c r="D3592" s="231" t="s">
        <v>268</v>
      </c>
      <c r="E3592" s="248" t="s">
        <v>19</v>
      </c>
      <c r="F3592" s="249" t="s">
        <v>3550</v>
      </c>
      <c r="G3592" s="247"/>
      <c r="H3592" s="248" t="s">
        <v>19</v>
      </c>
      <c r="I3592" s="250"/>
      <c r="J3592" s="247"/>
      <c r="K3592" s="247"/>
      <c r="L3592" s="251"/>
      <c r="M3592" s="252"/>
      <c r="N3592" s="253"/>
      <c r="O3592" s="253"/>
      <c r="P3592" s="253"/>
      <c r="Q3592" s="253"/>
      <c r="R3592" s="253"/>
      <c r="S3592" s="253"/>
      <c r="T3592" s="25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5" t="s">
        <v>268</v>
      </c>
      <c r="AU3592" s="255" t="s">
        <v>93</v>
      </c>
      <c r="AV3592" s="14" t="s">
        <v>82</v>
      </c>
      <c r="AW3592" s="14" t="s">
        <v>34</v>
      </c>
      <c r="AX3592" s="14" t="s">
        <v>74</v>
      </c>
      <c r="AY3592" s="255" t="s">
        <v>224</v>
      </c>
    </row>
    <row r="3593" s="13" customFormat="1">
      <c r="A3593" s="13"/>
      <c r="B3593" s="229"/>
      <c r="C3593" s="230"/>
      <c r="D3593" s="231" t="s">
        <v>268</v>
      </c>
      <c r="E3593" s="232" t="s">
        <v>19</v>
      </c>
      <c r="F3593" s="233" t="s">
        <v>3146</v>
      </c>
      <c r="G3593" s="230"/>
      <c r="H3593" s="234">
        <v>177.85300000000001</v>
      </c>
      <c r="I3593" s="235"/>
      <c r="J3593" s="230"/>
      <c r="K3593" s="230"/>
      <c r="L3593" s="236"/>
      <c r="M3593" s="237"/>
      <c r="N3593" s="238"/>
      <c r="O3593" s="238"/>
      <c r="P3593" s="238"/>
      <c r="Q3593" s="238"/>
      <c r="R3593" s="238"/>
      <c r="S3593" s="238"/>
      <c r="T3593" s="23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0" t="s">
        <v>268</v>
      </c>
      <c r="AU3593" s="240" t="s">
        <v>93</v>
      </c>
      <c r="AV3593" s="13" t="s">
        <v>93</v>
      </c>
      <c r="AW3593" s="13" t="s">
        <v>34</v>
      </c>
      <c r="AX3593" s="13" t="s">
        <v>74</v>
      </c>
      <c r="AY3593" s="240" t="s">
        <v>224</v>
      </c>
    </row>
    <row r="3594" s="14" customFormat="1">
      <c r="A3594" s="14"/>
      <c r="B3594" s="246"/>
      <c r="C3594" s="247"/>
      <c r="D3594" s="231" t="s">
        <v>268</v>
      </c>
      <c r="E3594" s="248" t="s">
        <v>19</v>
      </c>
      <c r="F3594" s="249" t="s">
        <v>1582</v>
      </c>
      <c r="G3594" s="247"/>
      <c r="H3594" s="248" t="s">
        <v>19</v>
      </c>
      <c r="I3594" s="250"/>
      <c r="J3594" s="247"/>
      <c r="K3594" s="247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268</v>
      </c>
      <c r="AU3594" s="255" t="s">
        <v>93</v>
      </c>
      <c r="AV3594" s="14" t="s">
        <v>82</v>
      </c>
      <c r="AW3594" s="14" t="s">
        <v>34</v>
      </c>
      <c r="AX3594" s="14" t="s">
        <v>74</v>
      </c>
      <c r="AY3594" s="255" t="s">
        <v>224</v>
      </c>
    </row>
    <row r="3595" s="13" customFormat="1">
      <c r="A3595" s="13"/>
      <c r="B3595" s="229"/>
      <c r="C3595" s="230"/>
      <c r="D3595" s="231" t="s">
        <v>268</v>
      </c>
      <c r="E3595" s="232" t="s">
        <v>19</v>
      </c>
      <c r="F3595" s="233" t="s">
        <v>3551</v>
      </c>
      <c r="G3595" s="230"/>
      <c r="H3595" s="234">
        <v>22.41</v>
      </c>
      <c r="I3595" s="235"/>
      <c r="J3595" s="230"/>
      <c r="K3595" s="230"/>
      <c r="L3595" s="236"/>
      <c r="M3595" s="237"/>
      <c r="N3595" s="238"/>
      <c r="O3595" s="238"/>
      <c r="P3595" s="238"/>
      <c r="Q3595" s="238"/>
      <c r="R3595" s="238"/>
      <c r="S3595" s="238"/>
      <c r="T3595" s="23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0" t="s">
        <v>268</v>
      </c>
      <c r="AU3595" s="240" t="s">
        <v>93</v>
      </c>
      <c r="AV3595" s="13" t="s">
        <v>93</v>
      </c>
      <c r="AW3595" s="13" t="s">
        <v>34</v>
      </c>
      <c r="AX3595" s="13" t="s">
        <v>74</v>
      </c>
      <c r="AY3595" s="240" t="s">
        <v>224</v>
      </c>
    </row>
    <row r="3596" s="16" customFormat="1">
      <c r="A3596" s="16"/>
      <c r="B3596" s="272"/>
      <c r="C3596" s="273"/>
      <c r="D3596" s="231" t="s">
        <v>268</v>
      </c>
      <c r="E3596" s="274" t="s">
        <v>19</v>
      </c>
      <c r="F3596" s="275" t="s">
        <v>351</v>
      </c>
      <c r="G3596" s="273"/>
      <c r="H3596" s="276">
        <v>200.26300000000001</v>
      </c>
      <c r="I3596" s="277"/>
      <c r="J3596" s="273"/>
      <c r="K3596" s="273"/>
      <c r="L3596" s="278"/>
      <c r="M3596" s="279"/>
      <c r="N3596" s="280"/>
      <c r="O3596" s="280"/>
      <c r="P3596" s="280"/>
      <c r="Q3596" s="280"/>
      <c r="R3596" s="280"/>
      <c r="S3596" s="280"/>
      <c r="T3596" s="281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82" t="s">
        <v>268</v>
      </c>
      <c r="AU3596" s="282" t="s">
        <v>93</v>
      </c>
      <c r="AV3596" s="16" t="s">
        <v>231</v>
      </c>
      <c r="AW3596" s="16" t="s">
        <v>34</v>
      </c>
      <c r="AX3596" s="16" t="s">
        <v>82</v>
      </c>
      <c r="AY3596" s="282" t="s">
        <v>224</v>
      </c>
    </row>
    <row r="3597" s="2" customFormat="1" ht="16.5" customHeight="1">
      <c r="A3597" s="41"/>
      <c r="B3597" s="42"/>
      <c r="C3597" s="286" t="s">
        <v>3552</v>
      </c>
      <c r="D3597" s="286" t="s">
        <v>572</v>
      </c>
      <c r="E3597" s="287" t="s">
        <v>3148</v>
      </c>
      <c r="F3597" s="288" t="s">
        <v>3149</v>
      </c>
      <c r="G3597" s="289" t="s">
        <v>266</v>
      </c>
      <c r="H3597" s="290">
        <v>195.63800000000001</v>
      </c>
      <c r="I3597" s="291"/>
      <c r="J3597" s="292">
        <f>ROUND(I3597*H3597,2)</f>
        <v>0</v>
      </c>
      <c r="K3597" s="288" t="s">
        <v>312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0.012</v>
      </c>
      <c r="R3597" s="225">
        <f>Q3597*H3597</f>
        <v>2.3476560000000002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3553</v>
      </c>
    </row>
    <row r="3598" s="14" customFormat="1">
      <c r="A3598" s="14"/>
      <c r="B3598" s="246"/>
      <c r="C3598" s="247"/>
      <c r="D3598" s="231" t="s">
        <v>268</v>
      </c>
      <c r="E3598" s="248" t="s">
        <v>19</v>
      </c>
      <c r="F3598" s="249" t="s">
        <v>3550</v>
      </c>
      <c r="G3598" s="247"/>
      <c r="H3598" s="248" t="s">
        <v>19</v>
      </c>
      <c r="I3598" s="250"/>
      <c r="J3598" s="247"/>
      <c r="K3598" s="247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268</v>
      </c>
      <c r="AU3598" s="255" t="s">
        <v>93</v>
      </c>
      <c r="AV3598" s="14" t="s">
        <v>82</v>
      </c>
      <c r="AW3598" s="14" t="s">
        <v>34</v>
      </c>
      <c r="AX3598" s="14" t="s">
        <v>74</v>
      </c>
      <c r="AY3598" s="255" t="s">
        <v>224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3151</v>
      </c>
      <c r="G3599" s="230"/>
      <c r="H3599" s="234">
        <v>195.63800000000001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74</v>
      </c>
      <c r="AY3599" s="240" t="s">
        <v>224</v>
      </c>
    </row>
    <row r="3600" s="16" customFormat="1">
      <c r="A3600" s="16"/>
      <c r="B3600" s="272"/>
      <c r="C3600" s="273"/>
      <c r="D3600" s="231" t="s">
        <v>268</v>
      </c>
      <c r="E3600" s="274" t="s">
        <v>19</v>
      </c>
      <c r="F3600" s="275" t="s">
        <v>351</v>
      </c>
      <c r="G3600" s="273"/>
      <c r="H3600" s="276">
        <v>195.63800000000001</v>
      </c>
      <c r="I3600" s="277"/>
      <c r="J3600" s="273"/>
      <c r="K3600" s="273"/>
      <c r="L3600" s="278"/>
      <c r="M3600" s="279"/>
      <c r="N3600" s="280"/>
      <c r="O3600" s="280"/>
      <c r="P3600" s="280"/>
      <c r="Q3600" s="280"/>
      <c r="R3600" s="280"/>
      <c r="S3600" s="280"/>
      <c r="T3600" s="281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T3600" s="282" t="s">
        <v>268</v>
      </c>
      <c r="AU3600" s="282" t="s">
        <v>93</v>
      </c>
      <c r="AV3600" s="16" t="s">
        <v>231</v>
      </c>
      <c r="AW3600" s="16" t="s">
        <v>34</v>
      </c>
      <c r="AX3600" s="16" t="s">
        <v>82</v>
      </c>
      <c r="AY3600" s="282" t="s">
        <v>224</v>
      </c>
    </row>
    <row r="3601" s="2" customFormat="1" ht="21.75" customHeight="1">
      <c r="A3601" s="41"/>
      <c r="B3601" s="42"/>
      <c r="C3601" s="286" t="s">
        <v>3554</v>
      </c>
      <c r="D3601" s="286" t="s">
        <v>572</v>
      </c>
      <c r="E3601" s="287" t="s">
        <v>3555</v>
      </c>
      <c r="F3601" s="288" t="s">
        <v>3556</v>
      </c>
      <c r="G3601" s="289" t="s">
        <v>266</v>
      </c>
      <c r="H3601" s="290">
        <v>24.651</v>
      </c>
      <c r="I3601" s="291"/>
      <c r="J3601" s="292">
        <f>ROUND(I3601*H3601,2)</f>
        <v>0</v>
      </c>
      <c r="K3601" s="288" t="s">
        <v>312</v>
      </c>
      <c r="L3601" s="293"/>
      <c r="M3601" s="294" t="s">
        <v>19</v>
      </c>
      <c r="N3601" s="295" t="s">
        <v>46</v>
      </c>
      <c r="O3601" s="87"/>
      <c r="P3601" s="225">
        <f>O3601*H3601</f>
        <v>0</v>
      </c>
      <c r="Q3601" s="225">
        <v>0.012800000000000001</v>
      </c>
      <c r="R3601" s="225">
        <f>Q3601*H3601</f>
        <v>0.3155328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643</v>
      </c>
      <c r="AT3601" s="227" t="s">
        <v>572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3557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1582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3558</v>
      </c>
      <c r="G3603" s="230"/>
      <c r="H3603" s="234">
        <v>24.651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16.5" customHeight="1">
      <c r="A3604" s="41"/>
      <c r="B3604" s="42"/>
      <c r="C3604" s="216" t="s">
        <v>3559</v>
      </c>
      <c r="D3604" s="216" t="s">
        <v>227</v>
      </c>
      <c r="E3604" s="217" t="s">
        <v>3560</v>
      </c>
      <c r="F3604" s="218" t="s">
        <v>3561</v>
      </c>
      <c r="G3604" s="219" t="s">
        <v>471</v>
      </c>
      <c r="H3604" s="220">
        <v>391.27699999999999</v>
      </c>
      <c r="I3604" s="221"/>
      <c r="J3604" s="222">
        <f>ROUND(I3604*H3604,2)</f>
        <v>0</v>
      </c>
      <c r="K3604" s="218" t="s">
        <v>312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3562</v>
      </c>
    </row>
    <row r="3605" s="2" customFormat="1">
      <c r="A3605" s="41"/>
      <c r="B3605" s="42"/>
      <c r="C3605" s="43"/>
      <c r="D3605" s="267" t="s">
        <v>314</v>
      </c>
      <c r="E3605" s="43"/>
      <c r="F3605" s="268" t="s">
        <v>3563</v>
      </c>
      <c r="G3605" s="43"/>
      <c r="H3605" s="43"/>
      <c r="I3605" s="269"/>
      <c r="J3605" s="43"/>
      <c r="K3605" s="43"/>
      <c r="L3605" s="47"/>
      <c r="M3605" s="270"/>
      <c r="N3605" s="271"/>
      <c r="O3605" s="87"/>
      <c r="P3605" s="87"/>
      <c r="Q3605" s="87"/>
      <c r="R3605" s="87"/>
      <c r="S3605" s="87"/>
      <c r="T3605" s="88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T3605" s="20" t="s">
        <v>314</v>
      </c>
      <c r="AU3605" s="20" t="s">
        <v>93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3550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3564</v>
      </c>
      <c r="G3607" s="230"/>
      <c r="H3607" s="234">
        <v>391.27699999999999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391.27699999999999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3565</v>
      </c>
      <c r="D3609" s="286" t="s">
        <v>572</v>
      </c>
      <c r="E3609" s="287" t="s">
        <v>3566</v>
      </c>
      <c r="F3609" s="288" t="s">
        <v>3567</v>
      </c>
      <c r="G3609" s="289" t="s">
        <v>471</v>
      </c>
      <c r="H3609" s="290">
        <v>430.40499999999997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0.00072000000000000005</v>
      </c>
      <c r="R3609" s="225">
        <f>Q3609*H3609</f>
        <v>0.30989159999999999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3568</v>
      </c>
    </row>
    <row r="3610" s="13" customFormat="1">
      <c r="A3610" s="13"/>
      <c r="B3610" s="229"/>
      <c r="C3610" s="230"/>
      <c r="D3610" s="231" t="s">
        <v>268</v>
      </c>
      <c r="E3610" s="232" t="s">
        <v>19</v>
      </c>
      <c r="F3610" s="233" t="s">
        <v>3569</v>
      </c>
      <c r="G3610" s="230"/>
      <c r="H3610" s="234">
        <v>430.40499999999997</v>
      </c>
      <c r="I3610" s="235"/>
      <c r="J3610" s="230"/>
      <c r="K3610" s="230"/>
      <c r="L3610" s="236"/>
      <c r="M3610" s="237"/>
      <c r="N3610" s="238"/>
      <c r="O3610" s="238"/>
      <c r="P3610" s="238"/>
      <c r="Q3610" s="238"/>
      <c r="R3610" s="238"/>
      <c r="S3610" s="238"/>
      <c r="T3610" s="23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0" t="s">
        <v>268</v>
      </c>
      <c r="AU3610" s="240" t="s">
        <v>93</v>
      </c>
      <c r="AV3610" s="13" t="s">
        <v>93</v>
      </c>
      <c r="AW3610" s="13" t="s">
        <v>34</v>
      </c>
      <c r="AX3610" s="13" t="s">
        <v>82</v>
      </c>
      <c r="AY3610" s="240" t="s">
        <v>224</v>
      </c>
    </row>
    <row r="3611" s="2" customFormat="1" ht="33" customHeight="1">
      <c r="A3611" s="41"/>
      <c r="B3611" s="42"/>
      <c r="C3611" s="216" t="s">
        <v>1247</v>
      </c>
      <c r="D3611" s="216" t="s">
        <v>227</v>
      </c>
      <c r="E3611" s="217" t="s">
        <v>3570</v>
      </c>
      <c r="F3611" s="218" t="s">
        <v>3571</v>
      </c>
      <c r="G3611" s="219" t="s">
        <v>471</v>
      </c>
      <c r="H3611" s="220">
        <v>70.400000000000006</v>
      </c>
      <c r="I3611" s="221"/>
      <c r="J3611" s="222">
        <f>ROUND(I3611*H3611,2)</f>
        <v>0</v>
      </c>
      <c r="K3611" s="218" t="s">
        <v>312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3572</v>
      </c>
    </row>
    <row r="3612" s="2" customFormat="1">
      <c r="A3612" s="41"/>
      <c r="B3612" s="42"/>
      <c r="C3612" s="43"/>
      <c r="D3612" s="267" t="s">
        <v>314</v>
      </c>
      <c r="E3612" s="43"/>
      <c r="F3612" s="268" t="s">
        <v>3573</v>
      </c>
      <c r="G3612" s="43"/>
      <c r="H3612" s="43"/>
      <c r="I3612" s="269"/>
      <c r="J3612" s="43"/>
      <c r="K3612" s="43"/>
      <c r="L3612" s="47"/>
      <c r="M3612" s="270"/>
      <c r="N3612" s="271"/>
      <c r="O3612" s="87"/>
      <c r="P3612" s="87"/>
      <c r="Q3612" s="87"/>
      <c r="R3612" s="87"/>
      <c r="S3612" s="87"/>
      <c r="T3612" s="88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20" t="s">
        <v>314</v>
      </c>
      <c r="AU3612" s="20" t="s">
        <v>93</v>
      </c>
    </row>
    <row r="3613" s="14" customFormat="1">
      <c r="A3613" s="14"/>
      <c r="B3613" s="246"/>
      <c r="C3613" s="247"/>
      <c r="D3613" s="231" t="s">
        <v>268</v>
      </c>
      <c r="E3613" s="248" t="s">
        <v>19</v>
      </c>
      <c r="F3613" s="249" t="s">
        <v>3574</v>
      </c>
      <c r="G3613" s="247"/>
      <c r="H3613" s="248" t="s">
        <v>19</v>
      </c>
      <c r="I3613" s="250"/>
      <c r="J3613" s="247"/>
      <c r="K3613" s="247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268</v>
      </c>
      <c r="AU3613" s="255" t="s">
        <v>93</v>
      </c>
      <c r="AV3613" s="14" t="s">
        <v>82</v>
      </c>
      <c r="AW3613" s="14" t="s">
        <v>34</v>
      </c>
      <c r="AX3613" s="14" t="s">
        <v>74</v>
      </c>
      <c r="AY3613" s="255" t="s">
        <v>224</v>
      </c>
    </row>
    <row r="3614" s="13" customFormat="1">
      <c r="A3614" s="13"/>
      <c r="B3614" s="229"/>
      <c r="C3614" s="230"/>
      <c r="D3614" s="231" t="s">
        <v>268</v>
      </c>
      <c r="E3614" s="232" t="s">
        <v>19</v>
      </c>
      <c r="F3614" s="233" t="s">
        <v>3575</v>
      </c>
      <c r="G3614" s="230"/>
      <c r="H3614" s="234">
        <v>15.5</v>
      </c>
      <c r="I3614" s="235"/>
      <c r="J3614" s="230"/>
      <c r="K3614" s="230"/>
      <c r="L3614" s="236"/>
      <c r="M3614" s="237"/>
      <c r="N3614" s="238"/>
      <c r="O3614" s="238"/>
      <c r="P3614" s="238"/>
      <c r="Q3614" s="238"/>
      <c r="R3614" s="238"/>
      <c r="S3614" s="238"/>
      <c r="T3614" s="23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0" t="s">
        <v>268</v>
      </c>
      <c r="AU3614" s="240" t="s">
        <v>93</v>
      </c>
      <c r="AV3614" s="13" t="s">
        <v>93</v>
      </c>
      <c r="AW3614" s="13" t="s">
        <v>34</v>
      </c>
      <c r="AX3614" s="13" t="s">
        <v>74</v>
      </c>
      <c r="AY3614" s="240" t="s">
        <v>224</v>
      </c>
    </row>
    <row r="3615" s="14" customFormat="1">
      <c r="A3615" s="14"/>
      <c r="B3615" s="246"/>
      <c r="C3615" s="247"/>
      <c r="D3615" s="231" t="s">
        <v>268</v>
      </c>
      <c r="E3615" s="248" t="s">
        <v>19</v>
      </c>
      <c r="F3615" s="249" t="s">
        <v>3576</v>
      </c>
      <c r="G3615" s="247"/>
      <c r="H3615" s="248" t="s">
        <v>19</v>
      </c>
      <c r="I3615" s="250"/>
      <c r="J3615" s="247"/>
      <c r="K3615" s="247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268</v>
      </c>
      <c r="AU3615" s="255" t="s">
        <v>93</v>
      </c>
      <c r="AV3615" s="14" t="s">
        <v>82</v>
      </c>
      <c r="AW3615" s="14" t="s">
        <v>34</v>
      </c>
      <c r="AX3615" s="14" t="s">
        <v>74</v>
      </c>
      <c r="AY3615" s="255" t="s">
        <v>224</v>
      </c>
    </row>
    <row r="3616" s="13" customFormat="1">
      <c r="A3616" s="13"/>
      <c r="B3616" s="229"/>
      <c r="C3616" s="230"/>
      <c r="D3616" s="231" t="s">
        <v>268</v>
      </c>
      <c r="E3616" s="232" t="s">
        <v>19</v>
      </c>
      <c r="F3616" s="233" t="s">
        <v>3577</v>
      </c>
      <c r="G3616" s="230"/>
      <c r="H3616" s="234">
        <v>54.899999999999999</v>
      </c>
      <c r="I3616" s="235"/>
      <c r="J3616" s="230"/>
      <c r="K3616" s="230"/>
      <c r="L3616" s="236"/>
      <c r="M3616" s="237"/>
      <c r="N3616" s="238"/>
      <c r="O3616" s="238"/>
      <c r="P3616" s="238"/>
      <c r="Q3616" s="238"/>
      <c r="R3616" s="238"/>
      <c r="S3616" s="238"/>
      <c r="T3616" s="23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0" t="s">
        <v>268</v>
      </c>
      <c r="AU3616" s="240" t="s">
        <v>93</v>
      </c>
      <c r="AV3616" s="13" t="s">
        <v>93</v>
      </c>
      <c r="AW3616" s="13" t="s">
        <v>34</v>
      </c>
      <c r="AX3616" s="13" t="s">
        <v>74</v>
      </c>
      <c r="AY3616" s="240" t="s">
        <v>224</v>
      </c>
    </row>
    <row r="3617" s="16" customFormat="1">
      <c r="A3617" s="16"/>
      <c r="B3617" s="272"/>
      <c r="C3617" s="273"/>
      <c r="D3617" s="231" t="s">
        <v>268</v>
      </c>
      <c r="E3617" s="274" t="s">
        <v>19</v>
      </c>
      <c r="F3617" s="275" t="s">
        <v>351</v>
      </c>
      <c r="G3617" s="273"/>
      <c r="H3617" s="276">
        <v>70.400000000000006</v>
      </c>
      <c r="I3617" s="277"/>
      <c r="J3617" s="273"/>
      <c r="K3617" s="273"/>
      <c r="L3617" s="278"/>
      <c r="M3617" s="279"/>
      <c r="N3617" s="280"/>
      <c r="O3617" s="280"/>
      <c r="P3617" s="280"/>
      <c r="Q3617" s="280"/>
      <c r="R3617" s="280"/>
      <c r="S3617" s="280"/>
      <c r="T3617" s="281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T3617" s="282" t="s">
        <v>268</v>
      </c>
      <c r="AU3617" s="282" t="s">
        <v>93</v>
      </c>
      <c r="AV3617" s="16" t="s">
        <v>231</v>
      </c>
      <c r="AW3617" s="16" t="s">
        <v>34</v>
      </c>
      <c r="AX3617" s="16" t="s">
        <v>82</v>
      </c>
      <c r="AY3617" s="282" t="s">
        <v>224</v>
      </c>
    </row>
    <row r="3618" s="2" customFormat="1" ht="16.5" customHeight="1">
      <c r="A3618" s="41"/>
      <c r="B3618" s="42"/>
      <c r="C3618" s="286" t="s">
        <v>3578</v>
      </c>
      <c r="D3618" s="286" t="s">
        <v>572</v>
      </c>
      <c r="E3618" s="287" t="s">
        <v>3579</v>
      </c>
      <c r="F3618" s="288" t="s">
        <v>3580</v>
      </c>
      <c r="G3618" s="289" t="s">
        <v>471</v>
      </c>
      <c r="H3618" s="290">
        <v>79.144999999999996</v>
      </c>
      <c r="I3618" s="291"/>
      <c r="J3618" s="292">
        <f>ROUND(I3618*H3618,2)</f>
        <v>0</v>
      </c>
      <c r="K3618" s="288" t="s">
        <v>19</v>
      </c>
      <c r="L3618" s="293"/>
      <c r="M3618" s="294" t="s">
        <v>19</v>
      </c>
      <c r="N3618" s="295" t="s">
        <v>46</v>
      </c>
      <c r="O3618" s="87"/>
      <c r="P3618" s="225">
        <f>O3618*H3618</f>
        <v>0</v>
      </c>
      <c r="Q3618" s="225">
        <v>0.0040000000000000001</v>
      </c>
      <c r="R3618" s="225">
        <f>Q3618*H3618</f>
        <v>0.31657999999999997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643</v>
      </c>
      <c r="AT3618" s="227" t="s">
        <v>572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3581</v>
      </c>
    </row>
    <row r="3619" s="14" customFormat="1">
      <c r="A3619" s="14"/>
      <c r="B3619" s="246"/>
      <c r="C3619" s="247"/>
      <c r="D3619" s="231" t="s">
        <v>268</v>
      </c>
      <c r="E3619" s="248" t="s">
        <v>19</v>
      </c>
      <c r="F3619" s="249" t="s">
        <v>3576</v>
      </c>
      <c r="G3619" s="247"/>
      <c r="H3619" s="248" t="s">
        <v>19</v>
      </c>
      <c r="I3619" s="250"/>
      <c r="J3619" s="247"/>
      <c r="K3619" s="247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5" t="s">
        <v>268</v>
      </c>
      <c r="AU3619" s="255" t="s">
        <v>93</v>
      </c>
      <c r="AV3619" s="14" t="s">
        <v>82</v>
      </c>
      <c r="AW3619" s="14" t="s">
        <v>34</v>
      </c>
      <c r="AX3619" s="14" t="s">
        <v>74</v>
      </c>
      <c r="AY3619" s="255" t="s">
        <v>224</v>
      </c>
    </row>
    <row r="3620" s="13" customFormat="1">
      <c r="A3620" s="13"/>
      <c r="B3620" s="229"/>
      <c r="C3620" s="230"/>
      <c r="D3620" s="231" t="s">
        <v>268</v>
      </c>
      <c r="E3620" s="232" t="s">
        <v>19</v>
      </c>
      <c r="F3620" s="233" t="s">
        <v>3582</v>
      </c>
      <c r="G3620" s="230"/>
      <c r="H3620" s="234">
        <v>79.144999999999996</v>
      </c>
      <c r="I3620" s="235"/>
      <c r="J3620" s="230"/>
      <c r="K3620" s="230"/>
      <c r="L3620" s="236"/>
      <c r="M3620" s="237"/>
      <c r="N3620" s="238"/>
      <c r="O3620" s="238"/>
      <c r="P3620" s="238"/>
      <c r="Q3620" s="238"/>
      <c r="R3620" s="238"/>
      <c r="S3620" s="238"/>
      <c r="T3620" s="23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0" t="s">
        <v>268</v>
      </c>
      <c r="AU3620" s="240" t="s">
        <v>93</v>
      </c>
      <c r="AV3620" s="13" t="s">
        <v>93</v>
      </c>
      <c r="AW3620" s="13" t="s">
        <v>34</v>
      </c>
      <c r="AX3620" s="13" t="s">
        <v>74</v>
      </c>
      <c r="AY3620" s="240" t="s">
        <v>224</v>
      </c>
    </row>
    <row r="3621" s="16" customFormat="1">
      <c r="A3621" s="16"/>
      <c r="B3621" s="272"/>
      <c r="C3621" s="273"/>
      <c r="D3621" s="231" t="s">
        <v>268</v>
      </c>
      <c r="E3621" s="274" t="s">
        <v>19</v>
      </c>
      <c r="F3621" s="275" t="s">
        <v>351</v>
      </c>
      <c r="G3621" s="273"/>
      <c r="H3621" s="276">
        <v>79.144999999999996</v>
      </c>
      <c r="I3621" s="277"/>
      <c r="J3621" s="273"/>
      <c r="K3621" s="273"/>
      <c r="L3621" s="278"/>
      <c r="M3621" s="279"/>
      <c r="N3621" s="280"/>
      <c r="O3621" s="280"/>
      <c r="P3621" s="280"/>
      <c r="Q3621" s="280"/>
      <c r="R3621" s="280"/>
      <c r="S3621" s="280"/>
      <c r="T3621" s="281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T3621" s="282" t="s">
        <v>268</v>
      </c>
      <c r="AU3621" s="282" t="s">
        <v>93</v>
      </c>
      <c r="AV3621" s="16" t="s">
        <v>231</v>
      </c>
      <c r="AW3621" s="16" t="s">
        <v>34</v>
      </c>
      <c r="AX3621" s="16" t="s">
        <v>82</v>
      </c>
      <c r="AY3621" s="282" t="s">
        <v>224</v>
      </c>
    </row>
    <row r="3622" s="2" customFormat="1" ht="16.5" customHeight="1">
      <c r="A3622" s="41"/>
      <c r="B3622" s="42"/>
      <c r="C3622" s="286" t="s">
        <v>3583</v>
      </c>
      <c r="D3622" s="286" t="s">
        <v>572</v>
      </c>
      <c r="E3622" s="287" t="s">
        <v>3584</v>
      </c>
      <c r="F3622" s="288" t="s">
        <v>3585</v>
      </c>
      <c r="G3622" s="289" t="s">
        <v>471</v>
      </c>
      <c r="H3622" s="290">
        <v>0</v>
      </c>
      <c r="I3622" s="291"/>
      <c r="J3622" s="292">
        <f>ROUND(I3622*H3622,2)</f>
        <v>0</v>
      </c>
      <c r="K3622" s="288" t="s">
        <v>19</v>
      </c>
      <c r="L3622" s="293"/>
      <c r="M3622" s="294" t="s">
        <v>19</v>
      </c>
      <c r="N3622" s="295" t="s">
        <v>46</v>
      </c>
      <c r="O3622" s="87"/>
      <c r="P3622" s="225">
        <f>O3622*H3622</f>
        <v>0</v>
      </c>
      <c r="Q3622" s="225">
        <v>0.0018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643</v>
      </c>
      <c r="AT3622" s="227" t="s">
        <v>572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3586</v>
      </c>
    </row>
    <row r="3623" s="2" customFormat="1" ht="16.5" customHeight="1">
      <c r="A3623" s="41"/>
      <c r="B3623" s="42"/>
      <c r="C3623" s="216" t="s">
        <v>3587</v>
      </c>
      <c r="D3623" s="216" t="s">
        <v>227</v>
      </c>
      <c r="E3623" s="217" t="s">
        <v>3588</v>
      </c>
      <c r="F3623" s="218" t="s">
        <v>3589</v>
      </c>
      <c r="G3623" s="219" t="s">
        <v>266</v>
      </c>
      <c r="H3623" s="220">
        <v>245.55600000000001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3590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4.3289999999999997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25.308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3594</v>
      </c>
      <c r="G3629" s="230"/>
      <c r="H3629" s="234">
        <v>25.308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3596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3597</v>
      </c>
      <c r="G3631" s="230"/>
      <c r="H3631" s="234">
        <v>39.960000000000001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3598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3599</v>
      </c>
      <c r="G3633" s="230"/>
      <c r="H3633" s="234">
        <v>24.975000000000001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3600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3601</v>
      </c>
      <c r="G3635" s="230"/>
      <c r="H3635" s="234">
        <v>1.5600000000000001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16.872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8.4359999999999999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3607</v>
      </c>
      <c r="G3641" s="230"/>
      <c r="H3641" s="234">
        <v>29.969999999999999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3608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3609</v>
      </c>
      <c r="G3643" s="230"/>
      <c r="H3643" s="234">
        <v>9.9900000000000002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4" customFormat="1">
      <c r="A3644" s="14"/>
      <c r="B3644" s="246"/>
      <c r="C3644" s="247"/>
      <c r="D3644" s="231" t="s">
        <v>268</v>
      </c>
      <c r="E3644" s="248" t="s">
        <v>19</v>
      </c>
      <c r="F3644" s="249" t="s">
        <v>3610</v>
      </c>
      <c r="G3644" s="247"/>
      <c r="H3644" s="248" t="s">
        <v>19</v>
      </c>
      <c r="I3644" s="250"/>
      <c r="J3644" s="247"/>
      <c r="K3644" s="247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268</v>
      </c>
      <c r="AU3644" s="255" t="s">
        <v>93</v>
      </c>
      <c r="AV3644" s="14" t="s">
        <v>82</v>
      </c>
      <c r="AW3644" s="14" t="s">
        <v>34</v>
      </c>
      <c r="AX3644" s="14" t="s">
        <v>74</v>
      </c>
      <c r="AY3644" s="255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3609</v>
      </c>
      <c r="G3645" s="230"/>
      <c r="H3645" s="234">
        <v>9.9900000000000002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4" customFormat="1">
      <c r="A3646" s="14"/>
      <c r="B3646" s="246"/>
      <c r="C3646" s="247"/>
      <c r="D3646" s="231" t="s">
        <v>268</v>
      </c>
      <c r="E3646" s="248" t="s">
        <v>19</v>
      </c>
      <c r="F3646" s="249" t="s">
        <v>3611</v>
      </c>
      <c r="G3646" s="247"/>
      <c r="H3646" s="248" t="s">
        <v>19</v>
      </c>
      <c r="I3646" s="250"/>
      <c r="J3646" s="247"/>
      <c r="K3646" s="247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268</v>
      </c>
      <c r="AU3646" s="255" t="s">
        <v>93</v>
      </c>
      <c r="AV3646" s="14" t="s">
        <v>82</v>
      </c>
      <c r="AW3646" s="14" t="s">
        <v>34</v>
      </c>
      <c r="AX3646" s="14" t="s">
        <v>74</v>
      </c>
      <c r="AY3646" s="255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3612</v>
      </c>
      <c r="G3647" s="230"/>
      <c r="H3647" s="234">
        <v>12.654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4" customFormat="1">
      <c r="A3648" s="14"/>
      <c r="B3648" s="246"/>
      <c r="C3648" s="247"/>
      <c r="D3648" s="231" t="s">
        <v>268</v>
      </c>
      <c r="E3648" s="248" t="s">
        <v>19</v>
      </c>
      <c r="F3648" s="249" t="s">
        <v>3613</v>
      </c>
      <c r="G3648" s="247"/>
      <c r="H3648" s="248" t="s">
        <v>19</v>
      </c>
      <c r="I3648" s="250"/>
      <c r="J3648" s="247"/>
      <c r="K3648" s="247"/>
      <c r="L3648" s="251"/>
      <c r="M3648" s="252"/>
      <c r="N3648" s="253"/>
      <c r="O3648" s="253"/>
      <c r="P3648" s="253"/>
      <c r="Q3648" s="253"/>
      <c r="R3648" s="253"/>
      <c r="S3648" s="253"/>
      <c r="T3648" s="25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5" t="s">
        <v>268</v>
      </c>
      <c r="AU3648" s="255" t="s">
        <v>93</v>
      </c>
      <c r="AV3648" s="14" t="s">
        <v>82</v>
      </c>
      <c r="AW3648" s="14" t="s">
        <v>34</v>
      </c>
      <c r="AX3648" s="14" t="s">
        <v>74</v>
      </c>
      <c r="AY3648" s="255" t="s">
        <v>224</v>
      </c>
    </row>
    <row r="3649" s="13" customFormat="1">
      <c r="A3649" s="13"/>
      <c r="B3649" s="229"/>
      <c r="C3649" s="230"/>
      <c r="D3649" s="231" t="s">
        <v>268</v>
      </c>
      <c r="E3649" s="232" t="s">
        <v>19</v>
      </c>
      <c r="F3649" s="233" t="s">
        <v>3614</v>
      </c>
      <c r="G3649" s="230"/>
      <c r="H3649" s="234">
        <v>4.9950000000000001</v>
      </c>
      <c r="I3649" s="235"/>
      <c r="J3649" s="230"/>
      <c r="K3649" s="230"/>
      <c r="L3649" s="236"/>
      <c r="M3649" s="237"/>
      <c r="N3649" s="238"/>
      <c r="O3649" s="238"/>
      <c r="P3649" s="238"/>
      <c r="Q3649" s="238"/>
      <c r="R3649" s="238"/>
      <c r="S3649" s="238"/>
      <c r="T3649" s="239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0" t="s">
        <v>268</v>
      </c>
      <c r="AU3649" s="240" t="s">
        <v>93</v>
      </c>
      <c r="AV3649" s="13" t="s">
        <v>93</v>
      </c>
      <c r="AW3649" s="13" t="s">
        <v>34</v>
      </c>
      <c r="AX3649" s="13" t="s">
        <v>74</v>
      </c>
      <c r="AY3649" s="240" t="s">
        <v>224</v>
      </c>
    </row>
    <row r="3650" s="14" customFormat="1">
      <c r="A3650" s="14"/>
      <c r="B3650" s="246"/>
      <c r="C3650" s="247"/>
      <c r="D3650" s="231" t="s">
        <v>268</v>
      </c>
      <c r="E3650" s="248" t="s">
        <v>19</v>
      </c>
      <c r="F3650" s="249" t="s">
        <v>3615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268</v>
      </c>
      <c r="AU3650" s="255" t="s">
        <v>93</v>
      </c>
      <c r="AV3650" s="14" t="s">
        <v>82</v>
      </c>
      <c r="AW3650" s="14" t="s">
        <v>34</v>
      </c>
      <c r="AX3650" s="14" t="s">
        <v>74</v>
      </c>
      <c r="AY3650" s="255" t="s">
        <v>224</v>
      </c>
    </row>
    <row r="3651" s="13" customFormat="1">
      <c r="A3651" s="13"/>
      <c r="B3651" s="229"/>
      <c r="C3651" s="230"/>
      <c r="D3651" s="231" t="s">
        <v>268</v>
      </c>
      <c r="E3651" s="232" t="s">
        <v>19</v>
      </c>
      <c r="F3651" s="233" t="s">
        <v>3592</v>
      </c>
      <c r="G3651" s="230"/>
      <c r="H3651" s="234">
        <v>4.3289999999999997</v>
      </c>
      <c r="I3651" s="235"/>
      <c r="J3651" s="230"/>
      <c r="K3651" s="230"/>
      <c r="L3651" s="236"/>
      <c r="M3651" s="237"/>
      <c r="N3651" s="238"/>
      <c r="O3651" s="238"/>
      <c r="P3651" s="238"/>
      <c r="Q3651" s="238"/>
      <c r="R3651" s="238"/>
      <c r="S3651" s="238"/>
      <c r="T3651" s="23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0" t="s">
        <v>268</v>
      </c>
      <c r="AU3651" s="240" t="s">
        <v>93</v>
      </c>
      <c r="AV3651" s="13" t="s">
        <v>93</v>
      </c>
      <c r="AW3651" s="13" t="s">
        <v>34</v>
      </c>
      <c r="AX3651" s="13" t="s">
        <v>74</v>
      </c>
      <c r="AY3651" s="240" t="s">
        <v>224</v>
      </c>
    </row>
    <row r="3652" s="15" customFormat="1">
      <c r="A3652" s="15"/>
      <c r="B3652" s="256"/>
      <c r="C3652" s="257"/>
      <c r="D3652" s="231" t="s">
        <v>268</v>
      </c>
      <c r="E3652" s="258" t="s">
        <v>19</v>
      </c>
      <c r="F3652" s="259" t="s">
        <v>300</v>
      </c>
      <c r="G3652" s="257"/>
      <c r="H3652" s="260">
        <v>218.67599999999999</v>
      </c>
      <c r="I3652" s="261"/>
      <c r="J3652" s="257"/>
      <c r="K3652" s="257"/>
      <c r="L3652" s="262"/>
      <c r="M3652" s="263"/>
      <c r="N3652" s="264"/>
      <c r="O3652" s="264"/>
      <c r="P3652" s="264"/>
      <c r="Q3652" s="264"/>
      <c r="R3652" s="264"/>
      <c r="S3652" s="264"/>
      <c r="T3652" s="26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66" t="s">
        <v>268</v>
      </c>
      <c r="AU3652" s="266" t="s">
        <v>93</v>
      </c>
      <c r="AV3652" s="15" t="s">
        <v>108</v>
      </c>
      <c r="AW3652" s="15" t="s">
        <v>34</v>
      </c>
      <c r="AX3652" s="15" t="s">
        <v>74</v>
      </c>
      <c r="AY3652" s="266" t="s">
        <v>224</v>
      </c>
    </row>
    <row r="3653" s="14" customFormat="1">
      <c r="A3653" s="14"/>
      <c r="B3653" s="246"/>
      <c r="C3653" s="247"/>
      <c r="D3653" s="231" t="s">
        <v>268</v>
      </c>
      <c r="E3653" s="248" t="s">
        <v>19</v>
      </c>
      <c r="F3653" s="249" t="s">
        <v>3616</v>
      </c>
      <c r="G3653" s="247"/>
      <c r="H3653" s="248" t="s">
        <v>19</v>
      </c>
      <c r="I3653" s="250"/>
      <c r="J3653" s="247"/>
      <c r="K3653" s="247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268</v>
      </c>
      <c r="AU3653" s="255" t="s">
        <v>93</v>
      </c>
      <c r="AV3653" s="14" t="s">
        <v>82</v>
      </c>
      <c r="AW3653" s="14" t="s">
        <v>34</v>
      </c>
      <c r="AX3653" s="14" t="s">
        <v>74</v>
      </c>
      <c r="AY3653" s="255" t="s">
        <v>224</v>
      </c>
    </row>
    <row r="3654" s="13" customFormat="1">
      <c r="A3654" s="13"/>
      <c r="B3654" s="229"/>
      <c r="C3654" s="230"/>
      <c r="D3654" s="231" t="s">
        <v>268</v>
      </c>
      <c r="E3654" s="232" t="s">
        <v>19</v>
      </c>
      <c r="F3654" s="233" t="s">
        <v>3617</v>
      </c>
      <c r="G3654" s="230"/>
      <c r="H3654" s="234">
        <v>8.6400000000000006</v>
      </c>
      <c r="I3654" s="235"/>
      <c r="J3654" s="230"/>
      <c r="K3654" s="230"/>
      <c r="L3654" s="236"/>
      <c r="M3654" s="237"/>
      <c r="N3654" s="238"/>
      <c r="O3654" s="238"/>
      <c r="P3654" s="238"/>
      <c r="Q3654" s="238"/>
      <c r="R3654" s="238"/>
      <c r="S3654" s="238"/>
      <c r="T3654" s="23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0" t="s">
        <v>268</v>
      </c>
      <c r="AU3654" s="240" t="s">
        <v>93</v>
      </c>
      <c r="AV3654" s="13" t="s">
        <v>93</v>
      </c>
      <c r="AW3654" s="13" t="s">
        <v>34</v>
      </c>
      <c r="AX3654" s="13" t="s">
        <v>74</v>
      </c>
      <c r="AY3654" s="240" t="s">
        <v>224</v>
      </c>
    </row>
    <row r="3655" s="14" customFormat="1">
      <c r="A3655" s="14"/>
      <c r="B3655" s="246"/>
      <c r="C3655" s="247"/>
      <c r="D3655" s="231" t="s">
        <v>268</v>
      </c>
      <c r="E3655" s="248" t="s">
        <v>19</v>
      </c>
      <c r="F3655" s="249" t="s">
        <v>3618</v>
      </c>
      <c r="G3655" s="247"/>
      <c r="H3655" s="248" t="s">
        <v>19</v>
      </c>
      <c r="I3655" s="250"/>
      <c r="J3655" s="247"/>
      <c r="K3655" s="247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268</v>
      </c>
      <c r="AU3655" s="255" t="s">
        <v>93</v>
      </c>
      <c r="AV3655" s="14" t="s">
        <v>82</v>
      </c>
      <c r="AW3655" s="14" t="s">
        <v>34</v>
      </c>
      <c r="AX3655" s="14" t="s">
        <v>74</v>
      </c>
      <c r="AY3655" s="255" t="s">
        <v>224</v>
      </c>
    </row>
    <row r="3656" s="13" customFormat="1">
      <c r="A3656" s="13"/>
      <c r="B3656" s="229"/>
      <c r="C3656" s="230"/>
      <c r="D3656" s="231" t="s">
        <v>268</v>
      </c>
      <c r="E3656" s="232" t="s">
        <v>19</v>
      </c>
      <c r="F3656" s="233" t="s">
        <v>3619</v>
      </c>
      <c r="G3656" s="230"/>
      <c r="H3656" s="234">
        <v>2.8500000000000001</v>
      </c>
      <c r="I3656" s="235"/>
      <c r="J3656" s="230"/>
      <c r="K3656" s="230"/>
      <c r="L3656" s="236"/>
      <c r="M3656" s="237"/>
      <c r="N3656" s="238"/>
      <c r="O3656" s="238"/>
      <c r="P3656" s="238"/>
      <c r="Q3656" s="238"/>
      <c r="R3656" s="238"/>
      <c r="S3656" s="238"/>
      <c r="T3656" s="23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0" t="s">
        <v>268</v>
      </c>
      <c r="AU3656" s="240" t="s">
        <v>93</v>
      </c>
      <c r="AV3656" s="13" t="s">
        <v>93</v>
      </c>
      <c r="AW3656" s="13" t="s">
        <v>34</v>
      </c>
      <c r="AX3656" s="13" t="s">
        <v>74</v>
      </c>
      <c r="AY3656" s="240" t="s">
        <v>224</v>
      </c>
    </row>
    <row r="3657" s="14" customFormat="1">
      <c r="A3657" s="14"/>
      <c r="B3657" s="246"/>
      <c r="C3657" s="247"/>
      <c r="D3657" s="231" t="s">
        <v>268</v>
      </c>
      <c r="E3657" s="248" t="s">
        <v>19</v>
      </c>
      <c r="F3657" s="249" t="s">
        <v>3620</v>
      </c>
      <c r="G3657" s="247"/>
      <c r="H3657" s="248" t="s">
        <v>19</v>
      </c>
      <c r="I3657" s="250"/>
      <c r="J3657" s="247"/>
      <c r="K3657" s="247"/>
      <c r="L3657" s="251"/>
      <c r="M3657" s="252"/>
      <c r="N3657" s="253"/>
      <c r="O3657" s="253"/>
      <c r="P3657" s="253"/>
      <c r="Q3657" s="253"/>
      <c r="R3657" s="253"/>
      <c r="S3657" s="253"/>
      <c r="T3657" s="25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5" t="s">
        <v>268</v>
      </c>
      <c r="AU3657" s="255" t="s">
        <v>93</v>
      </c>
      <c r="AV3657" s="14" t="s">
        <v>82</v>
      </c>
      <c r="AW3657" s="14" t="s">
        <v>34</v>
      </c>
      <c r="AX3657" s="14" t="s">
        <v>74</v>
      </c>
      <c r="AY3657" s="255" t="s">
        <v>224</v>
      </c>
    </row>
    <row r="3658" s="13" customFormat="1">
      <c r="A3658" s="13"/>
      <c r="B3658" s="229"/>
      <c r="C3658" s="230"/>
      <c r="D3658" s="231" t="s">
        <v>268</v>
      </c>
      <c r="E3658" s="232" t="s">
        <v>19</v>
      </c>
      <c r="F3658" s="233" t="s">
        <v>3621</v>
      </c>
      <c r="G3658" s="230"/>
      <c r="H3658" s="234">
        <v>6.75</v>
      </c>
      <c r="I3658" s="235"/>
      <c r="J3658" s="230"/>
      <c r="K3658" s="230"/>
      <c r="L3658" s="236"/>
      <c r="M3658" s="237"/>
      <c r="N3658" s="238"/>
      <c r="O3658" s="238"/>
      <c r="P3658" s="238"/>
      <c r="Q3658" s="238"/>
      <c r="R3658" s="238"/>
      <c r="S3658" s="238"/>
      <c r="T3658" s="23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0" t="s">
        <v>268</v>
      </c>
      <c r="AU3658" s="240" t="s">
        <v>93</v>
      </c>
      <c r="AV3658" s="13" t="s">
        <v>93</v>
      </c>
      <c r="AW3658" s="13" t="s">
        <v>34</v>
      </c>
      <c r="AX3658" s="13" t="s">
        <v>74</v>
      </c>
      <c r="AY3658" s="240" t="s">
        <v>224</v>
      </c>
    </row>
    <row r="3659" s="14" customFormat="1">
      <c r="A3659" s="14"/>
      <c r="B3659" s="246"/>
      <c r="C3659" s="247"/>
      <c r="D3659" s="231" t="s">
        <v>268</v>
      </c>
      <c r="E3659" s="248" t="s">
        <v>19</v>
      </c>
      <c r="F3659" s="249" t="s">
        <v>3622</v>
      </c>
      <c r="G3659" s="247"/>
      <c r="H3659" s="248" t="s">
        <v>19</v>
      </c>
      <c r="I3659" s="250"/>
      <c r="J3659" s="247"/>
      <c r="K3659" s="247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268</v>
      </c>
      <c r="AU3659" s="255" t="s">
        <v>93</v>
      </c>
      <c r="AV3659" s="14" t="s">
        <v>82</v>
      </c>
      <c r="AW3659" s="14" t="s">
        <v>34</v>
      </c>
      <c r="AX3659" s="14" t="s">
        <v>74</v>
      </c>
      <c r="AY3659" s="255" t="s">
        <v>224</v>
      </c>
    </row>
    <row r="3660" s="13" customFormat="1">
      <c r="A3660" s="13"/>
      <c r="B3660" s="229"/>
      <c r="C3660" s="230"/>
      <c r="D3660" s="231" t="s">
        <v>268</v>
      </c>
      <c r="E3660" s="232" t="s">
        <v>19</v>
      </c>
      <c r="F3660" s="233" t="s">
        <v>3623</v>
      </c>
      <c r="G3660" s="230"/>
      <c r="H3660" s="234">
        <v>8.6400000000000006</v>
      </c>
      <c r="I3660" s="235"/>
      <c r="J3660" s="230"/>
      <c r="K3660" s="230"/>
      <c r="L3660" s="236"/>
      <c r="M3660" s="237"/>
      <c r="N3660" s="238"/>
      <c r="O3660" s="238"/>
      <c r="P3660" s="238"/>
      <c r="Q3660" s="238"/>
      <c r="R3660" s="238"/>
      <c r="S3660" s="238"/>
      <c r="T3660" s="23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0" t="s">
        <v>268</v>
      </c>
      <c r="AU3660" s="240" t="s">
        <v>93</v>
      </c>
      <c r="AV3660" s="13" t="s">
        <v>93</v>
      </c>
      <c r="AW3660" s="13" t="s">
        <v>34</v>
      </c>
      <c r="AX3660" s="13" t="s">
        <v>74</v>
      </c>
      <c r="AY3660" s="240" t="s">
        <v>224</v>
      </c>
    </row>
    <row r="3661" s="15" customFormat="1">
      <c r="A3661" s="15"/>
      <c r="B3661" s="256"/>
      <c r="C3661" s="257"/>
      <c r="D3661" s="231" t="s">
        <v>268</v>
      </c>
      <c r="E3661" s="258" t="s">
        <v>19</v>
      </c>
      <c r="F3661" s="259" t="s">
        <v>300</v>
      </c>
      <c r="G3661" s="257"/>
      <c r="H3661" s="260">
        <v>26.879999999999999</v>
      </c>
      <c r="I3661" s="261"/>
      <c r="J3661" s="257"/>
      <c r="K3661" s="257"/>
      <c r="L3661" s="262"/>
      <c r="M3661" s="263"/>
      <c r="N3661" s="264"/>
      <c r="O3661" s="264"/>
      <c r="P3661" s="264"/>
      <c r="Q3661" s="264"/>
      <c r="R3661" s="264"/>
      <c r="S3661" s="264"/>
      <c r="T3661" s="26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66" t="s">
        <v>268</v>
      </c>
      <c r="AU3661" s="266" t="s">
        <v>93</v>
      </c>
      <c r="AV3661" s="15" t="s">
        <v>108</v>
      </c>
      <c r="AW3661" s="15" t="s">
        <v>34</v>
      </c>
      <c r="AX3661" s="15" t="s">
        <v>74</v>
      </c>
      <c r="AY3661" s="266" t="s">
        <v>224</v>
      </c>
    </row>
    <row r="3662" s="16" customFormat="1">
      <c r="A3662" s="16"/>
      <c r="B3662" s="272"/>
      <c r="C3662" s="273"/>
      <c r="D3662" s="231" t="s">
        <v>268</v>
      </c>
      <c r="E3662" s="274" t="s">
        <v>19</v>
      </c>
      <c r="F3662" s="275" t="s">
        <v>351</v>
      </c>
      <c r="G3662" s="273"/>
      <c r="H3662" s="276">
        <v>245.55600000000001</v>
      </c>
      <c r="I3662" s="277"/>
      <c r="J3662" s="273"/>
      <c r="K3662" s="273"/>
      <c r="L3662" s="278"/>
      <c r="M3662" s="279"/>
      <c r="N3662" s="280"/>
      <c r="O3662" s="280"/>
      <c r="P3662" s="280"/>
      <c r="Q3662" s="280"/>
      <c r="R3662" s="280"/>
      <c r="S3662" s="280"/>
      <c r="T3662" s="281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T3662" s="282" t="s">
        <v>268</v>
      </c>
      <c r="AU3662" s="282" t="s">
        <v>93</v>
      </c>
      <c r="AV3662" s="16" t="s">
        <v>231</v>
      </c>
      <c r="AW3662" s="16" t="s">
        <v>34</v>
      </c>
      <c r="AX3662" s="16" t="s">
        <v>82</v>
      </c>
      <c r="AY3662" s="282" t="s">
        <v>224</v>
      </c>
    </row>
    <row r="3663" s="2" customFormat="1" ht="49.05" customHeight="1">
      <c r="A3663" s="41"/>
      <c r="B3663" s="42"/>
      <c r="C3663" s="216" t="s">
        <v>3624</v>
      </c>
      <c r="D3663" s="216" t="s">
        <v>227</v>
      </c>
      <c r="E3663" s="217" t="s">
        <v>3625</v>
      </c>
      <c r="F3663" s="218" t="s">
        <v>3626</v>
      </c>
      <c r="G3663" s="219" t="s">
        <v>371</v>
      </c>
      <c r="H3663" s="220">
        <v>5.2510000000000003</v>
      </c>
      <c r="I3663" s="221"/>
      <c r="J3663" s="222">
        <f>ROUND(I3663*H3663,2)</f>
        <v>0</v>
      </c>
      <c r="K3663" s="218" t="s">
        <v>312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3627</v>
      </c>
    </row>
    <row r="3664" s="2" customFormat="1">
      <c r="A3664" s="41"/>
      <c r="B3664" s="42"/>
      <c r="C3664" s="43"/>
      <c r="D3664" s="267" t="s">
        <v>314</v>
      </c>
      <c r="E3664" s="43"/>
      <c r="F3664" s="268" t="s">
        <v>3628</v>
      </c>
      <c r="G3664" s="43"/>
      <c r="H3664" s="43"/>
      <c r="I3664" s="269"/>
      <c r="J3664" s="43"/>
      <c r="K3664" s="43"/>
      <c r="L3664" s="47"/>
      <c r="M3664" s="270"/>
      <c r="N3664" s="271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314</v>
      </c>
      <c r="AU3664" s="20" t="s">
        <v>93</v>
      </c>
    </row>
    <row r="3665" s="12" customFormat="1" ht="22.8" customHeight="1">
      <c r="A3665" s="12"/>
      <c r="B3665" s="200"/>
      <c r="C3665" s="201"/>
      <c r="D3665" s="202" t="s">
        <v>73</v>
      </c>
      <c r="E3665" s="214" t="s">
        <v>3629</v>
      </c>
      <c r="F3665" s="214" t="s">
        <v>3630</v>
      </c>
      <c r="G3665" s="201"/>
      <c r="H3665" s="201"/>
      <c r="I3665" s="204"/>
      <c r="J3665" s="215">
        <f>BK3665</f>
        <v>0</v>
      </c>
      <c r="K3665" s="201"/>
      <c r="L3665" s="206"/>
      <c r="M3665" s="207"/>
      <c r="N3665" s="208"/>
      <c r="O3665" s="208"/>
      <c r="P3665" s="209">
        <f>SUM(P3666:P3732)</f>
        <v>0</v>
      </c>
      <c r="Q3665" s="208"/>
      <c r="R3665" s="209">
        <f>SUM(R3666:R3732)</f>
        <v>0</v>
      </c>
      <c r="S3665" s="208"/>
      <c r="T3665" s="210">
        <f>SUM(T3666:T3732)</f>
        <v>0</v>
      </c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R3665" s="211" t="s">
        <v>93</v>
      </c>
      <c r="AT3665" s="212" t="s">
        <v>73</v>
      </c>
      <c r="AU3665" s="212" t="s">
        <v>82</v>
      </c>
      <c r="AY3665" s="211" t="s">
        <v>224</v>
      </c>
      <c r="BK3665" s="213">
        <f>SUM(BK3666:BK3732)</f>
        <v>0</v>
      </c>
    </row>
    <row r="3666" s="2" customFormat="1" ht="37.8" customHeight="1">
      <c r="A3666" s="41"/>
      <c r="B3666" s="42"/>
      <c r="C3666" s="216" t="s">
        <v>3631</v>
      </c>
      <c r="D3666" s="216" t="s">
        <v>227</v>
      </c>
      <c r="E3666" s="217" t="s">
        <v>3632</v>
      </c>
      <c r="F3666" s="218" t="s">
        <v>3633</v>
      </c>
      <c r="G3666" s="219" t="s">
        <v>595</v>
      </c>
      <c r="H3666" s="220">
        <v>1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3634</v>
      </c>
    </row>
    <row r="3667" s="2" customFormat="1" ht="37.8" customHeight="1">
      <c r="A3667" s="41"/>
      <c r="B3667" s="42"/>
      <c r="C3667" s="216" t="s">
        <v>3635</v>
      </c>
      <c r="D3667" s="216" t="s">
        <v>227</v>
      </c>
      <c r="E3667" s="217" t="s">
        <v>3636</v>
      </c>
      <c r="F3667" s="218" t="s">
        <v>3637</v>
      </c>
      <c r="G3667" s="219" t="s">
        <v>595</v>
      </c>
      <c r="H3667" s="220">
        <v>2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3638</v>
      </c>
    </row>
    <row r="3668" s="2" customFormat="1" ht="37.8" customHeight="1">
      <c r="A3668" s="41"/>
      <c r="B3668" s="42"/>
      <c r="C3668" s="216" t="s">
        <v>3639</v>
      </c>
      <c r="D3668" s="216" t="s">
        <v>227</v>
      </c>
      <c r="E3668" s="217" t="s">
        <v>3640</v>
      </c>
      <c r="F3668" s="218" t="s">
        <v>3641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3642</v>
      </c>
    </row>
    <row r="3669" s="2" customFormat="1" ht="37.8" customHeight="1">
      <c r="A3669" s="41"/>
      <c r="B3669" s="42"/>
      <c r="C3669" s="216" t="s">
        <v>3643</v>
      </c>
      <c r="D3669" s="216" t="s">
        <v>227</v>
      </c>
      <c r="E3669" s="217" t="s">
        <v>3644</v>
      </c>
      <c r="F3669" s="218" t="s">
        <v>3645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3646</v>
      </c>
    </row>
    <row r="3670" s="2" customFormat="1" ht="37.8" customHeight="1">
      <c r="A3670" s="41"/>
      <c r="B3670" s="42"/>
      <c r="C3670" s="216" t="s">
        <v>3647</v>
      </c>
      <c r="D3670" s="216" t="s">
        <v>227</v>
      </c>
      <c r="E3670" s="217" t="s">
        <v>3648</v>
      </c>
      <c r="F3670" s="218" t="s">
        <v>3649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3650</v>
      </c>
    </row>
    <row r="3671" s="2" customFormat="1" ht="37.8" customHeight="1">
      <c r="A3671" s="41"/>
      <c r="B3671" s="42"/>
      <c r="C3671" s="216" t="s">
        <v>3651</v>
      </c>
      <c r="D3671" s="216" t="s">
        <v>227</v>
      </c>
      <c r="E3671" s="217" t="s">
        <v>3652</v>
      </c>
      <c r="F3671" s="218" t="s">
        <v>3653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3654</v>
      </c>
    </row>
    <row r="3672" s="2" customFormat="1" ht="37.8" customHeight="1">
      <c r="A3672" s="41"/>
      <c r="B3672" s="42"/>
      <c r="C3672" s="216" t="s">
        <v>3655</v>
      </c>
      <c r="D3672" s="216" t="s">
        <v>227</v>
      </c>
      <c r="E3672" s="217" t="s">
        <v>3656</v>
      </c>
      <c r="F3672" s="218" t="s">
        <v>3657</v>
      </c>
      <c r="G3672" s="219" t="s">
        <v>595</v>
      </c>
      <c r="H3672" s="220">
        <v>1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3658</v>
      </c>
    </row>
    <row r="3673" s="2" customFormat="1" ht="37.8" customHeight="1">
      <c r="A3673" s="41"/>
      <c r="B3673" s="42"/>
      <c r="C3673" s="216" t="s">
        <v>3659</v>
      </c>
      <c r="D3673" s="216" t="s">
        <v>227</v>
      </c>
      <c r="E3673" s="217" t="s">
        <v>3660</v>
      </c>
      <c r="F3673" s="218" t="s">
        <v>3661</v>
      </c>
      <c r="G3673" s="219" t="s">
        <v>595</v>
      </c>
      <c r="H3673" s="220">
        <v>4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3662</v>
      </c>
    </row>
    <row r="3674" s="2" customFormat="1" ht="37.8" customHeight="1">
      <c r="A3674" s="41"/>
      <c r="B3674" s="42"/>
      <c r="C3674" s="216" t="s">
        <v>3663</v>
      </c>
      <c r="D3674" s="216" t="s">
        <v>227</v>
      </c>
      <c r="E3674" s="217" t="s">
        <v>3664</v>
      </c>
      <c r="F3674" s="218" t="s">
        <v>3665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3666</v>
      </c>
    </row>
    <row r="3675" s="2" customFormat="1" ht="37.8" customHeight="1">
      <c r="A3675" s="41"/>
      <c r="B3675" s="42"/>
      <c r="C3675" s="216" t="s">
        <v>3667</v>
      </c>
      <c r="D3675" s="216" t="s">
        <v>227</v>
      </c>
      <c r="E3675" s="217" t="s">
        <v>3668</v>
      </c>
      <c r="F3675" s="218" t="s">
        <v>3669</v>
      </c>
      <c r="G3675" s="219" t="s">
        <v>595</v>
      </c>
      <c r="H3675" s="220">
        <v>1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3670</v>
      </c>
    </row>
    <row r="3676" s="2" customFormat="1" ht="37.8" customHeight="1">
      <c r="A3676" s="41"/>
      <c r="B3676" s="42"/>
      <c r="C3676" s="216" t="s">
        <v>3671</v>
      </c>
      <c r="D3676" s="216" t="s">
        <v>227</v>
      </c>
      <c r="E3676" s="217" t="s">
        <v>3672</v>
      </c>
      <c r="F3676" s="218" t="s">
        <v>3673</v>
      </c>
      <c r="G3676" s="219" t="s">
        <v>595</v>
      </c>
      <c r="H3676" s="220">
        <v>4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3674</v>
      </c>
    </row>
    <row r="3677" s="2" customFormat="1" ht="37.8" customHeight="1">
      <c r="A3677" s="41"/>
      <c r="B3677" s="42"/>
      <c r="C3677" s="216" t="s">
        <v>3675</v>
      </c>
      <c r="D3677" s="216" t="s">
        <v>227</v>
      </c>
      <c r="E3677" s="217" t="s">
        <v>3676</v>
      </c>
      <c r="F3677" s="218" t="s">
        <v>3677</v>
      </c>
      <c r="G3677" s="219" t="s">
        <v>595</v>
      </c>
      <c r="H3677" s="220">
        <v>1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3678</v>
      </c>
    </row>
    <row r="3678" s="2" customFormat="1" ht="37.8" customHeight="1">
      <c r="A3678" s="41"/>
      <c r="B3678" s="42"/>
      <c r="C3678" s="216" t="s">
        <v>3679</v>
      </c>
      <c r="D3678" s="216" t="s">
        <v>227</v>
      </c>
      <c r="E3678" s="217" t="s">
        <v>3680</v>
      </c>
      <c r="F3678" s="218" t="s">
        <v>3681</v>
      </c>
      <c r="G3678" s="219" t="s">
        <v>595</v>
      </c>
      <c r="H3678" s="220">
        <v>1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3682</v>
      </c>
    </row>
    <row r="3679" s="2" customFormat="1" ht="37.8" customHeight="1">
      <c r="A3679" s="41"/>
      <c r="B3679" s="42"/>
      <c r="C3679" s="216" t="s">
        <v>3683</v>
      </c>
      <c r="D3679" s="216" t="s">
        <v>227</v>
      </c>
      <c r="E3679" s="217" t="s">
        <v>3684</v>
      </c>
      <c r="F3679" s="218" t="s">
        <v>3685</v>
      </c>
      <c r="G3679" s="219" t="s">
        <v>595</v>
      </c>
      <c r="H3679" s="220">
        <v>4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3686</v>
      </c>
    </row>
    <row r="3680" s="2" customFormat="1" ht="37.8" customHeight="1">
      <c r="A3680" s="41"/>
      <c r="B3680" s="42"/>
      <c r="C3680" s="216" t="s">
        <v>3687</v>
      </c>
      <c r="D3680" s="216" t="s">
        <v>227</v>
      </c>
      <c r="E3680" s="217" t="s">
        <v>3688</v>
      </c>
      <c r="F3680" s="218" t="s">
        <v>3689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3690</v>
      </c>
    </row>
    <row r="3681" s="2" customFormat="1" ht="37.8" customHeight="1">
      <c r="A3681" s="41"/>
      <c r="B3681" s="42"/>
      <c r="C3681" s="216" t="s">
        <v>3691</v>
      </c>
      <c r="D3681" s="216" t="s">
        <v>227</v>
      </c>
      <c r="E3681" s="217" t="s">
        <v>3692</v>
      </c>
      <c r="F3681" s="218" t="s">
        <v>3693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3694</v>
      </c>
    </row>
    <row r="3682" s="2" customFormat="1" ht="37.8" customHeight="1">
      <c r="A3682" s="41"/>
      <c r="B3682" s="42"/>
      <c r="C3682" s="216" t="s">
        <v>3695</v>
      </c>
      <c r="D3682" s="216" t="s">
        <v>227</v>
      </c>
      <c r="E3682" s="217" t="s">
        <v>3696</v>
      </c>
      <c r="F3682" s="218" t="s">
        <v>3697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3698</v>
      </c>
    </row>
    <row r="3683" s="2" customFormat="1" ht="37.8" customHeight="1">
      <c r="A3683" s="41"/>
      <c r="B3683" s="42"/>
      <c r="C3683" s="216" t="s">
        <v>3699</v>
      </c>
      <c r="D3683" s="216" t="s">
        <v>227</v>
      </c>
      <c r="E3683" s="217" t="s">
        <v>3700</v>
      </c>
      <c r="F3683" s="218" t="s">
        <v>3701</v>
      </c>
      <c r="G3683" s="219" t="s">
        <v>595</v>
      </c>
      <c r="H3683" s="220">
        <v>2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3702</v>
      </c>
    </row>
    <row r="3684" s="2" customFormat="1" ht="37.8" customHeight="1">
      <c r="A3684" s="41"/>
      <c r="B3684" s="42"/>
      <c r="C3684" s="216" t="s">
        <v>3703</v>
      </c>
      <c r="D3684" s="216" t="s">
        <v>227</v>
      </c>
      <c r="E3684" s="217" t="s">
        <v>3704</v>
      </c>
      <c r="F3684" s="218" t="s">
        <v>3705</v>
      </c>
      <c r="G3684" s="219" t="s">
        <v>595</v>
      </c>
      <c r="H3684" s="220">
        <v>2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3706</v>
      </c>
    </row>
    <row r="3685" s="2" customFormat="1" ht="37.8" customHeight="1">
      <c r="A3685" s="41"/>
      <c r="B3685" s="42"/>
      <c r="C3685" s="216" t="s">
        <v>3707</v>
      </c>
      <c r="D3685" s="216" t="s">
        <v>227</v>
      </c>
      <c r="E3685" s="217" t="s">
        <v>3708</v>
      </c>
      <c r="F3685" s="218" t="s">
        <v>3709</v>
      </c>
      <c r="G3685" s="219" t="s">
        <v>595</v>
      </c>
      <c r="H3685" s="220">
        <v>2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3710</v>
      </c>
    </row>
    <row r="3686" s="2" customFormat="1" ht="37.8" customHeight="1">
      <c r="A3686" s="41"/>
      <c r="B3686" s="42"/>
      <c r="C3686" s="216" t="s">
        <v>3711</v>
      </c>
      <c r="D3686" s="216" t="s">
        <v>227</v>
      </c>
      <c r="E3686" s="217" t="s">
        <v>3712</v>
      </c>
      <c r="F3686" s="218" t="s">
        <v>3713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3714</v>
      </c>
    </row>
    <row r="3687" s="2" customFormat="1" ht="37.8" customHeight="1">
      <c r="A3687" s="41"/>
      <c r="B3687" s="42"/>
      <c r="C3687" s="216" t="s">
        <v>3715</v>
      </c>
      <c r="D3687" s="216" t="s">
        <v>227</v>
      </c>
      <c r="E3687" s="217" t="s">
        <v>3716</v>
      </c>
      <c r="F3687" s="218" t="s">
        <v>3717</v>
      </c>
      <c r="G3687" s="219" t="s">
        <v>595</v>
      </c>
      <c r="H3687" s="220">
        <v>2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3718</v>
      </c>
    </row>
    <row r="3688" s="2" customFormat="1" ht="37.8" customHeight="1">
      <c r="A3688" s="41"/>
      <c r="B3688" s="42"/>
      <c r="C3688" s="216" t="s">
        <v>3719</v>
      </c>
      <c r="D3688" s="216" t="s">
        <v>227</v>
      </c>
      <c r="E3688" s="217" t="s">
        <v>3720</v>
      </c>
      <c r="F3688" s="218" t="s">
        <v>3721</v>
      </c>
      <c r="G3688" s="219" t="s">
        <v>595</v>
      </c>
      <c r="H3688" s="220">
        <v>2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3722</v>
      </c>
    </row>
    <row r="3689" s="2" customFormat="1" ht="37.8" customHeight="1">
      <c r="A3689" s="41"/>
      <c r="B3689" s="42"/>
      <c r="C3689" s="216" t="s">
        <v>3723</v>
      </c>
      <c r="D3689" s="216" t="s">
        <v>227</v>
      </c>
      <c r="E3689" s="217" t="s">
        <v>3724</v>
      </c>
      <c r="F3689" s="218" t="s">
        <v>3725</v>
      </c>
      <c r="G3689" s="219" t="s">
        <v>595</v>
      </c>
      <c r="H3689" s="220">
        <v>2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3726</v>
      </c>
    </row>
    <row r="3690" s="2" customFormat="1" ht="37.8" customHeight="1">
      <c r="A3690" s="41"/>
      <c r="B3690" s="42"/>
      <c r="C3690" s="216" t="s">
        <v>3727</v>
      </c>
      <c r="D3690" s="216" t="s">
        <v>227</v>
      </c>
      <c r="E3690" s="217" t="s">
        <v>3728</v>
      </c>
      <c r="F3690" s="218" t="s">
        <v>3729</v>
      </c>
      <c r="G3690" s="219" t="s">
        <v>595</v>
      </c>
      <c r="H3690" s="220">
        <v>2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3730</v>
      </c>
    </row>
    <row r="3691" s="2" customFormat="1" ht="37.8" customHeight="1">
      <c r="A3691" s="41"/>
      <c r="B3691" s="42"/>
      <c r="C3691" s="216" t="s">
        <v>3731</v>
      </c>
      <c r="D3691" s="216" t="s">
        <v>227</v>
      </c>
      <c r="E3691" s="217" t="s">
        <v>3732</v>
      </c>
      <c r="F3691" s="218" t="s">
        <v>3733</v>
      </c>
      <c r="G3691" s="219" t="s">
        <v>595</v>
      </c>
      <c r="H3691" s="220">
        <v>3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3734</v>
      </c>
    </row>
    <row r="3692" s="2" customFormat="1" ht="37.8" customHeight="1">
      <c r="A3692" s="41"/>
      <c r="B3692" s="42"/>
      <c r="C3692" s="216" t="s">
        <v>3735</v>
      </c>
      <c r="D3692" s="216" t="s">
        <v>227</v>
      </c>
      <c r="E3692" s="217" t="s">
        <v>3736</v>
      </c>
      <c r="F3692" s="218" t="s">
        <v>3737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3738</v>
      </c>
    </row>
    <row r="3693" s="2" customFormat="1" ht="37.8" customHeight="1">
      <c r="A3693" s="41"/>
      <c r="B3693" s="42"/>
      <c r="C3693" s="216" t="s">
        <v>3739</v>
      </c>
      <c r="D3693" s="216" t="s">
        <v>227</v>
      </c>
      <c r="E3693" s="217" t="s">
        <v>3740</v>
      </c>
      <c r="F3693" s="218" t="s">
        <v>3741</v>
      </c>
      <c r="G3693" s="219" t="s">
        <v>595</v>
      </c>
      <c r="H3693" s="220">
        <v>1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3742</v>
      </c>
    </row>
    <row r="3694" s="2" customFormat="1" ht="37.8" customHeight="1">
      <c r="A3694" s="41"/>
      <c r="B3694" s="42"/>
      <c r="C3694" s="216" t="s">
        <v>3743</v>
      </c>
      <c r="D3694" s="216" t="s">
        <v>227</v>
      </c>
      <c r="E3694" s="217" t="s">
        <v>3744</v>
      </c>
      <c r="F3694" s="218" t="s">
        <v>3745</v>
      </c>
      <c r="G3694" s="219" t="s">
        <v>595</v>
      </c>
      <c r="H3694" s="220">
        <v>3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3746</v>
      </c>
    </row>
    <row r="3695" s="2" customFormat="1" ht="37.8" customHeight="1">
      <c r="A3695" s="41"/>
      <c r="B3695" s="42"/>
      <c r="C3695" s="216" t="s">
        <v>3747</v>
      </c>
      <c r="D3695" s="216" t="s">
        <v>227</v>
      </c>
      <c r="E3695" s="217" t="s">
        <v>3748</v>
      </c>
      <c r="F3695" s="218" t="s">
        <v>3749</v>
      </c>
      <c r="G3695" s="219" t="s">
        <v>595</v>
      </c>
      <c r="H3695" s="220">
        <v>4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3750</v>
      </c>
    </row>
    <row r="3696" s="2" customFormat="1" ht="37.8" customHeight="1">
      <c r="A3696" s="41"/>
      <c r="B3696" s="42"/>
      <c r="C3696" s="216" t="s">
        <v>3751</v>
      </c>
      <c r="D3696" s="216" t="s">
        <v>227</v>
      </c>
      <c r="E3696" s="217" t="s">
        <v>3752</v>
      </c>
      <c r="F3696" s="218" t="s">
        <v>3753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3754</v>
      </c>
    </row>
    <row r="3697" s="2" customFormat="1" ht="37.8" customHeight="1">
      <c r="A3697" s="41"/>
      <c r="B3697" s="42"/>
      <c r="C3697" s="216" t="s">
        <v>3755</v>
      </c>
      <c r="D3697" s="216" t="s">
        <v>227</v>
      </c>
      <c r="E3697" s="217" t="s">
        <v>3756</v>
      </c>
      <c r="F3697" s="218" t="s">
        <v>3757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3758</v>
      </c>
    </row>
    <row r="3698" s="2" customFormat="1" ht="37.8" customHeight="1">
      <c r="A3698" s="41"/>
      <c r="B3698" s="42"/>
      <c r="C3698" s="216" t="s">
        <v>3759</v>
      </c>
      <c r="D3698" s="216" t="s">
        <v>227</v>
      </c>
      <c r="E3698" s="217" t="s">
        <v>3760</v>
      </c>
      <c r="F3698" s="218" t="s">
        <v>3761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3762</v>
      </c>
    </row>
    <row r="3699" s="2" customFormat="1" ht="37.8" customHeight="1">
      <c r="A3699" s="41"/>
      <c r="B3699" s="42"/>
      <c r="C3699" s="216" t="s">
        <v>3763</v>
      </c>
      <c r="D3699" s="216" t="s">
        <v>227</v>
      </c>
      <c r="E3699" s="217" t="s">
        <v>3764</v>
      </c>
      <c r="F3699" s="218" t="s">
        <v>3765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3766</v>
      </c>
    </row>
    <row r="3700" s="2" customFormat="1" ht="37.8" customHeight="1">
      <c r="A3700" s="41"/>
      <c r="B3700" s="42"/>
      <c r="C3700" s="216" t="s">
        <v>3767</v>
      </c>
      <c r="D3700" s="216" t="s">
        <v>227</v>
      </c>
      <c r="E3700" s="217" t="s">
        <v>3768</v>
      </c>
      <c r="F3700" s="218" t="s">
        <v>3769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3770</v>
      </c>
    </row>
    <row r="3701" s="2" customFormat="1" ht="37.8" customHeight="1">
      <c r="A3701" s="41"/>
      <c r="B3701" s="42"/>
      <c r="C3701" s="216" t="s">
        <v>3771</v>
      </c>
      <c r="D3701" s="216" t="s">
        <v>227</v>
      </c>
      <c r="E3701" s="217" t="s">
        <v>3772</v>
      </c>
      <c r="F3701" s="218" t="s">
        <v>3773</v>
      </c>
      <c r="G3701" s="219" t="s">
        <v>595</v>
      </c>
      <c r="H3701" s="220">
        <v>2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3774</v>
      </c>
    </row>
    <row r="3702" s="2" customFormat="1" ht="37.8" customHeight="1">
      <c r="A3702" s="41"/>
      <c r="B3702" s="42"/>
      <c r="C3702" s="216" t="s">
        <v>3775</v>
      </c>
      <c r="D3702" s="216" t="s">
        <v>227</v>
      </c>
      <c r="E3702" s="217" t="s">
        <v>3776</v>
      </c>
      <c r="F3702" s="218" t="s">
        <v>3777</v>
      </c>
      <c r="G3702" s="219" t="s">
        <v>595</v>
      </c>
      <c r="H3702" s="220">
        <v>2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3778</v>
      </c>
    </row>
    <row r="3703" s="2" customFormat="1" ht="37.8" customHeight="1">
      <c r="A3703" s="41"/>
      <c r="B3703" s="42"/>
      <c r="C3703" s="216" t="s">
        <v>3779</v>
      </c>
      <c r="D3703" s="216" t="s">
        <v>227</v>
      </c>
      <c r="E3703" s="217" t="s">
        <v>3780</v>
      </c>
      <c r="F3703" s="218" t="s">
        <v>3781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3782</v>
      </c>
    </row>
    <row r="3704" s="2" customFormat="1" ht="37.8" customHeight="1">
      <c r="A3704" s="41"/>
      <c r="B3704" s="42"/>
      <c r="C3704" s="216" t="s">
        <v>3783</v>
      </c>
      <c r="D3704" s="216" t="s">
        <v>227</v>
      </c>
      <c r="E3704" s="217" t="s">
        <v>3784</v>
      </c>
      <c r="F3704" s="218" t="s">
        <v>3785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3786</v>
      </c>
    </row>
    <row r="3705" s="2" customFormat="1" ht="37.8" customHeight="1">
      <c r="A3705" s="41"/>
      <c r="B3705" s="42"/>
      <c r="C3705" s="216" t="s">
        <v>3787</v>
      </c>
      <c r="D3705" s="216" t="s">
        <v>227</v>
      </c>
      <c r="E3705" s="217" t="s">
        <v>3788</v>
      </c>
      <c r="F3705" s="218" t="s">
        <v>3789</v>
      </c>
      <c r="G3705" s="219" t="s">
        <v>595</v>
      </c>
      <c r="H3705" s="220">
        <v>1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3790</v>
      </c>
    </row>
    <row r="3706" s="2" customFormat="1" ht="37.8" customHeight="1">
      <c r="A3706" s="41"/>
      <c r="B3706" s="42"/>
      <c r="C3706" s="216" t="s">
        <v>3791</v>
      </c>
      <c r="D3706" s="216" t="s">
        <v>227</v>
      </c>
      <c r="E3706" s="217" t="s">
        <v>3792</v>
      </c>
      <c r="F3706" s="218" t="s">
        <v>3793</v>
      </c>
      <c r="G3706" s="219" t="s">
        <v>595</v>
      </c>
      <c r="H3706" s="220">
        <v>1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3794</v>
      </c>
    </row>
    <row r="3707" s="2" customFormat="1" ht="37.8" customHeight="1">
      <c r="A3707" s="41"/>
      <c r="B3707" s="42"/>
      <c r="C3707" s="216" t="s">
        <v>3795</v>
      </c>
      <c r="D3707" s="216" t="s">
        <v>227</v>
      </c>
      <c r="E3707" s="217" t="s">
        <v>3796</v>
      </c>
      <c r="F3707" s="218" t="s">
        <v>3797</v>
      </c>
      <c r="G3707" s="219" t="s">
        <v>595</v>
      </c>
      <c r="H3707" s="220">
        <v>1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3798</v>
      </c>
    </row>
    <row r="3708" s="2" customFormat="1" ht="37.8" customHeight="1">
      <c r="A3708" s="41"/>
      <c r="B3708" s="42"/>
      <c r="C3708" s="216" t="s">
        <v>3799</v>
      </c>
      <c r="D3708" s="216" t="s">
        <v>227</v>
      </c>
      <c r="E3708" s="217" t="s">
        <v>3800</v>
      </c>
      <c r="F3708" s="218" t="s">
        <v>3801</v>
      </c>
      <c r="G3708" s="219" t="s">
        <v>595</v>
      </c>
      <c r="H3708" s="220">
        <v>1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3802</v>
      </c>
    </row>
    <row r="3709" s="2" customFormat="1" ht="44.25" customHeight="1">
      <c r="A3709" s="41"/>
      <c r="B3709" s="42"/>
      <c r="C3709" s="216" t="s">
        <v>3803</v>
      </c>
      <c r="D3709" s="216" t="s">
        <v>227</v>
      </c>
      <c r="E3709" s="217" t="s">
        <v>3804</v>
      </c>
      <c r="F3709" s="218" t="s">
        <v>3805</v>
      </c>
      <c r="G3709" s="219" t="s">
        <v>595</v>
      </c>
      <c r="H3709" s="220">
        <v>24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3806</v>
      </c>
    </row>
    <row r="3710" s="2" customFormat="1" ht="44.25" customHeight="1">
      <c r="A3710" s="41"/>
      <c r="B3710" s="42"/>
      <c r="C3710" s="216" t="s">
        <v>3807</v>
      </c>
      <c r="D3710" s="216" t="s">
        <v>227</v>
      </c>
      <c r="E3710" s="217" t="s">
        <v>3808</v>
      </c>
      <c r="F3710" s="218" t="s">
        <v>3809</v>
      </c>
      <c r="G3710" s="219" t="s">
        <v>595</v>
      </c>
      <c r="H3710" s="220">
        <v>4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3810</v>
      </c>
    </row>
    <row r="3711" s="2" customFormat="1" ht="44.25" customHeight="1">
      <c r="A3711" s="41"/>
      <c r="B3711" s="42"/>
      <c r="C3711" s="216" t="s">
        <v>3811</v>
      </c>
      <c r="D3711" s="216" t="s">
        <v>227</v>
      </c>
      <c r="E3711" s="217" t="s">
        <v>3812</v>
      </c>
      <c r="F3711" s="218" t="s">
        <v>3813</v>
      </c>
      <c r="G3711" s="219" t="s">
        <v>595</v>
      </c>
      <c r="H3711" s="220">
        <v>6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3814</v>
      </c>
    </row>
    <row r="3712" s="2" customFormat="1" ht="44.25" customHeight="1">
      <c r="A3712" s="41"/>
      <c r="B3712" s="42"/>
      <c r="C3712" s="216" t="s">
        <v>3815</v>
      </c>
      <c r="D3712" s="216" t="s">
        <v>227</v>
      </c>
      <c r="E3712" s="217" t="s">
        <v>3816</v>
      </c>
      <c r="F3712" s="218" t="s">
        <v>3817</v>
      </c>
      <c r="G3712" s="219" t="s">
        <v>595</v>
      </c>
      <c r="H3712" s="220">
        <v>1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3818</v>
      </c>
    </row>
    <row r="3713" s="2" customFormat="1" ht="44.25" customHeight="1">
      <c r="A3713" s="41"/>
      <c r="B3713" s="42"/>
      <c r="C3713" s="216" t="s">
        <v>3819</v>
      </c>
      <c r="D3713" s="216" t="s">
        <v>227</v>
      </c>
      <c r="E3713" s="217" t="s">
        <v>3820</v>
      </c>
      <c r="F3713" s="218" t="s">
        <v>3821</v>
      </c>
      <c r="G3713" s="219" t="s">
        <v>595</v>
      </c>
      <c r="H3713" s="220">
        <v>2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3822</v>
      </c>
    </row>
    <row r="3714" s="2" customFormat="1" ht="44.25" customHeight="1">
      <c r="A3714" s="41"/>
      <c r="B3714" s="42"/>
      <c r="C3714" s="216" t="s">
        <v>3823</v>
      </c>
      <c r="D3714" s="216" t="s">
        <v>227</v>
      </c>
      <c r="E3714" s="217" t="s">
        <v>3824</v>
      </c>
      <c r="F3714" s="218" t="s">
        <v>3825</v>
      </c>
      <c r="G3714" s="219" t="s">
        <v>595</v>
      </c>
      <c r="H3714" s="220">
        <v>18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3826</v>
      </c>
    </row>
    <row r="3715" s="2" customFormat="1" ht="44.25" customHeight="1">
      <c r="A3715" s="41"/>
      <c r="B3715" s="42"/>
      <c r="C3715" s="216" t="s">
        <v>3827</v>
      </c>
      <c r="D3715" s="216" t="s">
        <v>227</v>
      </c>
      <c r="E3715" s="217" t="s">
        <v>3828</v>
      </c>
      <c r="F3715" s="218" t="s">
        <v>3829</v>
      </c>
      <c r="G3715" s="219" t="s">
        <v>595</v>
      </c>
      <c r="H3715" s="220">
        <v>2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3830</v>
      </c>
    </row>
    <row r="3716" s="2" customFormat="1" ht="44.25" customHeight="1">
      <c r="A3716" s="41"/>
      <c r="B3716" s="42"/>
      <c r="C3716" s="216" t="s">
        <v>3831</v>
      </c>
      <c r="D3716" s="216" t="s">
        <v>227</v>
      </c>
      <c r="E3716" s="217" t="s">
        <v>3832</v>
      </c>
      <c r="F3716" s="218" t="s">
        <v>3833</v>
      </c>
      <c r="G3716" s="219" t="s">
        <v>595</v>
      </c>
      <c r="H3716" s="220">
        <v>3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3834</v>
      </c>
    </row>
    <row r="3717" s="2" customFormat="1" ht="44.25" customHeight="1">
      <c r="A3717" s="41"/>
      <c r="B3717" s="42"/>
      <c r="C3717" s="216" t="s">
        <v>3835</v>
      </c>
      <c r="D3717" s="216" t="s">
        <v>227</v>
      </c>
      <c r="E3717" s="217" t="s">
        <v>3836</v>
      </c>
      <c r="F3717" s="218" t="s">
        <v>3837</v>
      </c>
      <c r="G3717" s="219" t="s">
        <v>595</v>
      </c>
      <c r="H3717" s="220">
        <v>7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3838</v>
      </c>
    </row>
    <row r="3718" s="2" customFormat="1" ht="37.8" customHeight="1">
      <c r="A3718" s="41"/>
      <c r="B3718" s="42"/>
      <c r="C3718" s="216" t="s">
        <v>3839</v>
      </c>
      <c r="D3718" s="216" t="s">
        <v>227</v>
      </c>
      <c r="E3718" s="217" t="s">
        <v>3840</v>
      </c>
      <c r="F3718" s="218" t="s">
        <v>3841</v>
      </c>
      <c r="G3718" s="219" t="s">
        <v>595</v>
      </c>
      <c r="H3718" s="220">
        <v>13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3842</v>
      </c>
    </row>
    <row r="3719" s="2" customFormat="1" ht="37.8" customHeight="1">
      <c r="A3719" s="41"/>
      <c r="B3719" s="42"/>
      <c r="C3719" s="216" t="s">
        <v>3843</v>
      </c>
      <c r="D3719" s="216" t="s">
        <v>227</v>
      </c>
      <c r="E3719" s="217" t="s">
        <v>3844</v>
      </c>
      <c r="F3719" s="218" t="s">
        <v>3845</v>
      </c>
      <c r="G3719" s="219" t="s">
        <v>595</v>
      </c>
      <c r="H3719" s="220">
        <v>12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3846</v>
      </c>
    </row>
    <row r="3720" s="2" customFormat="1" ht="37.8" customHeight="1">
      <c r="A3720" s="41"/>
      <c r="B3720" s="42"/>
      <c r="C3720" s="216" t="s">
        <v>3847</v>
      </c>
      <c r="D3720" s="216" t="s">
        <v>227</v>
      </c>
      <c r="E3720" s="217" t="s">
        <v>3848</v>
      </c>
      <c r="F3720" s="218" t="s">
        <v>3849</v>
      </c>
      <c r="G3720" s="219" t="s">
        <v>595</v>
      </c>
      <c r="H3720" s="220">
        <v>29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3850</v>
      </c>
    </row>
    <row r="3721" s="2" customFormat="1" ht="37.8" customHeight="1">
      <c r="A3721" s="41"/>
      <c r="B3721" s="42"/>
      <c r="C3721" s="216" t="s">
        <v>3851</v>
      </c>
      <c r="D3721" s="216" t="s">
        <v>227</v>
      </c>
      <c r="E3721" s="217" t="s">
        <v>3852</v>
      </c>
      <c r="F3721" s="218" t="s">
        <v>3853</v>
      </c>
      <c r="G3721" s="219" t="s">
        <v>595</v>
      </c>
      <c r="H3721" s="220">
        <v>28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3854</v>
      </c>
    </row>
    <row r="3722" s="2" customFormat="1" ht="37.8" customHeight="1">
      <c r="A3722" s="41"/>
      <c r="B3722" s="42"/>
      <c r="C3722" s="216" t="s">
        <v>3855</v>
      </c>
      <c r="D3722" s="216" t="s">
        <v>227</v>
      </c>
      <c r="E3722" s="217" t="s">
        <v>3856</v>
      </c>
      <c r="F3722" s="218" t="s">
        <v>3857</v>
      </c>
      <c r="G3722" s="219" t="s">
        <v>595</v>
      </c>
      <c r="H3722" s="220">
        <v>27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3858</v>
      </c>
    </row>
    <row r="3723" s="2" customFormat="1" ht="37.8" customHeight="1">
      <c r="A3723" s="41"/>
      <c r="B3723" s="42"/>
      <c r="C3723" s="216" t="s">
        <v>3859</v>
      </c>
      <c r="D3723" s="216" t="s">
        <v>227</v>
      </c>
      <c r="E3723" s="217" t="s">
        <v>3860</v>
      </c>
      <c r="F3723" s="218" t="s">
        <v>3861</v>
      </c>
      <c r="G3723" s="219" t="s">
        <v>595</v>
      </c>
      <c r="H3723" s="220">
        <v>30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3862</v>
      </c>
    </row>
    <row r="3724" s="2" customFormat="1" ht="37.8" customHeight="1">
      <c r="A3724" s="41"/>
      <c r="B3724" s="42"/>
      <c r="C3724" s="216" t="s">
        <v>3863</v>
      </c>
      <c r="D3724" s="216" t="s">
        <v>227</v>
      </c>
      <c r="E3724" s="217" t="s">
        <v>3864</v>
      </c>
      <c r="F3724" s="218" t="s">
        <v>3865</v>
      </c>
      <c r="G3724" s="219" t="s">
        <v>595</v>
      </c>
      <c r="H3724" s="220">
        <v>28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3866</v>
      </c>
    </row>
    <row r="3725" s="2" customFormat="1" ht="37.8" customHeight="1">
      <c r="A3725" s="41"/>
      <c r="B3725" s="42"/>
      <c r="C3725" s="216" t="s">
        <v>2597</v>
      </c>
      <c r="D3725" s="216" t="s">
        <v>227</v>
      </c>
      <c r="E3725" s="217" t="s">
        <v>3867</v>
      </c>
      <c r="F3725" s="218" t="s">
        <v>3868</v>
      </c>
      <c r="G3725" s="219" t="s">
        <v>595</v>
      </c>
      <c r="H3725" s="220">
        <v>29</v>
      </c>
      <c r="I3725" s="221"/>
      <c r="J3725" s="222">
        <f>ROUND(I3725*H3725,2)</f>
        <v>0</v>
      </c>
      <c r="K3725" s="218" t="s">
        <v>19</v>
      </c>
      <c r="L3725" s="47"/>
      <c r="M3725" s="223" t="s">
        <v>19</v>
      </c>
      <c r="N3725" s="224" t="s">
        <v>46</v>
      </c>
      <c r="O3725" s="87"/>
      <c r="P3725" s="225">
        <f>O3725*H3725</f>
        <v>0</v>
      </c>
      <c r="Q3725" s="225">
        <v>0</v>
      </c>
      <c r="R3725" s="225">
        <f>Q3725*H3725</f>
        <v>0</v>
      </c>
      <c r="S3725" s="225">
        <v>0</v>
      </c>
      <c r="T3725" s="226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7" t="s">
        <v>544</v>
      </c>
      <c r="AT3725" s="227" t="s">
        <v>227</v>
      </c>
      <c r="AU3725" s="227" t="s">
        <v>93</v>
      </c>
      <c r="AY3725" s="20" t="s">
        <v>224</v>
      </c>
      <c r="BE3725" s="228">
        <f>IF(N3725="základní",J3725,0)</f>
        <v>0</v>
      </c>
      <c r="BF3725" s="228">
        <f>IF(N3725="snížená",J3725,0)</f>
        <v>0</v>
      </c>
      <c r="BG3725" s="228">
        <f>IF(N3725="zákl. přenesená",J3725,0)</f>
        <v>0</v>
      </c>
      <c r="BH3725" s="228">
        <f>IF(N3725="sníž. přenesená",J3725,0)</f>
        <v>0</v>
      </c>
      <c r="BI3725" s="228">
        <f>IF(N3725="nulová",J3725,0)</f>
        <v>0</v>
      </c>
      <c r="BJ3725" s="20" t="s">
        <v>93</v>
      </c>
      <c r="BK3725" s="228">
        <f>ROUND(I3725*H3725,2)</f>
        <v>0</v>
      </c>
      <c r="BL3725" s="20" t="s">
        <v>544</v>
      </c>
      <c r="BM3725" s="227" t="s">
        <v>3869</v>
      </c>
    </row>
    <row r="3726" s="2" customFormat="1" ht="37.8" customHeight="1">
      <c r="A3726" s="41"/>
      <c r="B3726" s="42"/>
      <c r="C3726" s="216" t="s">
        <v>3870</v>
      </c>
      <c r="D3726" s="216" t="s">
        <v>227</v>
      </c>
      <c r="E3726" s="217" t="s">
        <v>3871</v>
      </c>
      <c r="F3726" s="218" t="s">
        <v>3872</v>
      </c>
      <c r="G3726" s="219" t="s">
        <v>595</v>
      </c>
      <c r="H3726" s="220">
        <v>4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3873</v>
      </c>
    </row>
    <row r="3727" s="2" customFormat="1" ht="37.8" customHeight="1">
      <c r="A3727" s="41"/>
      <c r="B3727" s="42"/>
      <c r="C3727" s="216" t="s">
        <v>3874</v>
      </c>
      <c r="D3727" s="216" t="s">
        <v>227</v>
      </c>
      <c r="E3727" s="217" t="s">
        <v>3875</v>
      </c>
      <c r="F3727" s="218" t="s">
        <v>3876</v>
      </c>
      <c r="G3727" s="219" t="s">
        <v>595</v>
      </c>
      <c r="H3727" s="220">
        <v>6</v>
      </c>
      <c r="I3727" s="221"/>
      <c r="J3727" s="222">
        <f>ROUND(I3727*H3727,2)</f>
        <v>0</v>
      </c>
      <c r="K3727" s="218" t="s">
        <v>19</v>
      </c>
      <c r="L3727" s="47"/>
      <c r="M3727" s="223" t="s">
        <v>19</v>
      </c>
      <c r="N3727" s="224" t="s">
        <v>46</v>
      </c>
      <c r="O3727" s="87"/>
      <c r="P3727" s="225">
        <f>O3727*H3727</f>
        <v>0</v>
      </c>
      <c r="Q3727" s="225">
        <v>0</v>
      </c>
      <c r="R3727" s="225">
        <f>Q3727*H3727</f>
        <v>0</v>
      </c>
      <c r="S3727" s="225">
        <v>0</v>
      </c>
      <c r="T3727" s="226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7" t="s">
        <v>544</v>
      </c>
      <c r="AT3727" s="227" t="s">
        <v>227</v>
      </c>
      <c r="AU3727" s="227" t="s">
        <v>93</v>
      </c>
      <c r="AY3727" s="20" t="s">
        <v>224</v>
      </c>
      <c r="BE3727" s="228">
        <f>IF(N3727="základní",J3727,0)</f>
        <v>0</v>
      </c>
      <c r="BF3727" s="228">
        <f>IF(N3727="snížená",J3727,0)</f>
        <v>0</v>
      </c>
      <c r="BG3727" s="228">
        <f>IF(N3727="zákl. přenesená",J3727,0)</f>
        <v>0</v>
      </c>
      <c r="BH3727" s="228">
        <f>IF(N3727="sníž. přenesená",J3727,0)</f>
        <v>0</v>
      </c>
      <c r="BI3727" s="228">
        <f>IF(N3727="nulová",J3727,0)</f>
        <v>0</v>
      </c>
      <c r="BJ3727" s="20" t="s">
        <v>93</v>
      </c>
      <c r="BK3727" s="228">
        <f>ROUND(I3727*H3727,2)</f>
        <v>0</v>
      </c>
      <c r="BL3727" s="20" t="s">
        <v>544</v>
      </c>
      <c r="BM3727" s="227" t="s">
        <v>3877</v>
      </c>
    </row>
    <row r="3728" s="2" customFormat="1" ht="37.8" customHeight="1">
      <c r="A3728" s="41"/>
      <c r="B3728" s="42"/>
      <c r="C3728" s="216" t="s">
        <v>3878</v>
      </c>
      <c r="D3728" s="216" t="s">
        <v>227</v>
      </c>
      <c r="E3728" s="217" t="s">
        <v>3879</v>
      </c>
      <c r="F3728" s="218" t="s">
        <v>3880</v>
      </c>
      <c r="G3728" s="219" t="s">
        <v>595</v>
      </c>
      <c r="H3728" s="220">
        <v>3</v>
      </c>
      <c r="I3728" s="221"/>
      <c r="J3728" s="222">
        <f>ROUND(I3728*H3728,2)</f>
        <v>0</v>
      </c>
      <c r="K3728" s="218" t="s">
        <v>19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0</v>
      </c>
      <c r="R3728" s="225">
        <f>Q3728*H3728</f>
        <v>0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3881</v>
      </c>
    </row>
    <row r="3729" s="2" customFormat="1" ht="37.8" customHeight="1">
      <c r="A3729" s="41"/>
      <c r="B3729" s="42"/>
      <c r="C3729" s="216" t="s">
        <v>3882</v>
      </c>
      <c r="D3729" s="216" t="s">
        <v>227</v>
      </c>
      <c r="E3729" s="217" t="s">
        <v>3883</v>
      </c>
      <c r="F3729" s="218" t="s">
        <v>3884</v>
      </c>
      <c r="G3729" s="219" t="s">
        <v>595</v>
      </c>
      <c r="H3729" s="220">
        <v>4</v>
      </c>
      <c r="I3729" s="221"/>
      <c r="J3729" s="222">
        <f>ROUND(I3729*H3729,2)</f>
        <v>0</v>
      </c>
      <c r="K3729" s="218" t="s">
        <v>19</v>
      </c>
      <c r="L3729" s="47"/>
      <c r="M3729" s="223" t="s">
        <v>19</v>
      </c>
      <c r="N3729" s="224" t="s">
        <v>46</v>
      </c>
      <c r="O3729" s="87"/>
      <c r="P3729" s="225">
        <f>O3729*H3729</f>
        <v>0</v>
      </c>
      <c r="Q3729" s="225">
        <v>0</v>
      </c>
      <c r="R3729" s="225">
        <f>Q3729*H3729</f>
        <v>0</v>
      </c>
      <c r="S3729" s="225">
        <v>0</v>
      </c>
      <c r="T3729" s="226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7" t="s">
        <v>544</v>
      </c>
      <c r="AT3729" s="227" t="s">
        <v>227</v>
      </c>
      <c r="AU3729" s="227" t="s">
        <v>93</v>
      </c>
      <c r="AY3729" s="20" t="s">
        <v>224</v>
      </c>
      <c r="BE3729" s="228">
        <f>IF(N3729="základní",J3729,0)</f>
        <v>0</v>
      </c>
      <c r="BF3729" s="228">
        <f>IF(N3729="snížená",J3729,0)</f>
        <v>0</v>
      </c>
      <c r="BG3729" s="228">
        <f>IF(N3729="zákl. přenesená",J3729,0)</f>
        <v>0</v>
      </c>
      <c r="BH3729" s="228">
        <f>IF(N3729="sníž. přenesená",J3729,0)</f>
        <v>0</v>
      </c>
      <c r="BI3729" s="228">
        <f>IF(N3729="nulová",J3729,0)</f>
        <v>0</v>
      </c>
      <c r="BJ3729" s="20" t="s">
        <v>93</v>
      </c>
      <c r="BK3729" s="228">
        <f>ROUND(I3729*H3729,2)</f>
        <v>0</v>
      </c>
      <c r="BL3729" s="20" t="s">
        <v>544</v>
      </c>
      <c r="BM3729" s="227" t="s">
        <v>3885</v>
      </c>
    </row>
    <row r="3730" s="2" customFormat="1" ht="37.8" customHeight="1">
      <c r="A3730" s="41"/>
      <c r="B3730" s="42"/>
      <c r="C3730" s="216" t="s">
        <v>3886</v>
      </c>
      <c r="D3730" s="216" t="s">
        <v>227</v>
      </c>
      <c r="E3730" s="217" t="s">
        <v>3887</v>
      </c>
      <c r="F3730" s="218" t="s">
        <v>3888</v>
      </c>
      <c r="G3730" s="219" t="s">
        <v>595</v>
      </c>
      <c r="H3730" s="220">
        <v>3</v>
      </c>
      <c r="I3730" s="221"/>
      <c r="J3730" s="222">
        <f>ROUND(I3730*H3730,2)</f>
        <v>0</v>
      </c>
      <c r="K3730" s="218" t="s">
        <v>19</v>
      </c>
      <c r="L3730" s="47"/>
      <c r="M3730" s="223" t="s">
        <v>19</v>
      </c>
      <c r="N3730" s="224" t="s">
        <v>46</v>
      </c>
      <c r="O3730" s="87"/>
      <c r="P3730" s="225">
        <f>O3730*H3730</f>
        <v>0</v>
      </c>
      <c r="Q3730" s="225">
        <v>0</v>
      </c>
      <c r="R3730" s="225">
        <f>Q3730*H3730</f>
        <v>0</v>
      </c>
      <c r="S3730" s="225">
        <v>0</v>
      </c>
      <c r="T3730" s="226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7" t="s">
        <v>544</v>
      </c>
      <c r="AT3730" s="227" t="s">
        <v>227</v>
      </c>
      <c r="AU3730" s="227" t="s">
        <v>93</v>
      </c>
      <c r="AY3730" s="20" t="s">
        <v>224</v>
      </c>
      <c r="BE3730" s="228">
        <f>IF(N3730="základní",J3730,0)</f>
        <v>0</v>
      </c>
      <c r="BF3730" s="228">
        <f>IF(N3730="snížená",J3730,0)</f>
        <v>0</v>
      </c>
      <c r="BG3730" s="228">
        <f>IF(N3730="zákl. přenesená",J3730,0)</f>
        <v>0</v>
      </c>
      <c r="BH3730" s="228">
        <f>IF(N3730="sníž. přenesená",J3730,0)</f>
        <v>0</v>
      </c>
      <c r="BI3730" s="228">
        <f>IF(N3730="nulová",J3730,0)</f>
        <v>0</v>
      </c>
      <c r="BJ3730" s="20" t="s">
        <v>93</v>
      </c>
      <c r="BK3730" s="228">
        <f>ROUND(I3730*H3730,2)</f>
        <v>0</v>
      </c>
      <c r="BL3730" s="20" t="s">
        <v>544</v>
      </c>
      <c r="BM3730" s="227" t="s">
        <v>3889</v>
      </c>
    </row>
    <row r="3731" s="2" customFormat="1" ht="37.8" customHeight="1">
      <c r="A3731" s="41"/>
      <c r="B3731" s="42"/>
      <c r="C3731" s="216" t="s">
        <v>3890</v>
      </c>
      <c r="D3731" s="216" t="s">
        <v>227</v>
      </c>
      <c r="E3731" s="217" t="s">
        <v>3891</v>
      </c>
      <c r="F3731" s="218" t="s">
        <v>3892</v>
      </c>
      <c r="G3731" s="219" t="s">
        <v>595</v>
      </c>
      <c r="H3731" s="220">
        <v>3</v>
      </c>
      <c r="I3731" s="221"/>
      <c r="J3731" s="222">
        <f>ROUND(I3731*H3731,2)</f>
        <v>0</v>
      </c>
      <c r="K3731" s="218" t="s">
        <v>19</v>
      </c>
      <c r="L3731" s="47"/>
      <c r="M3731" s="223" t="s">
        <v>19</v>
      </c>
      <c r="N3731" s="224" t="s">
        <v>46</v>
      </c>
      <c r="O3731" s="87"/>
      <c r="P3731" s="225">
        <f>O3731*H3731</f>
        <v>0</v>
      </c>
      <c r="Q3731" s="225">
        <v>0</v>
      </c>
      <c r="R3731" s="225">
        <f>Q3731*H3731</f>
        <v>0</v>
      </c>
      <c r="S3731" s="225">
        <v>0</v>
      </c>
      <c r="T3731" s="226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7" t="s">
        <v>544</v>
      </c>
      <c r="AT3731" s="227" t="s">
        <v>227</v>
      </c>
      <c r="AU3731" s="227" t="s">
        <v>93</v>
      </c>
      <c r="AY3731" s="20" t="s">
        <v>224</v>
      </c>
      <c r="BE3731" s="228">
        <f>IF(N3731="základní",J3731,0)</f>
        <v>0</v>
      </c>
      <c r="BF3731" s="228">
        <f>IF(N3731="snížená",J3731,0)</f>
        <v>0</v>
      </c>
      <c r="BG3731" s="228">
        <f>IF(N3731="zákl. přenesená",J3731,0)</f>
        <v>0</v>
      </c>
      <c r="BH3731" s="228">
        <f>IF(N3731="sníž. přenesená",J3731,0)</f>
        <v>0</v>
      </c>
      <c r="BI3731" s="228">
        <f>IF(N3731="nulová",J3731,0)</f>
        <v>0</v>
      </c>
      <c r="BJ3731" s="20" t="s">
        <v>93</v>
      </c>
      <c r="BK3731" s="228">
        <f>ROUND(I3731*H3731,2)</f>
        <v>0</v>
      </c>
      <c r="BL3731" s="20" t="s">
        <v>544</v>
      </c>
      <c r="BM3731" s="227" t="s">
        <v>3893</v>
      </c>
    </row>
    <row r="3732" s="2" customFormat="1" ht="37.8" customHeight="1">
      <c r="A3732" s="41"/>
      <c r="B3732" s="42"/>
      <c r="C3732" s="216" t="s">
        <v>3894</v>
      </c>
      <c r="D3732" s="216" t="s">
        <v>227</v>
      </c>
      <c r="E3732" s="217" t="s">
        <v>3895</v>
      </c>
      <c r="F3732" s="218" t="s">
        <v>3896</v>
      </c>
      <c r="G3732" s="219" t="s">
        <v>595</v>
      </c>
      <c r="H3732" s="220">
        <v>4</v>
      </c>
      <c r="I3732" s="221"/>
      <c r="J3732" s="222">
        <f>ROUND(I3732*H3732,2)</f>
        <v>0</v>
      </c>
      <c r="K3732" s="218" t="s">
        <v>19</v>
      </c>
      <c r="L3732" s="47"/>
      <c r="M3732" s="223" t="s">
        <v>19</v>
      </c>
      <c r="N3732" s="224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544</v>
      </c>
      <c r="AT3732" s="227" t="s">
        <v>227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3897</v>
      </c>
    </row>
    <row r="3733" s="12" customFormat="1" ht="22.8" customHeight="1">
      <c r="A3733" s="12"/>
      <c r="B3733" s="200"/>
      <c r="C3733" s="201"/>
      <c r="D3733" s="202" t="s">
        <v>73</v>
      </c>
      <c r="E3733" s="214" t="s">
        <v>3898</v>
      </c>
      <c r="F3733" s="214" t="s">
        <v>3899</v>
      </c>
      <c r="G3733" s="201"/>
      <c r="H3733" s="201"/>
      <c r="I3733" s="204"/>
      <c r="J3733" s="215">
        <f>BK3733</f>
        <v>0</v>
      </c>
      <c r="K3733" s="201"/>
      <c r="L3733" s="206"/>
      <c r="M3733" s="207"/>
      <c r="N3733" s="208"/>
      <c r="O3733" s="208"/>
      <c r="P3733" s="209">
        <f>SUM(P3734:P3780)</f>
        <v>0</v>
      </c>
      <c r="Q3733" s="208"/>
      <c r="R3733" s="209">
        <f>SUM(R3734:R3780)</f>
        <v>0</v>
      </c>
      <c r="S3733" s="208"/>
      <c r="T3733" s="210">
        <f>SUM(T3734:T3780)</f>
        <v>0</v>
      </c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R3733" s="211" t="s">
        <v>93</v>
      </c>
      <c r="AT3733" s="212" t="s">
        <v>73</v>
      </c>
      <c r="AU3733" s="212" t="s">
        <v>82</v>
      </c>
      <c r="AY3733" s="211" t="s">
        <v>224</v>
      </c>
      <c r="BK3733" s="213">
        <f>SUM(BK3734:BK3780)</f>
        <v>0</v>
      </c>
    </row>
    <row r="3734" s="2" customFormat="1" ht="24.15" customHeight="1">
      <c r="A3734" s="41"/>
      <c r="B3734" s="42"/>
      <c r="C3734" s="216" t="s">
        <v>3900</v>
      </c>
      <c r="D3734" s="216" t="s">
        <v>227</v>
      </c>
      <c r="E3734" s="217" t="s">
        <v>3901</v>
      </c>
      <c r="F3734" s="218" t="s">
        <v>3902</v>
      </c>
      <c r="G3734" s="219" t="s">
        <v>266</v>
      </c>
      <c r="H3734" s="220">
        <v>658.16800000000001</v>
      </c>
      <c r="I3734" s="221"/>
      <c r="J3734" s="222">
        <f>ROUND(I3734*H3734,2)</f>
        <v>0</v>
      </c>
      <c r="K3734" s="218" t="s">
        <v>19</v>
      </c>
      <c r="L3734" s="47"/>
      <c r="M3734" s="223" t="s">
        <v>19</v>
      </c>
      <c r="N3734" s="224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544</v>
      </c>
      <c r="AT3734" s="227" t="s">
        <v>227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3903</v>
      </c>
    </row>
    <row r="3735" s="13" customFormat="1">
      <c r="A3735" s="13"/>
      <c r="B3735" s="229"/>
      <c r="C3735" s="230"/>
      <c r="D3735" s="231" t="s">
        <v>268</v>
      </c>
      <c r="E3735" s="232" t="s">
        <v>19</v>
      </c>
      <c r="F3735" s="233" t="s">
        <v>3904</v>
      </c>
      <c r="G3735" s="230"/>
      <c r="H3735" s="234">
        <v>96.596999999999994</v>
      </c>
      <c r="I3735" s="235"/>
      <c r="J3735" s="230"/>
      <c r="K3735" s="230"/>
      <c r="L3735" s="236"/>
      <c r="M3735" s="237"/>
      <c r="N3735" s="238"/>
      <c r="O3735" s="238"/>
      <c r="P3735" s="238"/>
      <c r="Q3735" s="238"/>
      <c r="R3735" s="238"/>
      <c r="S3735" s="238"/>
      <c r="T3735" s="239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0" t="s">
        <v>268</v>
      </c>
      <c r="AU3735" s="240" t="s">
        <v>93</v>
      </c>
      <c r="AV3735" s="13" t="s">
        <v>93</v>
      </c>
      <c r="AW3735" s="13" t="s">
        <v>34</v>
      </c>
      <c r="AX3735" s="13" t="s">
        <v>74</v>
      </c>
      <c r="AY3735" s="240" t="s">
        <v>224</v>
      </c>
    </row>
    <row r="3736" s="13" customFormat="1">
      <c r="A3736" s="13"/>
      <c r="B3736" s="229"/>
      <c r="C3736" s="230"/>
      <c r="D3736" s="231" t="s">
        <v>268</v>
      </c>
      <c r="E3736" s="232" t="s">
        <v>19</v>
      </c>
      <c r="F3736" s="233" t="s">
        <v>3905</v>
      </c>
      <c r="G3736" s="230"/>
      <c r="H3736" s="234">
        <v>76.778999999999996</v>
      </c>
      <c r="I3736" s="235"/>
      <c r="J3736" s="230"/>
      <c r="K3736" s="230"/>
      <c r="L3736" s="236"/>
      <c r="M3736" s="237"/>
      <c r="N3736" s="238"/>
      <c r="O3736" s="238"/>
      <c r="P3736" s="238"/>
      <c r="Q3736" s="238"/>
      <c r="R3736" s="238"/>
      <c r="S3736" s="238"/>
      <c r="T3736" s="23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0" t="s">
        <v>268</v>
      </c>
      <c r="AU3736" s="240" t="s">
        <v>93</v>
      </c>
      <c r="AV3736" s="13" t="s">
        <v>93</v>
      </c>
      <c r="AW3736" s="13" t="s">
        <v>34</v>
      </c>
      <c r="AX3736" s="13" t="s">
        <v>74</v>
      </c>
      <c r="AY3736" s="240" t="s">
        <v>224</v>
      </c>
    </row>
    <row r="3737" s="13" customFormat="1">
      <c r="A3737" s="13"/>
      <c r="B3737" s="229"/>
      <c r="C3737" s="230"/>
      <c r="D3737" s="231" t="s">
        <v>268</v>
      </c>
      <c r="E3737" s="232" t="s">
        <v>19</v>
      </c>
      <c r="F3737" s="233" t="s">
        <v>3906</v>
      </c>
      <c r="G3737" s="230"/>
      <c r="H3737" s="234">
        <v>193.917</v>
      </c>
      <c r="I3737" s="235"/>
      <c r="J3737" s="230"/>
      <c r="K3737" s="230"/>
      <c r="L3737" s="236"/>
      <c r="M3737" s="237"/>
      <c r="N3737" s="238"/>
      <c r="O3737" s="238"/>
      <c r="P3737" s="238"/>
      <c r="Q3737" s="238"/>
      <c r="R3737" s="238"/>
      <c r="S3737" s="238"/>
      <c r="T3737" s="23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0" t="s">
        <v>268</v>
      </c>
      <c r="AU3737" s="240" t="s">
        <v>93</v>
      </c>
      <c r="AV3737" s="13" t="s">
        <v>93</v>
      </c>
      <c r="AW3737" s="13" t="s">
        <v>34</v>
      </c>
      <c r="AX3737" s="13" t="s">
        <v>74</v>
      </c>
      <c r="AY3737" s="240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3907</v>
      </c>
      <c r="G3738" s="230"/>
      <c r="H3738" s="234">
        <v>177.86699999999999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74</v>
      </c>
      <c r="AY3738" s="240" t="s">
        <v>224</v>
      </c>
    </row>
    <row r="3739" s="13" customFormat="1">
      <c r="A3739" s="13"/>
      <c r="B3739" s="229"/>
      <c r="C3739" s="230"/>
      <c r="D3739" s="231" t="s">
        <v>268</v>
      </c>
      <c r="E3739" s="232" t="s">
        <v>19</v>
      </c>
      <c r="F3739" s="233" t="s">
        <v>3908</v>
      </c>
      <c r="G3739" s="230"/>
      <c r="H3739" s="234">
        <v>74.272000000000006</v>
      </c>
      <c r="I3739" s="235"/>
      <c r="J3739" s="230"/>
      <c r="K3739" s="230"/>
      <c r="L3739" s="236"/>
      <c r="M3739" s="237"/>
      <c r="N3739" s="238"/>
      <c r="O3739" s="238"/>
      <c r="P3739" s="238"/>
      <c r="Q3739" s="238"/>
      <c r="R3739" s="238"/>
      <c r="S3739" s="238"/>
      <c r="T3739" s="239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0" t="s">
        <v>268</v>
      </c>
      <c r="AU3739" s="240" t="s">
        <v>93</v>
      </c>
      <c r="AV3739" s="13" t="s">
        <v>93</v>
      </c>
      <c r="AW3739" s="13" t="s">
        <v>34</v>
      </c>
      <c r="AX3739" s="13" t="s">
        <v>74</v>
      </c>
      <c r="AY3739" s="240" t="s">
        <v>224</v>
      </c>
    </row>
    <row r="3740" s="13" customFormat="1">
      <c r="A3740" s="13"/>
      <c r="B3740" s="229"/>
      <c r="C3740" s="230"/>
      <c r="D3740" s="231" t="s">
        <v>268</v>
      </c>
      <c r="E3740" s="232" t="s">
        <v>19</v>
      </c>
      <c r="F3740" s="233" t="s">
        <v>3909</v>
      </c>
      <c r="G3740" s="230"/>
      <c r="H3740" s="234">
        <v>38.735999999999997</v>
      </c>
      <c r="I3740" s="235"/>
      <c r="J3740" s="230"/>
      <c r="K3740" s="230"/>
      <c r="L3740" s="236"/>
      <c r="M3740" s="237"/>
      <c r="N3740" s="238"/>
      <c r="O3740" s="238"/>
      <c r="P3740" s="238"/>
      <c r="Q3740" s="238"/>
      <c r="R3740" s="238"/>
      <c r="S3740" s="238"/>
      <c r="T3740" s="23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0" t="s">
        <v>268</v>
      </c>
      <c r="AU3740" s="240" t="s">
        <v>93</v>
      </c>
      <c r="AV3740" s="13" t="s">
        <v>93</v>
      </c>
      <c r="AW3740" s="13" t="s">
        <v>34</v>
      </c>
      <c r="AX3740" s="13" t="s">
        <v>74</v>
      </c>
      <c r="AY3740" s="240" t="s">
        <v>224</v>
      </c>
    </row>
    <row r="3741" s="16" customFormat="1">
      <c r="A3741" s="16"/>
      <c r="B3741" s="272"/>
      <c r="C3741" s="273"/>
      <c r="D3741" s="231" t="s">
        <v>268</v>
      </c>
      <c r="E3741" s="274" t="s">
        <v>19</v>
      </c>
      <c r="F3741" s="275" t="s">
        <v>351</v>
      </c>
      <c r="G3741" s="273"/>
      <c r="H3741" s="276">
        <v>658.16800000000001</v>
      </c>
      <c r="I3741" s="277"/>
      <c r="J3741" s="273"/>
      <c r="K3741" s="273"/>
      <c r="L3741" s="278"/>
      <c r="M3741" s="279"/>
      <c r="N3741" s="280"/>
      <c r="O3741" s="280"/>
      <c r="P3741" s="280"/>
      <c r="Q3741" s="280"/>
      <c r="R3741" s="280"/>
      <c r="S3741" s="280"/>
      <c r="T3741" s="281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T3741" s="282" t="s">
        <v>268</v>
      </c>
      <c r="AU3741" s="282" t="s">
        <v>93</v>
      </c>
      <c r="AV3741" s="16" t="s">
        <v>231</v>
      </c>
      <c r="AW3741" s="16" t="s">
        <v>34</v>
      </c>
      <c r="AX3741" s="16" t="s">
        <v>82</v>
      </c>
      <c r="AY3741" s="282" t="s">
        <v>224</v>
      </c>
    </row>
    <row r="3742" s="2" customFormat="1" ht="24.15" customHeight="1">
      <c r="A3742" s="41"/>
      <c r="B3742" s="42"/>
      <c r="C3742" s="286" t="s">
        <v>1284</v>
      </c>
      <c r="D3742" s="286" t="s">
        <v>572</v>
      </c>
      <c r="E3742" s="287" t="s">
        <v>3910</v>
      </c>
      <c r="F3742" s="288" t="s">
        <v>3911</v>
      </c>
      <c r="G3742" s="289" t="s">
        <v>595</v>
      </c>
      <c r="H3742" s="290">
        <v>1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3912</v>
      </c>
    </row>
    <row r="3743" s="2" customFormat="1" ht="24.15" customHeight="1">
      <c r="A3743" s="41"/>
      <c r="B3743" s="42"/>
      <c r="C3743" s="286" t="s">
        <v>1298</v>
      </c>
      <c r="D3743" s="286" t="s">
        <v>572</v>
      </c>
      <c r="E3743" s="287" t="s">
        <v>3913</v>
      </c>
      <c r="F3743" s="288" t="s">
        <v>3914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3915</v>
      </c>
    </row>
    <row r="3744" s="2" customFormat="1" ht="24.15" customHeight="1">
      <c r="A3744" s="41"/>
      <c r="B3744" s="42"/>
      <c r="C3744" s="286" t="s">
        <v>1319</v>
      </c>
      <c r="D3744" s="286" t="s">
        <v>572</v>
      </c>
      <c r="E3744" s="287" t="s">
        <v>3916</v>
      </c>
      <c r="F3744" s="288" t="s">
        <v>3917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3918</v>
      </c>
    </row>
    <row r="3745" s="2" customFormat="1" ht="24.15" customHeight="1">
      <c r="A3745" s="41"/>
      <c r="B3745" s="42"/>
      <c r="C3745" s="286" t="s">
        <v>1342</v>
      </c>
      <c r="D3745" s="286" t="s">
        <v>572</v>
      </c>
      <c r="E3745" s="287" t="s">
        <v>3919</v>
      </c>
      <c r="F3745" s="288" t="s">
        <v>3920</v>
      </c>
      <c r="G3745" s="289" t="s">
        <v>595</v>
      </c>
      <c r="H3745" s="290">
        <v>5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3921</v>
      </c>
    </row>
    <row r="3746" s="2" customFormat="1" ht="24.15" customHeight="1">
      <c r="A3746" s="41"/>
      <c r="B3746" s="42"/>
      <c r="C3746" s="286" t="s">
        <v>1359</v>
      </c>
      <c r="D3746" s="286" t="s">
        <v>572</v>
      </c>
      <c r="E3746" s="287" t="s">
        <v>3922</v>
      </c>
      <c r="F3746" s="288" t="s">
        <v>3923</v>
      </c>
      <c r="G3746" s="289" t="s">
        <v>595</v>
      </c>
      <c r="H3746" s="290">
        <v>3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3924</v>
      </c>
    </row>
    <row r="3747" s="2" customFormat="1" ht="24.15" customHeight="1">
      <c r="A3747" s="41"/>
      <c r="B3747" s="42"/>
      <c r="C3747" s="286" t="s">
        <v>1380</v>
      </c>
      <c r="D3747" s="286" t="s">
        <v>572</v>
      </c>
      <c r="E3747" s="287" t="s">
        <v>3925</v>
      </c>
      <c r="F3747" s="288" t="s">
        <v>3926</v>
      </c>
      <c r="G3747" s="289" t="s">
        <v>595</v>
      </c>
      <c r="H3747" s="290">
        <v>3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3927</v>
      </c>
    </row>
    <row r="3748" s="2" customFormat="1" ht="24.15" customHeight="1">
      <c r="A3748" s="41"/>
      <c r="B3748" s="42"/>
      <c r="C3748" s="286" t="s">
        <v>1394</v>
      </c>
      <c r="D3748" s="286" t="s">
        <v>572</v>
      </c>
      <c r="E3748" s="287" t="s">
        <v>3928</v>
      </c>
      <c r="F3748" s="288" t="s">
        <v>3929</v>
      </c>
      <c r="G3748" s="289" t="s">
        <v>595</v>
      </c>
      <c r="H3748" s="290">
        <v>3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3930</v>
      </c>
    </row>
    <row r="3749" s="2" customFormat="1" ht="24.15" customHeight="1">
      <c r="A3749" s="41"/>
      <c r="B3749" s="42"/>
      <c r="C3749" s="286" t="s">
        <v>3931</v>
      </c>
      <c r="D3749" s="286" t="s">
        <v>572</v>
      </c>
      <c r="E3749" s="287" t="s">
        <v>3932</v>
      </c>
      <c r="F3749" s="288" t="s">
        <v>3933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3934</v>
      </c>
    </row>
    <row r="3750" s="2" customFormat="1" ht="24.15" customHeight="1">
      <c r="A3750" s="41"/>
      <c r="B3750" s="42"/>
      <c r="C3750" s="286" t="s">
        <v>3935</v>
      </c>
      <c r="D3750" s="286" t="s">
        <v>572</v>
      </c>
      <c r="E3750" s="287" t="s">
        <v>3936</v>
      </c>
      <c r="F3750" s="288" t="s">
        <v>3937</v>
      </c>
      <c r="G3750" s="289" t="s">
        <v>595</v>
      </c>
      <c r="H3750" s="290">
        <v>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3938</v>
      </c>
    </row>
    <row r="3751" s="2" customFormat="1" ht="24.15" customHeight="1">
      <c r="A3751" s="41"/>
      <c r="B3751" s="42"/>
      <c r="C3751" s="286" t="s">
        <v>3939</v>
      </c>
      <c r="D3751" s="286" t="s">
        <v>572</v>
      </c>
      <c r="E3751" s="287" t="s">
        <v>3940</v>
      </c>
      <c r="F3751" s="288" t="s">
        <v>3941</v>
      </c>
      <c r="G3751" s="289" t="s">
        <v>595</v>
      </c>
      <c r="H3751" s="290">
        <v>1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3942</v>
      </c>
    </row>
    <row r="3752" s="2" customFormat="1" ht="24.15" customHeight="1">
      <c r="A3752" s="41"/>
      <c r="B3752" s="42"/>
      <c r="C3752" s="286" t="s">
        <v>3943</v>
      </c>
      <c r="D3752" s="286" t="s">
        <v>572</v>
      </c>
      <c r="E3752" s="287" t="s">
        <v>3944</v>
      </c>
      <c r="F3752" s="288" t="s">
        <v>3945</v>
      </c>
      <c r="G3752" s="289" t="s">
        <v>595</v>
      </c>
      <c r="H3752" s="290">
        <v>6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3946</v>
      </c>
    </row>
    <row r="3753" s="2" customFormat="1" ht="24.15" customHeight="1">
      <c r="A3753" s="41"/>
      <c r="B3753" s="42"/>
      <c r="C3753" s="286" t="s">
        <v>3947</v>
      </c>
      <c r="D3753" s="286" t="s">
        <v>572</v>
      </c>
      <c r="E3753" s="287" t="s">
        <v>3948</v>
      </c>
      <c r="F3753" s="288" t="s">
        <v>3949</v>
      </c>
      <c r="G3753" s="289" t="s">
        <v>595</v>
      </c>
      <c r="H3753" s="290">
        <v>3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3950</v>
      </c>
    </row>
    <row r="3754" s="2" customFormat="1" ht="24.15" customHeight="1">
      <c r="A3754" s="41"/>
      <c r="B3754" s="42"/>
      <c r="C3754" s="286" t="s">
        <v>3951</v>
      </c>
      <c r="D3754" s="286" t="s">
        <v>572</v>
      </c>
      <c r="E3754" s="287" t="s">
        <v>3952</v>
      </c>
      <c r="F3754" s="288" t="s">
        <v>3953</v>
      </c>
      <c r="G3754" s="289" t="s">
        <v>595</v>
      </c>
      <c r="H3754" s="290">
        <v>4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3954</v>
      </c>
    </row>
    <row r="3755" s="2" customFormat="1" ht="24.15" customHeight="1">
      <c r="A3755" s="41"/>
      <c r="B3755" s="42"/>
      <c r="C3755" s="286" t="s">
        <v>3955</v>
      </c>
      <c r="D3755" s="286" t="s">
        <v>572</v>
      </c>
      <c r="E3755" s="287" t="s">
        <v>3956</v>
      </c>
      <c r="F3755" s="288" t="s">
        <v>3957</v>
      </c>
      <c r="G3755" s="289" t="s">
        <v>595</v>
      </c>
      <c r="H3755" s="290">
        <v>6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3958</v>
      </c>
    </row>
    <row r="3756" s="2" customFormat="1" ht="24.15" customHeight="1">
      <c r="A3756" s="41"/>
      <c r="B3756" s="42"/>
      <c r="C3756" s="286" t="s">
        <v>3959</v>
      </c>
      <c r="D3756" s="286" t="s">
        <v>572</v>
      </c>
      <c r="E3756" s="287" t="s">
        <v>3960</v>
      </c>
      <c r="F3756" s="288" t="s">
        <v>3961</v>
      </c>
      <c r="G3756" s="289" t="s">
        <v>595</v>
      </c>
      <c r="H3756" s="290">
        <v>2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3962</v>
      </c>
    </row>
    <row r="3757" s="2" customFormat="1" ht="24.15" customHeight="1">
      <c r="A3757" s="41"/>
      <c r="B3757" s="42"/>
      <c r="C3757" s="286" t="s">
        <v>3963</v>
      </c>
      <c r="D3757" s="286" t="s">
        <v>572</v>
      </c>
      <c r="E3757" s="287" t="s">
        <v>3964</v>
      </c>
      <c r="F3757" s="288" t="s">
        <v>3965</v>
      </c>
      <c r="G3757" s="289" t="s">
        <v>595</v>
      </c>
      <c r="H3757" s="290">
        <v>4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3966</v>
      </c>
    </row>
    <row r="3758" s="2" customFormat="1" ht="24.15" customHeight="1">
      <c r="A3758" s="41"/>
      <c r="B3758" s="42"/>
      <c r="C3758" s="286" t="s">
        <v>3967</v>
      </c>
      <c r="D3758" s="286" t="s">
        <v>572</v>
      </c>
      <c r="E3758" s="287" t="s">
        <v>3968</v>
      </c>
      <c r="F3758" s="288" t="s">
        <v>3969</v>
      </c>
      <c r="G3758" s="289" t="s">
        <v>595</v>
      </c>
      <c r="H3758" s="290">
        <v>8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3970</v>
      </c>
    </row>
    <row r="3759" s="2" customFormat="1" ht="24.15" customHeight="1">
      <c r="A3759" s="41"/>
      <c r="B3759" s="42"/>
      <c r="C3759" s="286" t="s">
        <v>3971</v>
      </c>
      <c r="D3759" s="286" t="s">
        <v>572</v>
      </c>
      <c r="E3759" s="287" t="s">
        <v>3972</v>
      </c>
      <c r="F3759" s="288" t="s">
        <v>3973</v>
      </c>
      <c r="G3759" s="289" t="s">
        <v>595</v>
      </c>
      <c r="H3759" s="290">
        <v>3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3974</v>
      </c>
    </row>
    <row r="3760" s="2" customFormat="1" ht="24.15" customHeight="1">
      <c r="A3760" s="41"/>
      <c r="B3760" s="42"/>
      <c r="C3760" s="286" t="s">
        <v>3975</v>
      </c>
      <c r="D3760" s="286" t="s">
        <v>572</v>
      </c>
      <c r="E3760" s="287" t="s">
        <v>3976</v>
      </c>
      <c r="F3760" s="288" t="s">
        <v>3977</v>
      </c>
      <c r="G3760" s="289" t="s">
        <v>595</v>
      </c>
      <c r="H3760" s="290">
        <v>13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3978</v>
      </c>
    </row>
    <row r="3761" s="2" customFormat="1" ht="24.15" customHeight="1">
      <c r="A3761" s="41"/>
      <c r="B3761" s="42"/>
      <c r="C3761" s="286" t="s">
        <v>3979</v>
      </c>
      <c r="D3761" s="286" t="s">
        <v>572</v>
      </c>
      <c r="E3761" s="287" t="s">
        <v>3980</v>
      </c>
      <c r="F3761" s="288" t="s">
        <v>3981</v>
      </c>
      <c r="G3761" s="289" t="s">
        <v>595</v>
      </c>
      <c r="H3761" s="290">
        <v>12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3982</v>
      </c>
    </row>
    <row r="3762" s="2" customFormat="1" ht="24.15" customHeight="1">
      <c r="A3762" s="41"/>
      <c r="B3762" s="42"/>
      <c r="C3762" s="286" t="s">
        <v>3983</v>
      </c>
      <c r="D3762" s="286" t="s">
        <v>572</v>
      </c>
      <c r="E3762" s="287" t="s">
        <v>3984</v>
      </c>
      <c r="F3762" s="288" t="s">
        <v>3985</v>
      </c>
      <c r="G3762" s="289" t="s">
        <v>595</v>
      </c>
      <c r="H3762" s="290">
        <v>7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3986</v>
      </c>
    </row>
    <row r="3763" s="2" customFormat="1" ht="24.15" customHeight="1">
      <c r="A3763" s="41"/>
      <c r="B3763" s="42"/>
      <c r="C3763" s="286" t="s">
        <v>3987</v>
      </c>
      <c r="D3763" s="286" t="s">
        <v>572</v>
      </c>
      <c r="E3763" s="287" t="s">
        <v>3988</v>
      </c>
      <c r="F3763" s="288" t="s">
        <v>3989</v>
      </c>
      <c r="G3763" s="289" t="s">
        <v>595</v>
      </c>
      <c r="H3763" s="290">
        <v>1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3990</v>
      </c>
    </row>
    <row r="3764" s="2" customFormat="1" ht="24.15" customHeight="1">
      <c r="A3764" s="41"/>
      <c r="B3764" s="42"/>
      <c r="C3764" s="286" t="s">
        <v>3991</v>
      </c>
      <c r="D3764" s="286" t="s">
        <v>572</v>
      </c>
      <c r="E3764" s="287" t="s">
        <v>3992</v>
      </c>
      <c r="F3764" s="288" t="s">
        <v>3993</v>
      </c>
      <c r="G3764" s="289" t="s">
        <v>595</v>
      </c>
      <c r="H3764" s="290">
        <v>1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3994</v>
      </c>
    </row>
    <row r="3765" s="2" customFormat="1" ht="24.15" customHeight="1">
      <c r="A3765" s="41"/>
      <c r="B3765" s="42"/>
      <c r="C3765" s="286" t="s">
        <v>3995</v>
      </c>
      <c r="D3765" s="286" t="s">
        <v>572</v>
      </c>
      <c r="E3765" s="287" t="s">
        <v>3996</v>
      </c>
      <c r="F3765" s="288" t="s">
        <v>3997</v>
      </c>
      <c r="G3765" s="289" t="s">
        <v>595</v>
      </c>
      <c r="H3765" s="290">
        <v>1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3998</v>
      </c>
    </row>
    <row r="3766" s="2" customFormat="1" ht="24.15" customHeight="1">
      <c r="A3766" s="41"/>
      <c r="B3766" s="42"/>
      <c r="C3766" s="286" t="s">
        <v>3999</v>
      </c>
      <c r="D3766" s="286" t="s">
        <v>572</v>
      </c>
      <c r="E3766" s="287" t="s">
        <v>4000</v>
      </c>
      <c r="F3766" s="288" t="s">
        <v>4001</v>
      </c>
      <c r="G3766" s="289" t="s">
        <v>595</v>
      </c>
      <c r="H3766" s="290">
        <v>5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4002</v>
      </c>
    </row>
    <row r="3767" s="2" customFormat="1" ht="24.15" customHeight="1">
      <c r="A3767" s="41"/>
      <c r="B3767" s="42"/>
      <c r="C3767" s="286" t="s">
        <v>4003</v>
      </c>
      <c r="D3767" s="286" t="s">
        <v>572</v>
      </c>
      <c r="E3767" s="287" t="s">
        <v>4004</v>
      </c>
      <c r="F3767" s="288" t="s">
        <v>4005</v>
      </c>
      <c r="G3767" s="289" t="s">
        <v>595</v>
      </c>
      <c r="H3767" s="290">
        <v>2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4006</v>
      </c>
    </row>
    <row r="3768" s="2" customFormat="1" ht="24.15" customHeight="1">
      <c r="A3768" s="41"/>
      <c r="B3768" s="42"/>
      <c r="C3768" s="286" t="s">
        <v>4007</v>
      </c>
      <c r="D3768" s="286" t="s">
        <v>572</v>
      </c>
      <c r="E3768" s="287" t="s">
        <v>4008</v>
      </c>
      <c r="F3768" s="288" t="s">
        <v>4009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4010</v>
      </c>
    </row>
    <row r="3769" s="2" customFormat="1" ht="24.15" customHeight="1">
      <c r="A3769" s="41"/>
      <c r="B3769" s="42"/>
      <c r="C3769" s="286" t="s">
        <v>4011</v>
      </c>
      <c r="D3769" s="286" t="s">
        <v>572</v>
      </c>
      <c r="E3769" s="287" t="s">
        <v>4012</v>
      </c>
      <c r="F3769" s="288" t="s">
        <v>4013</v>
      </c>
      <c r="G3769" s="289" t="s">
        <v>595</v>
      </c>
      <c r="H3769" s="290">
        <v>4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4014</v>
      </c>
    </row>
    <row r="3770" s="2" customFormat="1" ht="24.15" customHeight="1">
      <c r="A3770" s="41"/>
      <c r="B3770" s="42"/>
      <c r="C3770" s="286" t="s">
        <v>4015</v>
      </c>
      <c r="D3770" s="286" t="s">
        <v>572</v>
      </c>
      <c r="E3770" s="287" t="s">
        <v>4016</v>
      </c>
      <c r="F3770" s="288" t="s">
        <v>4017</v>
      </c>
      <c r="G3770" s="289" t="s">
        <v>595</v>
      </c>
      <c r="H3770" s="290">
        <v>2</v>
      </c>
      <c r="I3770" s="291"/>
      <c r="J3770" s="292">
        <f>ROUND(I3770*H3770,2)</f>
        <v>0</v>
      </c>
      <c r="K3770" s="288" t="s">
        <v>19</v>
      </c>
      <c r="L3770" s="293"/>
      <c r="M3770" s="294" t="s">
        <v>19</v>
      </c>
      <c r="N3770" s="295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643</v>
      </c>
      <c r="AT3770" s="227" t="s">
        <v>572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4018</v>
      </c>
    </row>
    <row r="3771" s="2" customFormat="1" ht="24.15" customHeight="1">
      <c r="A3771" s="41"/>
      <c r="B3771" s="42"/>
      <c r="C3771" s="286" t="s">
        <v>4019</v>
      </c>
      <c r="D3771" s="286" t="s">
        <v>572</v>
      </c>
      <c r="E3771" s="287" t="s">
        <v>4020</v>
      </c>
      <c r="F3771" s="288" t="s">
        <v>4021</v>
      </c>
      <c r="G3771" s="289" t="s">
        <v>595</v>
      </c>
      <c r="H3771" s="290">
        <v>6</v>
      </c>
      <c r="I3771" s="291"/>
      <c r="J3771" s="292">
        <f>ROUND(I3771*H3771,2)</f>
        <v>0</v>
      </c>
      <c r="K3771" s="288" t="s">
        <v>19</v>
      </c>
      <c r="L3771" s="293"/>
      <c r="M3771" s="294" t="s">
        <v>19</v>
      </c>
      <c r="N3771" s="295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643</v>
      </c>
      <c r="AT3771" s="227" t="s">
        <v>572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4022</v>
      </c>
    </row>
    <row r="3772" s="2" customFormat="1" ht="24.15" customHeight="1">
      <c r="A3772" s="41"/>
      <c r="B3772" s="42"/>
      <c r="C3772" s="286" t="s">
        <v>4023</v>
      </c>
      <c r="D3772" s="286" t="s">
        <v>572</v>
      </c>
      <c r="E3772" s="287" t="s">
        <v>4024</v>
      </c>
      <c r="F3772" s="288" t="s">
        <v>4025</v>
      </c>
      <c r="G3772" s="289" t="s">
        <v>595</v>
      </c>
      <c r="H3772" s="290">
        <v>2</v>
      </c>
      <c r="I3772" s="291"/>
      <c r="J3772" s="292">
        <f>ROUND(I3772*H3772,2)</f>
        <v>0</v>
      </c>
      <c r="K3772" s="288" t="s">
        <v>19</v>
      </c>
      <c r="L3772" s="293"/>
      <c r="M3772" s="294" t="s">
        <v>19</v>
      </c>
      <c r="N3772" s="295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643</v>
      </c>
      <c r="AT3772" s="227" t="s">
        <v>572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4026</v>
      </c>
    </row>
    <row r="3773" s="2" customFormat="1" ht="24.15" customHeight="1">
      <c r="A3773" s="41"/>
      <c r="B3773" s="42"/>
      <c r="C3773" s="286" t="s">
        <v>4027</v>
      </c>
      <c r="D3773" s="286" t="s">
        <v>572</v>
      </c>
      <c r="E3773" s="287" t="s">
        <v>4028</v>
      </c>
      <c r="F3773" s="288" t="s">
        <v>4029</v>
      </c>
      <c r="G3773" s="289" t="s">
        <v>595</v>
      </c>
      <c r="H3773" s="290">
        <v>2</v>
      </c>
      <c r="I3773" s="291"/>
      <c r="J3773" s="292">
        <f>ROUND(I3773*H3773,2)</f>
        <v>0</v>
      </c>
      <c r="K3773" s="288" t="s">
        <v>19</v>
      </c>
      <c r="L3773" s="293"/>
      <c r="M3773" s="294" t="s">
        <v>19</v>
      </c>
      <c r="N3773" s="295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643</v>
      </c>
      <c r="AT3773" s="227" t="s">
        <v>572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4030</v>
      </c>
    </row>
    <row r="3774" s="2" customFormat="1" ht="24.15" customHeight="1">
      <c r="A3774" s="41"/>
      <c r="B3774" s="42"/>
      <c r="C3774" s="286" t="s">
        <v>4031</v>
      </c>
      <c r="D3774" s="286" t="s">
        <v>572</v>
      </c>
      <c r="E3774" s="287" t="s">
        <v>4032</v>
      </c>
      <c r="F3774" s="288" t="s">
        <v>4033</v>
      </c>
      <c r="G3774" s="289" t="s">
        <v>595</v>
      </c>
      <c r="H3774" s="290">
        <v>3</v>
      </c>
      <c r="I3774" s="291"/>
      <c r="J3774" s="292">
        <f>ROUND(I3774*H3774,2)</f>
        <v>0</v>
      </c>
      <c r="K3774" s="288" t="s">
        <v>19</v>
      </c>
      <c r="L3774" s="293"/>
      <c r="M3774" s="294" t="s">
        <v>19</v>
      </c>
      <c r="N3774" s="295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643</v>
      </c>
      <c r="AT3774" s="227" t="s">
        <v>572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4034</v>
      </c>
    </row>
    <row r="3775" s="2" customFormat="1" ht="24.15" customHeight="1">
      <c r="A3775" s="41"/>
      <c r="B3775" s="42"/>
      <c r="C3775" s="286" t="s">
        <v>4035</v>
      </c>
      <c r="D3775" s="286" t="s">
        <v>572</v>
      </c>
      <c r="E3775" s="287" t="s">
        <v>4036</v>
      </c>
      <c r="F3775" s="288" t="s">
        <v>4037</v>
      </c>
      <c r="G3775" s="289" t="s">
        <v>595</v>
      </c>
      <c r="H3775" s="290">
        <v>4</v>
      </c>
      <c r="I3775" s="291"/>
      <c r="J3775" s="292">
        <f>ROUND(I3775*H3775,2)</f>
        <v>0</v>
      </c>
      <c r="K3775" s="288" t="s">
        <v>19</v>
      </c>
      <c r="L3775" s="293"/>
      <c r="M3775" s="294" t="s">
        <v>19</v>
      </c>
      <c r="N3775" s="295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643</v>
      </c>
      <c r="AT3775" s="227" t="s">
        <v>572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4038</v>
      </c>
    </row>
    <row r="3776" s="2" customFormat="1" ht="24.15" customHeight="1">
      <c r="A3776" s="41"/>
      <c r="B3776" s="42"/>
      <c r="C3776" s="286" t="s">
        <v>4039</v>
      </c>
      <c r="D3776" s="286" t="s">
        <v>572</v>
      </c>
      <c r="E3776" s="287" t="s">
        <v>4040</v>
      </c>
      <c r="F3776" s="288" t="s">
        <v>4041</v>
      </c>
      <c r="G3776" s="289" t="s">
        <v>595</v>
      </c>
      <c r="H3776" s="290">
        <v>1</v>
      </c>
      <c r="I3776" s="291"/>
      <c r="J3776" s="292">
        <f>ROUND(I3776*H3776,2)</f>
        <v>0</v>
      </c>
      <c r="K3776" s="288" t="s">
        <v>19</v>
      </c>
      <c r="L3776" s="293"/>
      <c r="M3776" s="294" t="s">
        <v>19</v>
      </c>
      <c r="N3776" s="295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643</v>
      </c>
      <c r="AT3776" s="227" t="s">
        <v>572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4042</v>
      </c>
    </row>
    <row r="3777" s="2" customFormat="1" ht="24.15" customHeight="1">
      <c r="A3777" s="41"/>
      <c r="B3777" s="42"/>
      <c r="C3777" s="286" t="s">
        <v>4043</v>
      </c>
      <c r="D3777" s="286" t="s">
        <v>572</v>
      </c>
      <c r="E3777" s="287" t="s">
        <v>4044</v>
      </c>
      <c r="F3777" s="288" t="s">
        <v>4045</v>
      </c>
      <c r="G3777" s="289" t="s">
        <v>595</v>
      </c>
      <c r="H3777" s="290">
        <v>3</v>
      </c>
      <c r="I3777" s="291"/>
      <c r="J3777" s="292">
        <f>ROUND(I3777*H3777,2)</f>
        <v>0</v>
      </c>
      <c r="K3777" s="288" t="s">
        <v>19</v>
      </c>
      <c r="L3777" s="293"/>
      <c r="M3777" s="294" t="s">
        <v>19</v>
      </c>
      <c r="N3777" s="295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643</v>
      </c>
      <c r="AT3777" s="227" t="s">
        <v>572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4046</v>
      </c>
    </row>
    <row r="3778" s="2" customFormat="1" ht="33" customHeight="1">
      <c r="A3778" s="41"/>
      <c r="B3778" s="42"/>
      <c r="C3778" s="286" t="s">
        <v>3120</v>
      </c>
      <c r="D3778" s="286" t="s">
        <v>572</v>
      </c>
      <c r="E3778" s="287" t="s">
        <v>4047</v>
      </c>
      <c r="F3778" s="288" t="s">
        <v>4048</v>
      </c>
      <c r="G3778" s="289" t="s">
        <v>595</v>
      </c>
      <c r="H3778" s="290">
        <v>1</v>
      </c>
      <c r="I3778" s="291"/>
      <c r="J3778" s="292">
        <f>ROUND(I3778*H3778,2)</f>
        <v>0</v>
      </c>
      <c r="K3778" s="288" t="s">
        <v>19</v>
      </c>
      <c r="L3778" s="293"/>
      <c r="M3778" s="294" t="s">
        <v>19</v>
      </c>
      <c r="N3778" s="295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643</v>
      </c>
      <c r="AT3778" s="227" t="s">
        <v>572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4049</v>
      </c>
    </row>
    <row r="3779" s="2" customFormat="1" ht="24.15" customHeight="1">
      <c r="A3779" s="41"/>
      <c r="B3779" s="42"/>
      <c r="C3779" s="286" t="s">
        <v>4050</v>
      </c>
      <c r="D3779" s="286" t="s">
        <v>572</v>
      </c>
      <c r="E3779" s="287" t="s">
        <v>4051</v>
      </c>
      <c r="F3779" s="288" t="s">
        <v>4052</v>
      </c>
      <c r="G3779" s="289" t="s">
        <v>595</v>
      </c>
      <c r="H3779" s="290">
        <v>3</v>
      </c>
      <c r="I3779" s="291"/>
      <c r="J3779" s="292">
        <f>ROUND(I3779*H3779,2)</f>
        <v>0</v>
      </c>
      <c r="K3779" s="288" t="s">
        <v>19</v>
      </c>
      <c r="L3779" s="293"/>
      <c r="M3779" s="294" t="s">
        <v>19</v>
      </c>
      <c r="N3779" s="295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643</v>
      </c>
      <c r="AT3779" s="227" t="s">
        <v>572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4053</v>
      </c>
    </row>
    <row r="3780" s="2" customFormat="1" ht="24.15" customHeight="1">
      <c r="A3780" s="41"/>
      <c r="B3780" s="42"/>
      <c r="C3780" s="286" t="s">
        <v>4054</v>
      </c>
      <c r="D3780" s="286" t="s">
        <v>572</v>
      </c>
      <c r="E3780" s="287" t="s">
        <v>4055</v>
      </c>
      <c r="F3780" s="288" t="s">
        <v>4056</v>
      </c>
      <c r="G3780" s="289" t="s">
        <v>595</v>
      </c>
      <c r="H3780" s="290">
        <v>1</v>
      </c>
      <c r="I3780" s="291"/>
      <c r="J3780" s="292">
        <f>ROUND(I3780*H3780,2)</f>
        <v>0</v>
      </c>
      <c r="K3780" s="288" t="s">
        <v>19</v>
      </c>
      <c r="L3780" s="293"/>
      <c r="M3780" s="294" t="s">
        <v>19</v>
      </c>
      <c r="N3780" s="295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643</v>
      </c>
      <c r="AT3780" s="227" t="s">
        <v>572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4057</v>
      </c>
    </row>
    <row r="3781" s="12" customFormat="1" ht="22.8" customHeight="1">
      <c r="A3781" s="12"/>
      <c r="B3781" s="200"/>
      <c r="C3781" s="201"/>
      <c r="D3781" s="202" t="s">
        <v>73</v>
      </c>
      <c r="E3781" s="214" t="s">
        <v>4058</v>
      </c>
      <c r="F3781" s="214" t="s">
        <v>4059</v>
      </c>
      <c r="G3781" s="201"/>
      <c r="H3781" s="201"/>
      <c r="I3781" s="204"/>
      <c r="J3781" s="215">
        <f>BK3781</f>
        <v>0</v>
      </c>
      <c r="K3781" s="201"/>
      <c r="L3781" s="206"/>
      <c r="M3781" s="207"/>
      <c r="N3781" s="208"/>
      <c r="O3781" s="208"/>
      <c r="P3781" s="209">
        <f>SUM(P3782:P3821)</f>
        <v>0</v>
      </c>
      <c r="Q3781" s="208"/>
      <c r="R3781" s="209">
        <f>SUM(R3782:R3821)</f>
        <v>3.5184199999999999</v>
      </c>
      <c r="S3781" s="208"/>
      <c r="T3781" s="210">
        <f>SUM(T3782:T3821)</f>
        <v>0</v>
      </c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R3781" s="211" t="s">
        <v>93</v>
      </c>
      <c r="AT3781" s="212" t="s">
        <v>73</v>
      </c>
      <c r="AU3781" s="212" t="s">
        <v>82</v>
      </c>
      <c r="AY3781" s="211" t="s">
        <v>224</v>
      </c>
      <c r="BK3781" s="213">
        <f>SUM(BK3782:BK3821)</f>
        <v>0</v>
      </c>
    </row>
    <row r="3782" s="2" customFormat="1" ht="16.5" customHeight="1">
      <c r="A3782" s="41"/>
      <c r="B3782" s="42"/>
      <c r="C3782" s="216" t="s">
        <v>4060</v>
      </c>
      <c r="D3782" s="216" t="s">
        <v>227</v>
      </c>
      <c r="E3782" s="217" t="s">
        <v>4061</v>
      </c>
      <c r="F3782" s="218" t="s">
        <v>4062</v>
      </c>
      <c r="G3782" s="219" t="s">
        <v>471</v>
      </c>
      <c r="H3782" s="220">
        <v>7.7999999999999998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4063</v>
      </c>
    </row>
    <row r="3783" s="2" customFormat="1" ht="33" customHeight="1">
      <c r="A3783" s="41"/>
      <c r="B3783" s="42"/>
      <c r="C3783" s="216" t="s">
        <v>4064</v>
      </c>
      <c r="D3783" s="216" t="s">
        <v>227</v>
      </c>
      <c r="E3783" s="217" t="s">
        <v>4065</v>
      </c>
      <c r="F3783" s="218" t="s">
        <v>4066</v>
      </c>
      <c r="G3783" s="219" t="s">
        <v>471</v>
      </c>
      <c r="H3783" s="220">
        <v>39.185000000000002</v>
      </c>
      <c r="I3783" s="221"/>
      <c r="J3783" s="222">
        <f>ROUND(I3783*H3783,2)</f>
        <v>0</v>
      </c>
      <c r="K3783" s="218" t="s">
        <v>19</v>
      </c>
      <c r="L3783" s="47"/>
      <c r="M3783" s="223" t="s">
        <v>19</v>
      </c>
      <c r="N3783" s="224" t="s">
        <v>46</v>
      </c>
      <c r="O3783" s="87"/>
      <c r="P3783" s="225">
        <f>O3783*H3783</f>
        <v>0</v>
      </c>
      <c r="Q3783" s="225">
        <v>0</v>
      </c>
      <c r="R3783" s="225">
        <f>Q3783*H3783</f>
        <v>0</v>
      </c>
      <c r="S3783" s="225">
        <v>0</v>
      </c>
      <c r="T3783" s="226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27" t="s">
        <v>544</v>
      </c>
      <c r="AT3783" s="227" t="s">
        <v>227</v>
      </c>
      <c r="AU3783" s="227" t="s">
        <v>93</v>
      </c>
      <c r="AY3783" s="20" t="s">
        <v>224</v>
      </c>
      <c r="BE3783" s="228">
        <f>IF(N3783="základní",J3783,0)</f>
        <v>0</v>
      </c>
      <c r="BF3783" s="228">
        <f>IF(N3783="snížená",J3783,0)</f>
        <v>0</v>
      </c>
      <c r="BG3783" s="228">
        <f>IF(N3783="zákl. přenesená",J3783,0)</f>
        <v>0</v>
      </c>
      <c r="BH3783" s="228">
        <f>IF(N3783="sníž. přenesená",J3783,0)</f>
        <v>0</v>
      </c>
      <c r="BI3783" s="228">
        <f>IF(N3783="nulová",J3783,0)</f>
        <v>0</v>
      </c>
      <c r="BJ3783" s="20" t="s">
        <v>93</v>
      </c>
      <c r="BK3783" s="228">
        <f>ROUND(I3783*H3783,2)</f>
        <v>0</v>
      </c>
      <c r="BL3783" s="20" t="s">
        <v>544</v>
      </c>
      <c r="BM3783" s="227" t="s">
        <v>4067</v>
      </c>
    </row>
    <row r="3784" s="13" customFormat="1">
      <c r="A3784" s="13"/>
      <c r="B3784" s="229"/>
      <c r="C3784" s="230"/>
      <c r="D3784" s="231" t="s">
        <v>268</v>
      </c>
      <c r="E3784" s="232" t="s">
        <v>19</v>
      </c>
      <c r="F3784" s="233" t="s">
        <v>4068</v>
      </c>
      <c r="G3784" s="230"/>
      <c r="H3784" s="234">
        <v>39.185000000000002</v>
      </c>
      <c r="I3784" s="235"/>
      <c r="J3784" s="230"/>
      <c r="K3784" s="230"/>
      <c r="L3784" s="236"/>
      <c r="M3784" s="237"/>
      <c r="N3784" s="238"/>
      <c r="O3784" s="238"/>
      <c r="P3784" s="238"/>
      <c r="Q3784" s="238"/>
      <c r="R3784" s="238"/>
      <c r="S3784" s="238"/>
      <c r="T3784" s="23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0" t="s">
        <v>268</v>
      </c>
      <c r="AU3784" s="240" t="s">
        <v>93</v>
      </c>
      <c r="AV3784" s="13" t="s">
        <v>93</v>
      </c>
      <c r="AW3784" s="13" t="s">
        <v>34</v>
      </c>
      <c r="AX3784" s="13" t="s">
        <v>82</v>
      </c>
      <c r="AY3784" s="240" t="s">
        <v>224</v>
      </c>
    </row>
    <row r="3785" s="2" customFormat="1" ht="37.8" customHeight="1">
      <c r="A3785" s="41"/>
      <c r="B3785" s="42"/>
      <c r="C3785" s="216" t="s">
        <v>4069</v>
      </c>
      <c r="D3785" s="216" t="s">
        <v>227</v>
      </c>
      <c r="E3785" s="217" t="s">
        <v>4070</v>
      </c>
      <c r="F3785" s="218" t="s">
        <v>4071</v>
      </c>
      <c r="G3785" s="219" t="s">
        <v>471</v>
      </c>
      <c r="H3785" s="220">
        <v>38.659999999999997</v>
      </c>
      <c r="I3785" s="221"/>
      <c r="J3785" s="222">
        <f>ROUND(I3785*H3785,2)</f>
        <v>0</v>
      </c>
      <c r="K3785" s="218" t="s">
        <v>19</v>
      </c>
      <c r="L3785" s="47"/>
      <c r="M3785" s="223" t="s">
        <v>19</v>
      </c>
      <c r="N3785" s="224" t="s">
        <v>46</v>
      </c>
      <c r="O3785" s="87"/>
      <c r="P3785" s="225">
        <f>O3785*H3785</f>
        <v>0</v>
      </c>
      <c r="Q3785" s="225">
        <v>0</v>
      </c>
      <c r="R3785" s="225">
        <f>Q3785*H3785</f>
        <v>0</v>
      </c>
      <c r="S3785" s="225">
        <v>0</v>
      </c>
      <c r="T3785" s="226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7" t="s">
        <v>544</v>
      </c>
      <c r="AT3785" s="227" t="s">
        <v>227</v>
      </c>
      <c r="AU3785" s="227" t="s">
        <v>93</v>
      </c>
      <c r="AY3785" s="20" t="s">
        <v>224</v>
      </c>
      <c r="BE3785" s="228">
        <f>IF(N3785="základní",J3785,0)</f>
        <v>0</v>
      </c>
      <c r="BF3785" s="228">
        <f>IF(N3785="snížená",J3785,0)</f>
        <v>0</v>
      </c>
      <c r="BG3785" s="228">
        <f>IF(N3785="zákl. přenesená",J3785,0)</f>
        <v>0</v>
      </c>
      <c r="BH3785" s="228">
        <f>IF(N3785="sníž. přenesená",J3785,0)</f>
        <v>0</v>
      </c>
      <c r="BI3785" s="228">
        <f>IF(N3785="nulová",J3785,0)</f>
        <v>0</v>
      </c>
      <c r="BJ3785" s="20" t="s">
        <v>93</v>
      </c>
      <c r="BK3785" s="228">
        <f>ROUND(I3785*H3785,2)</f>
        <v>0</v>
      </c>
      <c r="BL3785" s="20" t="s">
        <v>544</v>
      </c>
      <c r="BM3785" s="227" t="s">
        <v>4072</v>
      </c>
    </row>
    <row r="3786" s="2" customFormat="1" ht="37.8" customHeight="1">
      <c r="A3786" s="41"/>
      <c r="B3786" s="42"/>
      <c r="C3786" s="216" t="s">
        <v>4073</v>
      </c>
      <c r="D3786" s="216" t="s">
        <v>227</v>
      </c>
      <c r="E3786" s="217" t="s">
        <v>4074</v>
      </c>
      <c r="F3786" s="218" t="s">
        <v>4075</v>
      </c>
      <c r="G3786" s="219" t="s">
        <v>471</v>
      </c>
      <c r="H3786" s="220">
        <v>38.840000000000003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4076</v>
      </c>
    </row>
    <row r="3787" s="2" customFormat="1" ht="44.25" customHeight="1">
      <c r="A3787" s="41"/>
      <c r="B3787" s="42"/>
      <c r="C3787" s="216" t="s">
        <v>4077</v>
      </c>
      <c r="D3787" s="216" t="s">
        <v>227</v>
      </c>
      <c r="E3787" s="217" t="s">
        <v>4078</v>
      </c>
      <c r="F3787" s="218" t="s">
        <v>4079</v>
      </c>
      <c r="G3787" s="219" t="s">
        <v>471</v>
      </c>
      <c r="H3787" s="220">
        <v>0.72999999999999998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4080</v>
      </c>
    </row>
    <row r="3788" s="2" customFormat="1" ht="37.8" customHeight="1">
      <c r="A3788" s="41"/>
      <c r="B3788" s="42"/>
      <c r="C3788" s="216" t="s">
        <v>4081</v>
      </c>
      <c r="D3788" s="216" t="s">
        <v>227</v>
      </c>
      <c r="E3788" s="217" t="s">
        <v>4082</v>
      </c>
      <c r="F3788" s="218" t="s">
        <v>4083</v>
      </c>
      <c r="G3788" s="219" t="s">
        <v>471</v>
      </c>
      <c r="H3788" s="220">
        <v>16.350000000000001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4084</v>
      </c>
    </row>
    <row r="3789" s="2" customFormat="1" ht="37.8" customHeight="1">
      <c r="A3789" s="41"/>
      <c r="B3789" s="42"/>
      <c r="C3789" s="216" t="s">
        <v>4085</v>
      </c>
      <c r="D3789" s="216" t="s">
        <v>227</v>
      </c>
      <c r="E3789" s="217" t="s">
        <v>4086</v>
      </c>
      <c r="F3789" s="218" t="s">
        <v>4087</v>
      </c>
      <c r="G3789" s="219" t="s">
        <v>471</v>
      </c>
      <c r="H3789" s="220">
        <v>19.949999999999999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4088</v>
      </c>
    </row>
    <row r="3790" s="2" customFormat="1" ht="37.8" customHeight="1">
      <c r="A3790" s="41"/>
      <c r="B3790" s="42"/>
      <c r="C3790" s="216" t="s">
        <v>4089</v>
      </c>
      <c r="D3790" s="216" t="s">
        <v>227</v>
      </c>
      <c r="E3790" s="217" t="s">
        <v>4090</v>
      </c>
      <c r="F3790" s="218" t="s">
        <v>4091</v>
      </c>
      <c r="G3790" s="219" t="s">
        <v>471</v>
      </c>
      <c r="H3790" s="220">
        <v>16.850000000000001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4092</v>
      </c>
    </row>
    <row r="3791" s="2" customFormat="1" ht="37.8" customHeight="1">
      <c r="A3791" s="41"/>
      <c r="B3791" s="42"/>
      <c r="C3791" s="216" t="s">
        <v>4093</v>
      </c>
      <c r="D3791" s="216" t="s">
        <v>227</v>
      </c>
      <c r="E3791" s="217" t="s">
        <v>4094</v>
      </c>
      <c r="F3791" s="218" t="s">
        <v>4095</v>
      </c>
      <c r="G3791" s="219" t="s">
        <v>471</v>
      </c>
      <c r="H3791" s="220">
        <v>11.5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4096</v>
      </c>
    </row>
    <row r="3792" s="2" customFormat="1" ht="49.05" customHeight="1">
      <c r="A3792" s="41"/>
      <c r="B3792" s="42"/>
      <c r="C3792" s="216" t="s">
        <v>4097</v>
      </c>
      <c r="D3792" s="216" t="s">
        <v>227</v>
      </c>
      <c r="E3792" s="217" t="s">
        <v>4098</v>
      </c>
      <c r="F3792" s="218" t="s">
        <v>4099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4100</v>
      </c>
    </row>
    <row r="3793" s="2" customFormat="1" ht="37.8" customHeight="1">
      <c r="A3793" s="41"/>
      <c r="B3793" s="42"/>
      <c r="C3793" s="216" t="s">
        <v>4101</v>
      </c>
      <c r="D3793" s="216" t="s">
        <v>227</v>
      </c>
      <c r="E3793" s="217" t="s">
        <v>4102</v>
      </c>
      <c r="F3793" s="218" t="s">
        <v>4103</v>
      </c>
      <c r="G3793" s="219" t="s">
        <v>471</v>
      </c>
      <c r="H3793" s="220">
        <v>79.200000000000003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4104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4105</v>
      </c>
      <c r="G3794" s="230"/>
      <c r="H3794" s="234">
        <v>79.200000000000003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82</v>
      </c>
      <c r="AY3794" s="240" t="s">
        <v>224</v>
      </c>
    </row>
    <row r="3795" s="2" customFormat="1" ht="37.8" customHeight="1">
      <c r="A3795" s="41"/>
      <c r="B3795" s="42"/>
      <c r="C3795" s="216" t="s">
        <v>4106</v>
      </c>
      <c r="D3795" s="216" t="s">
        <v>227</v>
      </c>
      <c r="E3795" s="217" t="s">
        <v>4107</v>
      </c>
      <c r="F3795" s="218" t="s">
        <v>4108</v>
      </c>
      <c r="G3795" s="219" t="s">
        <v>471</v>
      </c>
      <c r="H3795" s="220">
        <v>135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4109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4110</v>
      </c>
      <c r="G3796" s="230"/>
      <c r="H3796" s="234">
        <v>135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82</v>
      </c>
      <c r="AY3796" s="240" t="s">
        <v>224</v>
      </c>
    </row>
    <row r="3797" s="2" customFormat="1" ht="37.8" customHeight="1">
      <c r="A3797" s="41"/>
      <c r="B3797" s="42"/>
      <c r="C3797" s="216" t="s">
        <v>4111</v>
      </c>
      <c r="D3797" s="216" t="s">
        <v>227</v>
      </c>
      <c r="E3797" s="217" t="s">
        <v>4112</v>
      </c>
      <c r="F3797" s="218" t="s">
        <v>4113</v>
      </c>
      <c r="G3797" s="219" t="s">
        <v>471</v>
      </c>
      <c r="H3797" s="220">
        <v>132.05000000000001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4114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4115</v>
      </c>
      <c r="G3798" s="230"/>
      <c r="H3798" s="234">
        <v>132.05000000000001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82</v>
      </c>
      <c r="AY3798" s="240" t="s">
        <v>224</v>
      </c>
    </row>
    <row r="3799" s="2" customFormat="1" ht="37.8" customHeight="1">
      <c r="A3799" s="41"/>
      <c r="B3799" s="42"/>
      <c r="C3799" s="216" t="s">
        <v>4116</v>
      </c>
      <c r="D3799" s="216" t="s">
        <v>227</v>
      </c>
      <c r="E3799" s="217" t="s">
        <v>4117</v>
      </c>
      <c r="F3799" s="218" t="s">
        <v>4118</v>
      </c>
      <c r="G3799" s="219" t="s">
        <v>595</v>
      </c>
      <c r="H3799" s="220">
        <v>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4119</v>
      </c>
    </row>
    <row r="3800" s="2" customFormat="1" ht="49.05" customHeight="1">
      <c r="A3800" s="41"/>
      <c r="B3800" s="42"/>
      <c r="C3800" s="216" t="s">
        <v>4120</v>
      </c>
      <c r="D3800" s="216" t="s">
        <v>227</v>
      </c>
      <c r="E3800" s="217" t="s">
        <v>4121</v>
      </c>
      <c r="F3800" s="218" t="s">
        <v>4122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4123</v>
      </c>
    </row>
    <row r="3801" s="2" customFormat="1" ht="49.05" customHeight="1">
      <c r="A3801" s="41"/>
      <c r="B3801" s="42"/>
      <c r="C3801" s="216" t="s">
        <v>4124</v>
      </c>
      <c r="D3801" s="216" t="s">
        <v>227</v>
      </c>
      <c r="E3801" s="217" t="s">
        <v>4125</v>
      </c>
      <c r="F3801" s="218" t="s">
        <v>4126</v>
      </c>
      <c r="G3801" s="219" t="s">
        <v>595</v>
      </c>
      <c r="H3801" s="220">
        <v>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4127</v>
      </c>
    </row>
    <row r="3802" s="2" customFormat="1" ht="49.05" customHeight="1">
      <c r="A3802" s="41"/>
      <c r="B3802" s="42"/>
      <c r="C3802" s="216" t="s">
        <v>4128</v>
      </c>
      <c r="D3802" s="216" t="s">
        <v>227</v>
      </c>
      <c r="E3802" s="217" t="s">
        <v>4129</v>
      </c>
      <c r="F3802" s="218" t="s">
        <v>4130</v>
      </c>
      <c r="G3802" s="219" t="s">
        <v>595</v>
      </c>
      <c r="H3802" s="220">
        <v>1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4131</v>
      </c>
    </row>
    <row r="3803" s="2" customFormat="1" ht="49.05" customHeight="1">
      <c r="A3803" s="41"/>
      <c r="B3803" s="42"/>
      <c r="C3803" s="216" t="s">
        <v>4132</v>
      </c>
      <c r="D3803" s="216" t="s">
        <v>227</v>
      </c>
      <c r="E3803" s="217" t="s">
        <v>4133</v>
      </c>
      <c r="F3803" s="218" t="s">
        <v>4134</v>
      </c>
      <c r="G3803" s="219" t="s">
        <v>595</v>
      </c>
      <c r="H3803" s="220">
        <v>3</v>
      </c>
      <c r="I3803" s="221"/>
      <c r="J3803" s="222">
        <f>ROUND(I3803*H3803,2)</f>
        <v>0</v>
      </c>
      <c r="K3803" s="218" t="s">
        <v>19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0</v>
      </c>
      <c r="R3803" s="225">
        <f>Q3803*H3803</f>
        <v>0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4135</v>
      </c>
    </row>
    <row r="3804" s="2" customFormat="1" ht="44.25" customHeight="1">
      <c r="A3804" s="41"/>
      <c r="B3804" s="42"/>
      <c r="C3804" s="216" t="s">
        <v>4136</v>
      </c>
      <c r="D3804" s="216" t="s">
        <v>227</v>
      </c>
      <c r="E3804" s="217" t="s">
        <v>4137</v>
      </c>
      <c r="F3804" s="218" t="s">
        <v>4138</v>
      </c>
      <c r="G3804" s="219" t="s">
        <v>595</v>
      </c>
      <c r="H3804" s="220">
        <v>1</v>
      </c>
      <c r="I3804" s="221"/>
      <c r="J3804" s="222">
        <f>ROUND(I3804*H3804,2)</f>
        <v>0</v>
      </c>
      <c r="K3804" s="218" t="s">
        <v>19</v>
      </c>
      <c r="L3804" s="47"/>
      <c r="M3804" s="223" t="s">
        <v>19</v>
      </c>
      <c r="N3804" s="224" t="s">
        <v>46</v>
      </c>
      <c r="O3804" s="87"/>
      <c r="P3804" s="225">
        <f>O3804*H3804</f>
        <v>0</v>
      </c>
      <c r="Q3804" s="225">
        <v>0</v>
      </c>
      <c r="R3804" s="225">
        <f>Q3804*H3804</f>
        <v>0</v>
      </c>
      <c r="S3804" s="225">
        <v>0</v>
      </c>
      <c r="T3804" s="226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7" t="s">
        <v>544</v>
      </c>
      <c r="AT3804" s="227" t="s">
        <v>227</v>
      </c>
      <c r="AU3804" s="227" t="s">
        <v>93</v>
      </c>
      <c r="AY3804" s="20" t="s">
        <v>224</v>
      </c>
      <c r="BE3804" s="228">
        <f>IF(N3804="základní",J3804,0)</f>
        <v>0</v>
      </c>
      <c r="BF3804" s="228">
        <f>IF(N3804="snížená",J3804,0)</f>
        <v>0</v>
      </c>
      <c r="BG3804" s="228">
        <f>IF(N3804="zákl. přenesená",J3804,0)</f>
        <v>0</v>
      </c>
      <c r="BH3804" s="228">
        <f>IF(N3804="sníž. přenesená",J3804,0)</f>
        <v>0</v>
      </c>
      <c r="BI3804" s="228">
        <f>IF(N3804="nulová",J3804,0)</f>
        <v>0</v>
      </c>
      <c r="BJ3804" s="20" t="s">
        <v>93</v>
      </c>
      <c r="BK3804" s="228">
        <f>ROUND(I3804*H3804,2)</f>
        <v>0</v>
      </c>
      <c r="BL3804" s="20" t="s">
        <v>544</v>
      </c>
      <c r="BM3804" s="227" t="s">
        <v>4139</v>
      </c>
    </row>
    <row r="3805" s="2" customFormat="1" ht="44.25" customHeight="1">
      <c r="A3805" s="41"/>
      <c r="B3805" s="42"/>
      <c r="C3805" s="216" t="s">
        <v>4140</v>
      </c>
      <c r="D3805" s="216" t="s">
        <v>227</v>
      </c>
      <c r="E3805" s="217" t="s">
        <v>4141</v>
      </c>
      <c r="F3805" s="218" t="s">
        <v>4142</v>
      </c>
      <c r="G3805" s="219" t="s">
        <v>595</v>
      </c>
      <c r="H3805" s="220">
        <v>1</v>
      </c>
      <c r="I3805" s="221"/>
      <c r="J3805" s="222">
        <f>ROUND(I3805*H3805,2)</f>
        <v>0</v>
      </c>
      <c r="K3805" s="218" t="s">
        <v>19</v>
      </c>
      <c r="L3805" s="47"/>
      <c r="M3805" s="223" t="s">
        <v>19</v>
      </c>
      <c r="N3805" s="224" t="s">
        <v>46</v>
      </c>
      <c r="O3805" s="87"/>
      <c r="P3805" s="225">
        <f>O3805*H3805</f>
        <v>0</v>
      </c>
      <c r="Q3805" s="225">
        <v>0</v>
      </c>
      <c r="R3805" s="225">
        <f>Q3805*H3805</f>
        <v>0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544</v>
      </c>
      <c r="AT3805" s="227" t="s">
        <v>227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4143</v>
      </c>
    </row>
    <row r="3806" s="2" customFormat="1" ht="44.25" customHeight="1">
      <c r="A3806" s="41"/>
      <c r="B3806" s="42"/>
      <c r="C3806" s="216" t="s">
        <v>4144</v>
      </c>
      <c r="D3806" s="216" t="s">
        <v>227</v>
      </c>
      <c r="E3806" s="217" t="s">
        <v>4145</v>
      </c>
      <c r="F3806" s="218" t="s">
        <v>4146</v>
      </c>
      <c r="G3806" s="219" t="s">
        <v>595</v>
      </c>
      <c r="H3806" s="220">
        <v>1</v>
      </c>
      <c r="I3806" s="221"/>
      <c r="J3806" s="222">
        <f>ROUND(I3806*H3806,2)</f>
        <v>0</v>
      </c>
      <c r="K3806" s="218" t="s">
        <v>19</v>
      </c>
      <c r="L3806" s="47"/>
      <c r="M3806" s="223" t="s">
        <v>19</v>
      </c>
      <c r="N3806" s="224" t="s">
        <v>46</v>
      </c>
      <c r="O3806" s="87"/>
      <c r="P3806" s="225">
        <f>O3806*H3806</f>
        <v>0</v>
      </c>
      <c r="Q3806" s="225">
        <v>0</v>
      </c>
      <c r="R3806" s="225">
        <f>Q3806*H3806</f>
        <v>0</v>
      </c>
      <c r="S3806" s="225">
        <v>0</v>
      </c>
      <c r="T3806" s="226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7" t="s">
        <v>544</v>
      </c>
      <c r="AT3806" s="227" t="s">
        <v>227</v>
      </c>
      <c r="AU3806" s="227" t="s">
        <v>93</v>
      </c>
      <c r="AY3806" s="20" t="s">
        <v>224</v>
      </c>
      <c r="BE3806" s="228">
        <f>IF(N3806="základní",J3806,0)</f>
        <v>0</v>
      </c>
      <c r="BF3806" s="228">
        <f>IF(N3806="snížená",J3806,0)</f>
        <v>0</v>
      </c>
      <c r="BG3806" s="228">
        <f>IF(N3806="zákl. přenesená",J3806,0)</f>
        <v>0</v>
      </c>
      <c r="BH3806" s="228">
        <f>IF(N3806="sníž. přenesená",J3806,0)</f>
        <v>0</v>
      </c>
      <c r="BI3806" s="228">
        <f>IF(N3806="nulová",J3806,0)</f>
        <v>0</v>
      </c>
      <c r="BJ3806" s="20" t="s">
        <v>93</v>
      </c>
      <c r="BK3806" s="228">
        <f>ROUND(I3806*H3806,2)</f>
        <v>0</v>
      </c>
      <c r="BL3806" s="20" t="s">
        <v>544</v>
      </c>
      <c r="BM3806" s="227" t="s">
        <v>4147</v>
      </c>
    </row>
    <row r="3807" s="2" customFormat="1" ht="44.25" customHeight="1">
      <c r="A3807" s="41"/>
      <c r="B3807" s="42"/>
      <c r="C3807" s="216" t="s">
        <v>4148</v>
      </c>
      <c r="D3807" s="216" t="s">
        <v>227</v>
      </c>
      <c r="E3807" s="217" t="s">
        <v>4149</v>
      </c>
      <c r="F3807" s="218" t="s">
        <v>4150</v>
      </c>
      <c r="G3807" s="219" t="s">
        <v>595</v>
      </c>
      <c r="H3807" s="220">
        <v>1</v>
      </c>
      <c r="I3807" s="221"/>
      <c r="J3807" s="222">
        <f>ROUND(I3807*H3807,2)</f>
        <v>0</v>
      </c>
      <c r="K3807" s="218" t="s">
        <v>19</v>
      </c>
      <c r="L3807" s="47"/>
      <c r="M3807" s="223" t="s">
        <v>19</v>
      </c>
      <c r="N3807" s="224" t="s">
        <v>46</v>
      </c>
      <c r="O3807" s="87"/>
      <c r="P3807" s="225">
        <f>O3807*H3807</f>
        <v>0</v>
      </c>
      <c r="Q3807" s="225">
        <v>0</v>
      </c>
      <c r="R3807" s="225">
        <f>Q3807*H3807</f>
        <v>0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544</v>
      </c>
      <c r="AT3807" s="227" t="s">
        <v>227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4151</v>
      </c>
    </row>
    <row r="3808" s="2" customFormat="1" ht="37.8" customHeight="1">
      <c r="A3808" s="41"/>
      <c r="B3808" s="42"/>
      <c r="C3808" s="216" t="s">
        <v>4152</v>
      </c>
      <c r="D3808" s="216" t="s">
        <v>227</v>
      </c>
      <c r="E3808" s="217" t="s">
        <v>4153</v>
      </c>
      <c r="F3808" s="218" t="s">
        <v>4154</v>
      </c>
      <c r="G3808" s="219" t="s">
        <v>595</v>
      </c>
      <c r="H3808" s="220">
        <v>3</v>
      </c>
      <c r="I3808" s="221"/>
      <c r="J3808" s="222">
        <f>ROUND(I3808*H3808,2)</f>
        <v>0</v>
      </c>
      <c r="K3808" s="218" t="s">
        <v>19</v>
      </c>
      <c r="L3808" s="47"/>
      <c r="M3808" s="223" t="s">
        <v>19</v>
      </c>
      <c r="N3808" s="224" t="s">
        <v>46</v>
      </c>
      <c r="O3808" s="87"/>
      <c r="P3808" s="225">
        <f>O3808*H3808</f>
        <v>0</v>
      </c>
      <c r="Q3808" s="225">
        <v>0</v>
      </c>
      <c r="R3808" s="225">
        <f>Q3808*H3808</f>
        <v>0</v>
      </c>
      <c r="S3808" s="225">
        <v>0</v>
      </c>
      <c r="T3808" s="226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7" t="s">
        <v>544</v>
      </c>
      <c r="AT3808" s="227" t="s">
        <v>227</v>
      </c>
      <c r="AU3808" s="227" t="s">
        <v>93</v>
      </c>
      <c r="AY3808" s="20" t="s">
        <v>224</v>
      </c>
      <c r="BE3808" s="228">
        <f>IF(N3808="základní",J3808,0)</f>
        <v>0</v>
      </c>
      <c r="BF3808" s="228">
        <f>IF(N3808="snížená",J3808,0)</f>
        <v>0</v>
      </c>
      <c r="BG3808" s="228">
        <f>IF(N3808="zákl. přenesená",J3808,0)</f>
        <v>0</v>
      </c>
      <c r="BH3808" s="228">
        <f>IF(N3808="sníž. přenesená",J3808,0)</f>
        <v>0</v>
      </c>
      <c r="BI3808" s="228">
        <f>IF(N3808="nulová",J3808,0)</f>
        <v>0</v>
      </c>
      <c r="BJ3808" s="20" t="s">
        <v>93</v>
      </c>
      <c r="BK3808" s="228">
        <f>ROUND(I3808*H3808,2)</f>
        <v>0</v>
      </c>
      <c r="BL3808" s="20" t="s">
        <v>544</v>
      </c>
      <c r="BM3808" s="227" t="s">
        <v>4155</v>
      </c>
    </row>
    <row r="3809" s="2" customFormat="1" ht="37.8" customHeight="1">
      <c r="A3809" s="41"/>
      <c r="B3809" s="42"/>
      <c r="C3809" s="216" t="s">
        <v>4156</v>
      </c>
      <c r="D3809" s="216" t="s">
        <v>227</v>
      </c>
      <c r="E3809" s="217" t="s">
        <v>4157</v>
      </c>
      <c r="F3809" s="218" t="s">
        <v>4158</v>
      </c>
      <c r="G3809" s="219" t="s">
        <v>471</v>
      </c>
      <c r="H3809" s="220">
        <v>43.5</v>
      </c>
      <c r="I3809" s="221"/>
      <c r="J3809" s="222">
        <f>ROUND(I3809*H3809,2)</f>
        <v>0</v>
      </c>
      <c r="K3809" s="218" t="s">
        <v>19</v>
      </c>
      <c r="L3809" s="47"/>
      <c r="M3809" s="223" t="s">
        <v>19</v>
      </c>
      <c r="N3809" s="224" t="s">
        <v>46</v>
      </c>
      <c r="O3809" s="87"/>
      <c r="P3809" s="225">
        <f>O3809*H3809</f>
        <v>0</v>
      </c>
      <c r="Q3809" s="225">
        <v>0</v>
      </c>
      <c r="R3809" s="225">
        <f>Q3809*H3809</f>
        <v>0</v>
      </c>
      <c r="S3809" s="225">
        <v>0</v>
      </c>
      <c r="T3809" s="226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7" t="s">
        <v>544</v>
      </c>
      <c r="AT3809" s="227" t="s">
        <v>227</v>
      </c>
      <c r="AU3809" s="227" t="s">
        <v>93</v>
      </c>
      <c r="AY3809" s="20" t="s">
        <v>224</v>
      </c>
      <c r="BE3809" s="228">
        <f>IF(N3809="základní",J3809,0)</f>
        <v>0</v>
      </c>
      <c r="BF3809" s="228">
        <f>IF(N3809="snížená",J3809,0)</f>
        <v>0</v>
      </c>
      <c r="BG3809" s="228">
        <f>IF(N3809="zákl. přenesená",J3809,0)</f>
        <v>0</v>
      </c>
      <c r="BH3809" s="228">
        <f>IF(N3809="sníž. přenesená",J3809,0)</f>
        <v>0</v>
      </c>
      <c r="BI3809" s="228">
        <f>IF(N3809="nulová",J3809,0)</f>
        <v>0</v>
      </c>
      <c r="BJ3809" s="20" t="s">
        <v>93</v>
      </c>
      <c r="BK3809" s="228">
        <f>ROUND(I3809*H3809,2)</f>
        <v>0</v>
      </c>
      <c r="BL3809" s="20" t="s">
        <v>544</v>
      </c>
      <c r="BM3809" s="227" t="s">
        <v>4159</v>
      </c>
    </row>
    <row r="3810" s="2" customFormat="1" ht="37.8" customHeight="1">
      <c r="A3810" s="41"/>
      <c r="B3810" s="42"/>
      <c r="C3810" s="216" t="s">
        <v>4160</v>
      </c>
      <c r="D3810" s="216" t="s">
        <v>227</v>
      </c>
      <c r="E3810" s="217" t="s">
        <v>4161</v>
      </c>
      <c r="F3810" s="218" t="s">
        <v>4162</v>
      </c>
      <c r="G3810" s="219" t="s">
        <v>471</v>
      </c>
      <c r="H3810" s="220">
        <v>58.700000000000003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4163</v>
      </c>
    </row>
    <row r="3811" s="2" customFormat="1" ht="44.25" customHeight="1">
      <c r="A3811" s="41"/>
      <c r="B3811" s="42"/>
      <c r="C3811" s="216" t="s">
        <v>4164</v>
      </c>
      <c r="D3811" s="216" t="s">
        <v>227</v>
      </c>
      <c r="E3811" s="217" t="s">
        <v>4165</v>
      </c>
      <c r="F3811" s="218" t="s">
        <v>4166</v>
      </c>
      <c r="G3811" s="219" t="s">
        <v>595</v>
      </c>
      <c r="H3811" s="220">
        <v>1</v>
      </c>
      <c r="I3811" s="221"/>
      <c r="J3811" s="222">
        <f>ROUND(I3811*H3811,2)</f>
        <v>0</v>
      </c>
      <c r="K3811" s="218" t="s">
        <v>19</v>
      </c>
      <c r="L3811" s="47"/>
      <c r="M3811" s="223" t="s">
        <v>19</v>
      </c>
      <c r="N3811" s="224" t="s">
        <v>46</v>
      </c>
      <c r="O3811" s="87"/>
      <c r="P3811" s="225">
        <f>O3811*H3811</f>
        <v>0</v>
      </c>
      <c r="Q3811" s="225">
        <v>0</v>
      </c>
      <c r="R3811" s="225">
        <f>Q3811*H3811</f>
        <v>0</v>
      </c>
      <c r="S3811" s="225">
        <v>0</v>
      </c>
      <c r="T3811" s="226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7" t="s">
        <v>544</v>
      </c>
      <c r="AT3811" s="227" t="s">
        <v>227</v>
      </c>
      <c r="AU3811" s="227" t="s">
        <v>93</v>
      </c>
      <c r="AY3811" s="20" t="s">
        <v>224</v>
      </c>
      <c r="BE3811" s="228">
        <f>IF(N3811="základní",J3811,0)</f>
        <v>0</v>
      </c>
      <c r="BF3811" s="228">
        <f>IF(N3811="snížená",J3811,0)</f>
        <v>0</v>
      </c>
      <c r="BG3811" s="228">
        <f>IF(N3811="zákl. přenesená",J3811,0)</f>
        <v>0</v>
      </c>
      <c r="BH3811" s="228">
        <f>IF(N3811="sníž. přenesená",J3811,0)</f>
        <v>0</v>
      </c>
      <c r="BI3811" s="228">
        <f>IF(N3811="nulová",J3811,0)</f>
        <v>0</v>
      </c>
      <c r="BJ3811" s="20" t="s">
        <v>93</v>
      </c>
      <c r="BK3811" s="228">
        <f>ROUND(I3811*H3811,2)</f>
        <v>0</v>
      </c>
      <c r="BL3811" s="20" t="s">
        <v>544</v>
      </c>
      <c r="BM3811" s="227" t="s">
        <v>4167</v>
      </c>
    </row>
    <row r="3812" s="2" customFormat="1" ht="44.25" customHeight="1">
      <c r="A3812" s="41"/>
      <c r="B3812" s="42"/>
      <c r="C3812" s="216" t="s">
        <v>4168</v>
      </c>
      <c r="D3812" s="216" t="s">
        <v>227</v>
      </c>
      <c r="E3812" s="217" t="s">
        <v>4169</v>
      </c>
      <c r="F3812" s="218" t="s">
        <v>4170</v>
      </c>
      <c r="G3812" s="219" t="s">
        <v>471</v>
      </c>
      <c r="H3812" s="220">
        <v>91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4171</v>
      </c>
    </row>
    <row r="3813" s="2" customFormat="1" ht="24.15" customHeight="1">
      <c r="A3813" s="41"/>
      <c r="B3813" s="42"/>
      <c r="C3813" s="216" t="s">
        <v>4172</v>
      </c>
      <c r="D3813" s="216" t="s">
        <v>227</v>
      </c>
      <c r="E3813" s="217" t="s">
        <v>4173</v>
      </c>
      <c r="F3813" s="218" t="s">
        <v>4174</v>
      </c>
      <c r="G3813" s="219" t="s">
        <v>266</v>
      </c>
      <c r="H3813" s="220">
        <v>50</v>
      </c>
      <c r="I3813" s="221"/>
      <c r="J3813" s="222">
        <f>ROUND(I3813*H3813,2)</f>
        <v>0</v>
      </c>
      <c r="K3813" s="218" t="s">
        <v>19</v>
      </c>
      <c r="L3813" s="47"/>
      <c r="M3813" s="223" t="s">
        <v>19</v>
      </c>
      <c r="N3813" s="224" t="s">
        <v>46</v>
      </c>
      <c r="O3813" s="87"/>
      <c r="P3813" s="225">
        <f>O3813*H3813</f>
        <v>0</v>
      </c>
      <c r="Q3813" s="225">
        <v>0</v>
      </c>
      <c r="R3813" s="225">
        <f>Q3813*H3813</f>
        <v>0</v>
      </c>
      <c r="S3813" s="225">
        <v>0</v>
      </c>
      <c r="T3813" s="226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7" t="s">
        <v>544</v>
      </c>
      <c r="AT3813" s="227" t="s">
        <v>227</v>
      </c>
      <c r="AU3813" s="227" t="s">
        <v>93</v>
      </c>
      <c r="AY3813" s="20" t="s">
        <v>224</v>
      </c>
      <c r="BE3813" s="228">
        <f>IF(N3813="základní",J3813,0)</f>
        <v>0</v>
      </c>
      <c r="BF3813" s="228">
        <f>IF(N3813="snížená",J3813,0)</f>
        <v>0</v>
      </c>
      <c r="BG3813" s="228">
        <f>IF(N3813="zákl. přenesená",J3813,0)</f>
        <v>0</v>
      </c>
      <c r="BH3813" s="228">
        <f>IF(N3813="sníž. přenesená",J3813,0)</f>
        <v>0</v>
      </c>
      <c r="BI3813" s="228">
        <f>IF(N3813="nulová",J3813,0)</f>
        <v>0</v>
      </c>
      <c r="BJ3813" s="20" t="s">
        <v>93</v>
      </c>
      <c r="BK3813" s="228">
        <f>ROUND(I3813*H3813,2)</f>
        <v>0</v>
      </c>
      <c r="BL3813" s="20" t="s">
        <v>544</v>
      </c>
      <c r="BM3813" s="227" t="s">
        <v>4175</v>
      </c>
    </row>
    <row r="3814" s="2" customFormat="1" ht="44.25" customHeight="1">
      <c r="A3814" s="41"/>
      <c r="B3814" s="42"/>
      <c r="C3814" s="216" t="s">
        <v>4176</v>
      </c>
      <c r="D3814" s="216" t="s">
        <v>227</v>
      </c>
      <c r="E3814" s="217" t="s">
        <v>4177</v>
      </c>
      <c r="F3814" s="218" t="s">
        <v>4178</v>
      </c>
      <c r="G3814" s="219" t="s">
        <v>266</v>
      </c>
      <c r="H3814" s="220">
        <v>197</v>
      </c>
      <c r="I3814" s="221"/>
      <c r="J3814" s="222">
        <f>ROUND(I3814*H3814,2)</f>
        <v>0</v>
      </c>
      <c r="K3814" s="218" t="s">
        <v>312</v>
      </c>
      <c r="L3814" s="47"/>
      <c r="M3814" s="223" t="s">
        <v>19</v>
      </c>
      <c r="N3814" s="224" t="s">
        <v>46</v>
      </c>
      <c r="O3814" s="87"/>
      <c r="P3814" s="225">
        <f>O3814*H3814</f>
        <v>0</v>
      </c>
      <c r="Q3814" s="225">
        <v>4.0000000000000003E-05</v>
      </c>
      <c r="R3814" s="225">
        <f>Q3814*H3814</f>
        <v>0.0078799999999999999</v>
      </c>
      <c r="S3814" s="225">
        <v>0</v>
      </c>
      <c r="T3814" s="226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7" t="s">
        <v>544</v>
      </c>
      <c r="AT3814" s="227" t="s">
        <v>227</v>
      </c>
      <c r="AU3814" s="227" t="s">
        <v>93</v>
      </c>
      <c r="AY3814" s="20" t="s">
        <v>224</v>
      </c>
      <c r="BE3814" s="228">
        <f>IF(N3814="základní",J3814,0)</f>
        <v>0</v>
      </c>
      <c r="BF3814" s="228">
        <f>IF(N3814="snížená",J3814,0)</f>
        <v>0</v>
      </c>
      <c r="BG3814" s="228">
        <f>IF(N3814="zákl. přenesená",J3814,0)</f>
        <v>0</v>
      </c>
      <c r="BH3814" s="228">
        <f>IF(N3814="sníž. přenesená",J3814,0)</f>
        <v>0</v>
      </c>
      <c r="BI3814" s="228">
        <f>IF(N3814="nulová",J3814,0)</f>
        <v>0</v>
      </c>
      <c r="BJ3814" s="20" t="s">
        <v>93</v>
      </c>
      <c r="BK3814" s="228">
        <f>ROUND(I3814*H3814,2)</f>
        <v>0</v>
      </c>
      <c r="BL3814" s="20" t="s">
        <v>544</v>
      </c>
      <c r="BM3814" s="227" t="s">
        <v>4179</v>
      </c>
    </row>
    <row r="3815" s="2" customFormat="1">
      <c r="A3815" s="41"/>
      <c r="B3815" s="42"/>
      <c r="C3815" s="43"/>
      <c r="D3815" s="267" t="s">
        <v>314</v>
      </c>
      <c r="E3815" s="43"/>
      <c r="F3815" s="268" t="s">
        <v>4180</v>
      </c>
      <c r="G3815" s="43"/>
      <c r="H3815" s="43"/>
      <c r="I3815" s="269"/>
      <c r="J3815" s="43"/>
      <c r="K3815" s="43"/>
      <c r="L3815" s="47"/>
      <c r="M3815" s="270"/>
      <c r="N3815" s="271"/>
      <c r="O3815" s="87"/>
      <c r="P3815" s="87"/>
      <c r="Q3815" s="87"/>
      <c r="R3815" s="87"/>
      <c r="S3815" s="87"/>
      <c r="T3815" s="88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T3815" s="20" t="s">
        <v>314</v>
      </c>
      <c r="AU3815" s="20" t="s">
        <v>93</v>
      </c>
    </row>
    <row r="3816" s="14" customFormat="1">
      <c r="A3816" s="14"/>
      <c r="B3816" s="246"/>
      <c r="C3816" s="247"/>
      <c r="D3816" s="231" t="s">
        <v>268</v>
      </c>
      <c r="E3816" s="248" t="s">
        <v>19</v>
      </c>
      <c r="F3816" s="249" t="s">
        <v>4181</v>
      </c>
      <c r="G3816" s="247"/>
      <c r="H3816" s="248" t="s">
        <v>19</v>
      </c>
      <c r="I3816" s="250"/>
      <c r="J3816" s="247"/>
      <c r="K3816" s="247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268</v>
      </c>
      <c r="AU3816" s="255" t="s">
        <v>93</v>
      </c>
      <c r="AV3816" s="14" t="s">
        <v>82</v>
      </c>
      <c r="AW3816" s="14" t="s">
        <v>34</v>
      </c>
      <c r="AX3816" s="14" t="s">
        <v>74</v>
      </c>
      <c r="AY3816" s="255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197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82</v>
      </c>
      <c r="AY3817" s="240" t="s">
        <v>224</v>
      </c>
    </row>
    <row r="3818" s="2" customFormat="1" ht="37.8" customHeight="1">
      <c r="A3818" s="41"/>
      <c r="B3818" s="42"/>
      <c r="C3818" s="286" t="s">
        <v>4183</v>
      </c>
      <c r="D3818" s="286" t="s">
        <v>572</v>
      </c>
      <c r="E3818" s="287" t="s">
        <v>4184</v>
      </c>
      <c r="F3818" s="288" t="s">
        <v>4185</v>
      </c>
      <c r="G3818" s="289" t="s">
        <v>266</v>
      </c>
      <c r="H3818" s="290">
        <v>234.036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0.014999999999999999</v>
      </c>
      <c r="R3818" s="225">
        <f>Q3818*H3818</f>
        <v>3.5105399999999998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4186</v>
      </c>
    </row>
    <row r="3819" s="14" customFormat="1">
      <c r="A3819" s="14"/>
      <c r="B3819" s="246"/>
      <c r="C3819" s="247"/>
      <c r="D3819" s="231" t="s">
        <v>268</v>
      </c>
      <c r="E3819" s="248" t="s">
        <v>19</v>
      </c>
      <c r="F3819" s="249" t="s">
        <v>4181</v>
      </c>
      <c r="G3819" s="247"/>
      <c r="H3819" s="248" t="s">
        <v>19</v>
      </c>
      <c r="I3819" s="250"/>
      <c r="J3819" s="247"/>
      <c r="K3819" s="247"/>
      <c r="L3819" s="251"/>
      <c r="M3819" s="252"/>
      <c r="N3819" s="253"/>
      <c r="O3819" s="253"/>
      <c r="P3819" s="253"/>
      <c r="Q3819" s="253"/>
      <c r="R3819" s="253"/>
      <c r="S3819" s="253"/>
      <c r="T3819" s="25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5" t="s">
        <v>268</v>
      </c>
      <c r="AU3819" s="255" t="s">
        <v>93</v>
      </c>
      <c r="AV3819" s="14" t="s">
        <v>82</v>
      </c>
      <c r="AW3819" s="14" t="s">
        <v>34</v>
      </c>
      <c r="AX3819" s="14" t="s">
        <v>74</v>
      </c>
      <c r="AY3819" s="255" t="s">
        <v>224</v>
      </c>
    </row>
    <row r="3820" s="13" customFormat="1">
      <c r="A3820" s="13"/>
      <c r="B3820" s="229"/>
      <c r="C3820" s="230"/>
      <c r="D3820" s="231" t="s">
        <v>268</v>
      </c>
      <c r="E3820" s="232" t="s">
        <v>19</v>
      </c>
      <c r="F3820" s="233" t="s">
        <v>4187</v>
      </c>
      <c r="G3820" s="230"/>
      <c r="H3820" s="234">
        <v>216.69999999999999</v>
      </c>
      <c r="I3820" s="235"/>
      <c r="J3820" s="230"/>
      <c r="K3820" s="230"/>
      <c r="L3820" s="236"/>
      <c r="M3820" s="237"/>
      <c r="N3820" s="238"/>
      <c r="O3820" s="238"/>
      <c r="P3820" s="238"/>
      <c r="Q3820" s="238"/>
      <c r="R3820" s="238"/>
      <c r="S3820" s="238"/>
      <c r="T3820" s="23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0" t="s">
        <v>268</v>
      </c>
      <c r="AU3820" s="240" t="s">
        <v>93</v>
      </c>
      <c r="AV3820" s="13" t="s">
        <v>93</v>
      </c>
      <c r="AW3820" s="13" t="s">
        <v>34</v>
      </c>
      <c r="AX3820" s="13" t="s">
        <v>82</v>
      </c>
      <c r="AY3820" s="240" t="s">
        <v>224</v>
      </c>
    </row>
    <row r="3821" s="13" customFormat="1">
      <c r="A3821" s="13"/>
      <c r="B3821" s="229"/>
      <c r="C3821" s="230"/>
      <c r="D3821" s="231" t="s">
        <v>268</v>
      </c>
      <c r="E3821" s="230"/>
      <c r="F3821" s="233" t="s">
        <v>4188</v>
      </c>
      <c r="G3821" s="230"/>
      <c r="H3821" s="234">
        <v>234.036</v>
      </c>
      <c r="I3821" s="235"/>
      <c r="J3821" s="230"/>
      <c r="K3821" s="230"/>
      <c r="L3821" s="236"/>
      <c r="M3821" s="237"/>
      <c r="N3821" s="238"/>
      <c r="O3821" s="238"/>
      <c r="P3821" s="238"/>
      <c r="Q3821" s="238"/>
      <c r="R3821" s="238"/>
      <c r="S3821" s="238"/>
      <c r="T3821" s="23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0" t="s">
        <v>268</v>
      </c>
      <c r="AU3821" s="240" t="s">
        <v>93</v>
      </c>
      <c r="AV3821" s="13" t="s">
        <v>93</v>
      </c>
      <c r="AW3821" s="13" t="s">
        <v>4</v>
      </c>
      <c r="AX3821" s="13" t="s">
        <v>82</v>
      </c>
      <c r="AY3821" s="240" t="s">
        <v>224</v>
      </c>
    </row>
    <row r="3822" s="12" customFormat="1" ht="22.8" customHeight="1">
      <c r="A3822" s="12"/>
      <c r="B3822" s="200"/>
      <c r="C3822" s="201"/>
      <c r="D3822" s="202" t="s">
        <v>73</v>
      </c>
      <c r="E3822" s="214" t="s">
        <v>4189</v>
      </c>
      <c r="F3822" s="214" t="s">
        <v>4190</v>
      </c>
      <c r="G3822" s="201"/>
      <c r="H3822" s="201"/>
      <c r="I3822" s="204"/>
      <c r="J3822" s="215">
        <f>BK3822</f>
        <v>0</v>
      </c>
      <c r="K3822" s="201"/>
      <c r="L3822" s="206"/>
      <c r="M3822" s="207"/>
      <c r="N3822" s="208"/>
      <c r="O3822" s="208"/>
      <c r="P3822" s="209">
        <f>SUM(P3823:P3864)</f>
        <v>0</v>
      </c>
      <c r="Q3822" s="208"/>
      <c r="R3822" s="209">
        <f>SUM(R3823:R3864)</f>
        <v>0</v>
      </c>
      <c r="S3822" s="208"/>
      <c r="T3822" s="210">
        <f>SUM(T3823:T3864)</f>
        <v>0</v>
      </c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R3822" s="211" t="s">
        <v>93</v>
      </c>
      <c r="AT3822" s="212" t="s">
        <v>73</v>
      </c>
      <c r="AU3822" s="212" t="s">
        <v>82</v>
      </c>
      <c r="AY3822" s="211" t="s">
        <v>224</v>
      </c>
      <c r="BK3822" s="213">
        <f>SUM(BK3823:BK3864)</f>
        <v>0</v>
      </c>
    </row>
    <row r="3823" s="2" customFormat="1" ht="24.15" customHeight="1">
      <c r="A3823" s="41"/>
      <c r="B3823" s="42"/>
      <c r="C3823" s="216" t="s">
        <v>4191</v>
      </c>
      <c r="D3823" s="216" t="s">
        <v>227</v>
      </c>
      <c r="E3823" s="217" t="s">
        <v>4192</v>
      </c>
      <c r="F3823" s="218" t="s">
        <v>3902</v>
      </c>
      <c r="G3823" s="219" t="s">
        <v>266</v>
      </c>
      <c r="H3823" s="220">
        <v>352.82900000000001</v>
      </c>
      <c r="I3823" s="221"/>
      <c r="J3823" s="222">
        <f>ROUND(I3823*H3823,2)</f>
        <v>0</v>
      </c>
      <c r="K3823" s="218" t="s">
        <v>19</v>
      </c>
      <c r="L3823" s="47"/>
      <c r="M3823" s="223" t="s">
        <v>19</v>
      </c>
      <c r="N3823" s="224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544</v>
      </c>
      <c r="AT3823" s="227" t="s">
        <v>227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4193</v>
      </c>
    </row>
    <row r="3824" s="13" customFormat="1">
      <c r="A3824" s="13"/>
      <c r="B3824" s="229"/>
      <c r="C3824" s="230"/>
      <c r="D3824" s="231" t="s">
        <v>268</v>
      </c>
      <c r="E3824" s="232" t="s">
        <v>19</v>
      </c>
      <c r="F3824" s="233" t="s">
        <v>4194</v>
      </c>
      <c r="G3824" s="230"/>
      <c r="H3824" s="234">
        <v>29.213000000000001</v>
      </c>
      <c r="I3824" s="235"/>
      <c r="J3824" s="230"/>
      <c r="K3824" s="230"/>
      <c r="L3824" s="236"/>
      <c r="M3824" s="237"/>
      <c r="N3824" s="238"/>
      <c r="O3824" s="238"/>
      <c r="P3824" s="238"/>
      <c r="Q3824" s="238"/>
      <c r="R3824" s="238"/>
      <c r="S3824" s="238"/>
      <c r="T3824" s="23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0" t="s">
        <v>268</v>
      </c>
      <c r="AU3824" s="240" t="s">
        <v>93</v>
      </c>
      <c r="AV3824" s="13" t="s">
        <v>93</v>
      </c>
      <c r="AW3824" s="13" t="s">
        <v>34</v>
      </c>
      <c r="AX3824" s="13" t="s">
        <v>74</v>
      </c>
      <c r="AY3824" s="240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4195</v>
      </c>
      <c r="G3825" s="230"/>
      <c r="H3825" s="234">
        <v>64.986000000000004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3" customFormat="1">
      <c r="A3826" s="13"/>
      <c r="B3826" s="229"/>
      <c r="C3826" s="230"/>
      <c r="D3826" s="231" t="s">
        <v>268</v>
      </c>
      <c r="E3826" s="232" t="s">
        <v>19</v>
      </c>
      <c r="F3826" s="233" t="s">
        <v>4196</v>
      </c>
      <c r="G3826" s="230"/>
      <c r="H3826" s="234">
        <v>110.02500000000001</v>
      </c>
      <c r="I3826" s="235"/>
      <c r="J3826" s="230"/>
      <c r="K3826" s="230"/>
      <c r="L3826" s="236"/>
      <c r="M3826" s="237"/>
      <c r="N3826" s="238"/>
      <c r="O3826" s="238"/>
      <c r="P3826" s="238"/>
      <c r="Q3826" s="238"/>
      <c r="R3826" s="238"/>
      <c r="S3826" s="238"/>
      <c r="T3826" s="239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0" t="s">
        <v>268</v>
      </c>
      <c r="AU3826" s="240" t="s">
        <v>93</v>
      </c>
      <c r="AV3826" s="13" t="s">
        <v>93</v>
      </c>
      <c r="AW3826" s="13" t="s">
        <v>34</v>
      </c>
      <c r="AX3826" s="13" t="s">
        <v>74</v>
      </c>
      <c r="AY3826" s="240" t="s">
        <v>224</v>
      </c>
    </row>
    <row r="3827" s="13" customFormat="1">
      <c r="A3827" s="13"/>
      <c r="B3827" s="229"/>
      <c r="C3827" s="230"/>
      <c r="D3827" s="231" t="s">
        <v>268</v>
      </c>
      <c r="E3827" s="232" t="s">
        <v>19</v>
      </c>
      <c r="F3827" s="233" t="s">
        <v>4197</v>
      </c>
      <c r="G3827" s="230"/>
      <c r="H3827" s="234">
        <v>111.16500000000001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268</v>
      </c>
      <c r="AU3827" s="240" t="s">
        <v>93</v>
      </c>
      <c r="AV3827" s="13" t="s">
        <v>93</v>
      </c>
      <c r="AW3827" s="13" t="s">
        <v>34</v>
      </c>
      <c r="AX3827" s="13" t="s">
        <v>74</v>
      </c>
      <c r="AY3827" s="240" t="s">
        <v>224</v>
      </c>
    </row>
    <row r="3828" s="13" customFormat="1">
      <c r="A3828" s="13"/>
      <c r="B3828" s="229"/>
      <c r="C3828" s="230"/>
      <c r="D3828" s="231" t="s">
        <v>268</v>
      </c>
      <c r="E3828" s="232" t="s">
        <v>19</v>
      </c>
      <c r="F3828" s="233" t="s">
        <v>4198</v>
      </c>
      <c r="G3828" s="230"/>
      <c r="H3828" s="234">
        <v>37.439999999999998</v>
      </c>
      <c r="I3828" s="235"/>
      <c r="J3828" s="230"/>
      <c r="K3828" s="230"/>
      <c r="L3828" s="236"/>
      <c r="M3828" s="237"/>
      <c r="N3828" s="238"/>
      <c r="O3828" s="238"/>
      <c r="P3828" s="238"/>
      <c r="Q3828" s="238"/>
      <c r="R3828" s="238"/>
      <c r="S3828" s="238"/>
      <c r="T3828" s="23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0" t="s">
        <v>268</v>
      </c>
      <c r="AU3828" s="240" t="s">
        <v>93</v>
      </c>
      <c r="AV3828" s="13" t="s">
        <v>93</v>
      </c>
      <c r="AW3828" s="13" t="s">
        <v>34</v>
      </c>
      <c r="AX3828" s="13" t="s">
        <v>74</v>
      </c>
      <c r="AY3828" s="240" t="s">
        <v>224</v>
      </c>
    </row>
    <row r="3829" s="16" customFormat="1">
      <c r="A3829" s="16"/>
      <c r="B3829" s="272"/>
      <c r="C3829" s="273"/>
      <c r="D3829" s="231" t="s">
        <v>268</v>
      </c>
      <c r="E3829" s="274" t="s">
        <v>19</v>
      </c>
      <c r="F3829" s="275" t="s">
        <v>351</v>
      </c>
      <c r="G3829" s="273"/>
      <c r="H3829" s="276">
        <v>352.82900000000001</v>
      </c>
      <c r="I3829" s="277"/>
      <c r="J3829" s="273"/>
      <c r="K3829" s="273"/>
      <c r="L3829" s="278"/>
      <c r="M3829" s="279"/>
      <c r="N3829" s="280"/>
      <c r="O3829" s="280"/>
      <c r="P3829" s="280"/>
      <c r="Q3829" s="280"/>
      <c r="R3829" s="280"/>
      <c r="S3829" s="280"/>
      <c r="T3829" s="281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T3829" s="282" t="s">
        <v>268</v>
      </c>
      <c r="AU3829" s="282" t="s">
        <v>93</v>
      </c>
      <c r="AV3829" s="16" t="s">
        <v>231</v>
      </c>
      <c r="AW3829" s="16" t="s">
        <v>34</v>
      </c>
      <c r="AX3829" s="16" t="s">
        <v>82</v>
      </c>
      <c r="AY3829" s="282" t="s">
        <v>224</v>
      </c>
    </row>
    <row r="3830" s="2" customFormat="1" ht="24.15" customHeight="1">
      <c r="A3830" s="41"/>
      <c r="B3830" s="42"/>
      <c r="C3830" s="286" t="s">
        <v>4199</v>
      </c>
      <c r="D3830" s="286" t="s">
        <v>572</v>
      </c>
      <c r="E3830" s="287" t="s">
        <v>4200</v>
      </c>
      <c r="F3830" s="288" t="s">
        <v>4201</v>
      </c>
      <c r="G3830" s="289" t="s">
        <v>595</v>
      </c>
      <c r="H3830" s="290">
        <v>3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4202</v>
      </c>
    </row>
    <row r="3831" s="2" customFormat="1" ht="24.15" customHeight="1">
      <c r="A3831" s="41"/>
      <c r="B3831" s="42"/>
      <c r="C3831" s="286" t="s">
        <v>4203</v>
      </c>
      <c r="D3831" s="286" t="s">
        <v>572</v>
      </c>
      <c r="E3831" s="287" t="s">
        <v>4204</v>
      </c>
      <c r="F3831" s="288" t="s">
        <v>4205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4206</v>
      </c>
    </row>
    <row r="3832" s="2" customFormat="1" ht="24.15" customHeight="1">
      <c r="A3832" s="41"/>
      <c r="B3832" s="42"/>
      <c r="C3832" s="286" t="s">
        <v>4207</v>
      </c>
      <c r="D3832" s="286" t="s">
        <v>572</v>
      </c>
      <c r="E3832" s="287" t="s">
        <v>4208</v>
      </c>
      <c r="F3832" s="288" t="s">
        <v>4209</v>
      </c>
      <c r="G3832" s="289" t="s">
        <v>595</v>
      </c>
      <c r="H3832" s="290">
        <v>2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4210</v>
      </c>
    </row>
    <row r="3833" s="2" customFormat="1" ht="24.15" customHeight="1">
      <c r="A3833" s="41"/>
      <c r="B3833" s="42"/>
      <c r="C3833" s="286" t="s">
        <v>4211</v>
      </c>
      <c r="D3833" s="286" t="s">
        <v>572</v>
      </c>
      <c r="E3833" s="287" t="s">
        <v>4212</v>
      </c>
      <c r="F3833" s="288" t="s">
        <v>4213</v>
      </c>
      <c r="G3833" s="289" t="s">
        <v>595</v>
      </c>
      <c r="H3833" s="290">
        <v>4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4214</v>
      </c>
    </row>
    <row r="3834" s="2" customFormat="1" ht="33" customHeight="1">
      <c r="A3834" s="41"/>
      <c r="B3834" s="42"/>
      <c r="C3834" s="286" t="s">
        <v>4215</v>
      </c>
      <c r="D3834" s="286" t="s">
        <v>572</v>
      </c>
      <c r="E3834" s="287" t="s">
        <v>4216</v>
      </c>
      <c r="F3834" s="288" t="s">
        <v>4217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4218</v>
      </c>
    </row>
    <row r="3835" s="2" customFormat="1" ht="33" customHeight="1">
      <c r="A3835" s="41"/>
      <c r="B3835" s="42"/>
      <c r="C3835" s="286" t="s">
        <v>4219</v>
      </c>
      <c r="D3835" s="286" t="s">
        <v>572</v>
      </c>
      <c r="E3835" s="287" t="s">
        <v>4220</v>
      </c>
      <c r="F3835" s="288" t="s">
        <v>4221</v>
      </c>
      <c r="G3835" s="289" t="s">
        <v>595</v>
      </c>
      <c r="H3835" s="290">
        <v>2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4222</v>
      </c>
    </row>
    <row r="3836" s="2" customFormat="1" ht="33" customHeight="1">
      <c r="A3836" s="41"/>
      <c r="B3836" s="42"/>
      <c r="C3836" s="286" t="s">
        <v>4223</v>
      </c>
      <c r="D3836" s="286" t="s">
        <v>572</v>
      </c>
      <c r="E3836" s="287" t="s">
        <v>4224</v>
      </c>
      <c r="F3836" s="288" t="s">
        <v>4225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4226</v>
      </c>
    </row>
    <row r="3837" s="2" customFormat="1" ht="33" customHeight="1">
      <c r="A3837" s="41"/>
      <c r="B3837" s="42"/>
      <c r="C3837" s="286" t="s">
        <v>4227</v>
      </c>
      <c r="D3837" s="286" t="s">
        <v>572</v>
      </c>
      <c r="E3837" s="287" t="s">
        <v>4228</v>
      </c>
      <c r="F3837" s="288" t="s">
        <v>4229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4230</v>
      </c>
    </row>
    <row r="3838" s="2" customFormat="1" ht="33" customHeight="1">
      <c r="A3838" s="41"/>
      <c r="B3838" s="42"/>
      <c r="C3838" s="286" t="s">
        <v>4231</v>
      </c>
      <c r="D3838" s="286" t="s">
        <v>572</v>
      </c>
      <c r="E3838" s="287" t="s">
        <v>4232</v>
      </c>
      <c r="F3838" s="288" t="s">
        <v>4233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4234</v>
      </c>
    </row>
    <row r="3839" s="2" customFormat="1" ht="33" customHeight="1">
      <c r="A3839" s="41"/>
      <c r="B3839" s="42"/>
      <c r="C3839" s="286" t="s">
        <v>4235</v>
      </c>
      <c r="D3839" s="286" t="s">
        <v>572</v>
      </c>
      <c r="E3839" s="287" t="s">
        <v>4236</v>
      </c>
      <c r="F3839" s="288" t="s">
        <v>4237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4238</v>
      </c>
    </row>
    <row r="3840" s="2" customFormat="1" ht="33" customHeight="1">
      <c r="A3840" s="41"/>
      <c r="B3840" s="42"/>
      <c r="C3840" s="286" t="s">
        <v>4239</v>
      </c>
      <c r="D3840" s="286" t="s">
        <v>572</v>
      </c>
      <c r="E3840" s="287" t="s">
        <v>4240</v>
      </c>
      <c r="F3840" s="288" t="s">
        <v>4241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4242</v>
      </c>
    </row>
    <row r="3841" s="2" customFormat="1" ht="37.8" customHeight="1">
      <c r="A3841" s="41"/>
      <c r="B3841" s="42"/>
      <c r="C3841" s="286" t="s">
        <v>4243</v>
      </c>
      <c r="D3841" s="286" t="s">
        <v>572</v>
      </c>
      <c r="E3841" s="287" t="s">
        <v>4244</v>
      </c>
      <c r="F3841" s="288" t="s">
        <v>4245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4246</v>
      </c>
    </row>
    <row r="3842" s="2" customFormat="1" ht="37.8" customHeight="1">
      <c r="A3842" s="41"/>
      <c r="B3842" s="42"/>
      <c r="C3842" s="286" t="s">
        <v>4247</v>
      </c>
      <c r="D3842" s="286" t="s">
        <v>572</v>
      </c>
      <c r="E3842" s="287" t="s">
        <v>4248</v>
      </c>
      <c r="F3842" s="288" t="s">
        <v>4249</v>
      </c>
      <c r="G3842" s="289" t="s">
        <v>595</v>
      </c>
      <c r="H3842" s="290">
        <v>4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4250</v>
      </c>
    </row>
    <row r="3843" s="2" customFormat="1" ht="16.5" customHeight="1">
      <c r="A3843" s="41"/>
      <c r="B3843" s="42"/>
      <c r="C3843" s="286" t="s">
        <v>4251</v>
      </c>
      <c r="D3843" s="286" t="s">
        <v>572</v>
      </c>
      <c r="E3843" s="287" t="s">
        <v>4252</v>
      </c>
      <c r="F3843" s="288" t="s">
        <v>4253</v>
      </c>
      <c r="G3843" s="289" t="s">
        <v>595</v>
      </c>
      <c r="H3843" s="290">
        <v>0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4254</v>
      </c>
    </row>
    <row r="3844" s="2" customFormat="1" ht="33" customHeight="1">
      <c r="A3844" s="41"/>
      <c r="B3844" s="42"/>
      <c r="C3844" s="286" t="s">
        <v>4255</v>
      </c>
      <c r="D3844" s="286" t="s">
        <v>572</v>
      </c>
      <c r="E3844" s="287" t="s">
        <v>4256</v>
      </c>
      <c r="F3844" s="288" t="s">
        <v>4257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4258</v>
      </c>
    </row>
    <row r="3845" s="2" customFormat="1" ht="33" customHeight="1">
      <c r="A3845" s="41"/>
      <c r="B3845" s="42"/>
      <c r="C3845" s="286" t="s">
        <v>4259</v>
      </c>
      <c r="D3845" s="286" t="s">
        <v>572</v>
      </c>
      <c r="E3845" s="287" t="s">
        <v>4260</v>
      </c>
      <c r="F3845" s="288" t="s">
        <v>4261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4262</v>
      </c>
    </row>
    <row r="3846" s="2" customFormat="1" ht="33" customHeight="1">
      <c r="A3846" s="41"/>
      <c r="B3846" s="42"/>
      <c r="C3846" s="286" t="s">
        <v>4263</v>
      </c>
      <c r="D3846" s="286" t="s">
        <v>572</v>
      </c>
      <c r="E3846" s="287" t="s">
        <v>4264</v>
      </c>
      <c r="F3846" s="288" t="s">
        <v>4265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4266</v>
      </c>
    </row>
    <row r="3847" s="2" customFormat="1" ht="33" customHeight="1">
      <c r="A3847" s="41"/>
      <c r="B3847" s="42"/>
      <c r="C3847" s="286" t="s">
        <v>4267</v>
      </c>
      <c r="D3847" s="286" t="s">
        <v>572</v>
      </c>
      <c r="E3847" s="287" t="s">
        <v>4268</v>
      </c>
      <c r="F3847" s="288" t="s">
        <v>4269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4270</v>
      </c>
    </row>
    <row r="3848" s="2" customFormat="1" ht="33" customHeight="1">
      <c r="A3848" s="41"/>
      <c r="B3848" s="42"/>
      <c r="C3848" s="286" t="s">
        <v>4271</v>
      </c>
      <c r="D3848" s="286" t="s">
        <v>572</v>
      </c>
      <c r="E3848" s="287" t="s">
        <v>4272</v>
      </c>
      <c r="F3848" s="288" t="s">
        <v>4273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4274</v>
      </c>
    </row>
    <row r="3849" s="2" customFormat="1" ht="37.8" customHeight="1">
      <c r="A3849" s="41"/>
      <c r="B3849" s="42"/>
      <c r="C3849" s="286" t="s">
        <v>4275</v>
      </c>
      <c r="D3849" s="286" t="s">
        <v>572</v>
      </c>
      <c r="E3849" s="287" t="s">
        <v>4276</v>
      </c>
      <c r="F3849" s="288" t="s">
        <v>4277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4278</v>
      </c>
    </row>
    <row r="3850" s="2" customFormat="1" ht="33" customHeight="1">
      <c r="A3850" s="41"/>
      <c r="B3850" s="42"/>
      <c r="C3850" s="286" t="s">
        <v>4279</v>
      </c>
      <c r="D3850" s="286" t="s">
        <v>572</v>
      </c>
      <c r="E3850" s="287" t="s">
        <v>4280</v>
      </c>
      <c r="F3850" s="288" t="s">
        <v>4281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4282</v>
      </c>
    </row>
    <row r="3851" s="2" customFormat="1" ht="33" customHeight="1">
      <c r="A3851" s="41"/>
      <c r="B3851" s="42"/>
      <c r="C3851" s="286" t="s">
        <v>4283</v>
      </c>
      <c r="D3851" s="286" t="s">
        <v>572</v>
      </c>
      <c r="E3851" s="287" t="s">
        <v>4284</v>
      </c>
      <c r="F3851" s="288" t="s">
        <v>4285</v>
      </c>
      <c r="G3851" s="289" t="s">
        <v>595</v>
      </c>
      <c r="H3851" s="290">
        <v>1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4286</v>
      </c>
    </row>
    <row r="3852" s="2" customFormat="1" ht="33" customHeight="1">
      <c r="A3852" s="41"/>
      <c r="B3852" s="42"/>
      <c r="C3852" s="286" t="s">
        <v>4287</v>
      </c>
      <c r="D3852" s="286" t="s">
        <v>572</v>
      </c>
      <c r="E3852" s="287" t="s">
        <v>4288</v>
      </c>
      <c r="F3852" s="288" t="s">
        <v>4289</v>
      </c>
      <c r="G3852" s="289" t="s">
        <v>595</v>
      </c>
      <c r="H3852" s="290">
        <v>1</v>
      </c>
      <c r="I3852" s="291"/>
      <c r="J3852" s="292">
        <f>ROUND(I3852*H3852,2)</f>
        <v>0</v>
      </c>
      <c r="K3852" s="288" t="s">
        <v>19</v>
      </c>
      <c r="L3852" s="293"/>
      <c r="M3852" s="294" t="s">
        <v>19</v>
      </c>
      <c r="N3852" s="295" t="s">
        <v>46</v>
      </c>
      <c r="O3852" s="87"/>
      <c r="P3852" s="225">
        <f>O3852*H3852</f>
        <v>0</v>
      </c>
      <c r="Q3852" s="225">
        <v>0</v>
      </c>
      <c r="R3852" s="225">
        <f>Q3852*H3852</f>
        <v>0</v>
      </c>
      <c r="S3852" s="225">
        <v>0</v>
      </c>
      <c r="T3852" s="226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7" t="s">
        <v>643</v>
      </c>
      <c r="AT3852" s="227" t="s">
        <v>572</v>
      </c>
      <c r="AU3852" s="227" t="s">
        <v>93</v>
      </c>
      <c r="AY3852" s="20" t="s">
        <v>224</v>
      </c>
      <c r="BE3852" s="228">
        <f>IF(N3852="základní",J3852,0)</f>
        <v>0</v>
      </c>
      <c r="BF3852" s="228">
        <f>IF(N3852="snížená",J3852,0)</f>
        <v>0</v>
      </c>
      <c r="BG3852" s="228">
        <f>IF(N3852="zákl. přenesená",J3852,0)</f>
        <v>0</v>
      </c>
      <c r="BH3852" s="228">
        <f>IF(N3852="sníž. přenesená",J3852,0)</f>
        <v>0</v>
      </c>
      <c r="BI3852" s="228">
        <f>IF(N3852="nulová",J3852,0)</f>
        <v>0</v>
      </c>
      <c r="BJ3852" s="20" t="s">
        <v>93</v>
      </c>
      <c r="BK3852" s="228">
        <f>ROUND(I3852*H3852,2)</f>
        <v>0</v>
      </c>
      <c r="BL3852" s="20" t="s">
        <v>544</v>
      </c>
      <c r="BM3852" s="227" t="s">
        <v>4290</v>
      </c>
    </row>
    <row r="3853" s="2" customFormat="1" ht="33" customHeight="1">
      <c r="A3853" s="41"/>
      <c r="B3853" s="42"/>
      <c r="C3853" s="286" t="s">
        <v>4291</v>
      </c>
      <c r="D3853" s="286" t="s">
        <v>572</v>
      </c>
      <c r="E3853" s="287" t="s">
        <v>4292</v>
      </c>
      <c r="F3853" s="288" t="s">
        <v>4293</v>
      </c>
      <c r="G3853" s="289" t="s">
        <v>595</v>
      </c>
      <c r="H3853" s="290">
        <v>1</v>
      </c>
      <c r="I3853" s="291"/>
      <c r="J3853" s="292">
        <f>ROUND(I3853*H3853,2)</f>
        <v>0</v>
      </c>
      <c r="K3853" s="288" t="s">
        <v>19</v>
      </c>
      <c r="L3853" s="293"/>
      <c r="M3853" s="294" t="s">
        <v>19</v>
      </c>
      <c r="N3853" s="295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643</v>
      </c>
      <c r="AT3853" s="227" t="s">
        <v>572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4294</v>
      </c>
    </row>
    <row r="3854" s="2" customFormat="1" ht="33" customHeight="1">
      <c r="A3854" s="41"/>
      <c r="B3854" s="42"/>
      <c r="C3854" s="286" t="s">
        <v>4295</v>
      </c>
      <c r="D3854" s="286" t="s">
        <v>572</v>
      </c>
      <c r="E3854" s="287" t="s">
        <v>4296</v>
      </c>
      <c r="F3854" s="288" t="s">
        <v>4297</v>
      </c>
      <c r="G3854" s="289" t="s">
        <v>595</v>
      </c>
      <c r="H3854" s="290">
        <v>1</v>
      </c>
      <c r="I3854" s="291"/>
      <c r="J3854" s="292">
        <f>ROUND(I3854*H3854,2)</f>
        <v>0</v>
      </c>
      <c r="K3854" s="288" t="s">
        <v>19</v>
      </c>
      <c r="L3854" s="293"/>
      <c r="M3854" s="294" t="s">
        <v>19</v>
      </c>
      <c r="N3854" s="295" t="s">
        <v>46</v>
      </c>
      <c r="O3854" s="87"/>
      <c r="P3854" s="225">
        <f>O3854*H3854</f>
        <v>0</v>
      </c>
      <c r="Q3854" s="225">
        <v>0</v>
      </c>
      <c r="R3854" s="225">
        <f>Q3854*H3854</f>
        <v>0</v>
      </c>
      <c r="S3854" s="225">
        <v>0</v>
      </c>
      <c r="T3854" s="226">
        <f>S3854*H3854</f>
        <v>0</v>
      </c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R3854" s="227" t="s">
        <v>643</v>
      </c>
      <c r="AT3854" s="227" t="s">
        <v>572</v>
      </c>
      <c r="AU3854" s="227" t="s">
        <v>93</v>
      </c>
      <c r="AY3854" s="20" t="s">
        <v>224</v>
      </c>
      <c r="BE3854" s="228">
        <f>IF(N3854="základní",J3854,0)</f>
        <v>0</v>
      </c>
      <c r="BF3854" s="228">
        <f>IF(N3854="snížená",J3854,0)</f>
        <v>0</v>
      </c>
      <c r="BG3854" s="228">
        <f>IF(N3854="zákl. přenesená",J3854,0)</f>
        <v>0</v>
      </c>
      <c r="BH3854" s="228">
        <f>IF(N3854="sníž. přenesená",J3854,0)</f>
        <v>0</v>
      </c>
      <c r="BI3854" s="228">
        <f>IF(N3854="nulová",J3854,0)</f>
        <v>0</v>
      </c>
      <c r="BJ3854" s="20" t="s">
        <v>93</v>
      </c>
      <c r="BK3854" s="228">
        <f>ROUND(I3854*H3854,2)</f>
        <v>0</v>
      </c>
      <c r="BL3854" s="20" t="s">
        <v>544</v>
      </c>
      <c r="BM3854" s="227" t="s">
        <v>4298</v>
      </c>
    </row>
    <row r="3855" s="2" customFormat="1" ht="33" customHeight="1">
      <c r="A3855" s="41"/>
      <c r="B3855" s="42"/>
      <c r="C3855" s="286" t="s">
        <v>4299</v>
      </c>
      <c r="D3855" s="286" t="s">
        <v>572</v>
      </c>
      <c r="E3855" s="287" t="s">
        <v>4300</v>
      </c>
      <c r="F3855" s="288" t="s">
        <v>4301</v>
      </c>
      <c r="G3855" s="289" t="s">
        <v>595</v>
      </c>
      <c r="H3855" s="290">
        <v>1</v>
      </c>
      <c r="I3855" s="291"/>
      <c r="J3855" s="292">
        <f>ROUND(I3855*H3855,2)</f>
        <v>0</v>
      </c>
      <c r="K3855" s="288" t="s">
        <v>19</v>
      </c>
      <c r="L3855" s="293"/>
      <c r="M3855" s="294" t="s">
        <v>19</v>
      </c>
      <c r="N3855" s="295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643</v>
      </c>
      <c r="AT3855" s="227" t="s">
        <v>572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4302</v>
      </c>
    </row>
    <row r="3856" s="2" customFormat="1" ht="33" customHeight="1">
      <c r="A3856" s="41"/>
      <c r="B3856" s="42"/>
      <c r="C3856" s="286" t="s">
        <v>4303</v>
      </c>
      <c r="D3856" s="286" t="s">
        <v>572</v>
      </c>
      <c r="E3856" s="287" t="s">
        <v>4304</v>
      </c>
      <c r="F3856" s="288" t="s">
        <v>4305</v>
      </c>
      <c r="G3856" s="289" t="s">
        <v>595</v>
      </c>
      <c r="H3856" s="290">
        <v>2</v>
      </c>
      <c r="I3856" s="291"/>
      <c r="J3856" s="292">
        <f>ROUND(I3856*H3856,2)</f>
        <v>0</v>
      </c>
      <c r="K3856" s="288" t="s">
        <v>19</v>
      </c>
      <c r="L3856" s="293"/>
      <c r="M3856" s="294" t="s">
        <v>19</v>
      </c>
      <c r="N3856" s="295" t="s">
        <v>46</v>
      </c>
      <c r="O3856" s="87"/>
      <c r="P3856" s="225">
        <f>O3856*H3856</f>
        <v>0</v>
      </c>
      <c r="Q3856" s="225">
        <v>0</v>
      </c>
      <c r="R3856" s="225">
        <f>Q3856*H3856</f>
        <v>0</v>
      </c>
      <c r="S3856" s="225">
        <v>0</v>
      </c>
      <c r="T3856" s="226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7" t="s">
        <v>643</v>
      </c>
      <c r="AT3856" s="227" t="s">
        <v>572</v>
      </c>
      <c r="AU3856" s="227" t="s">
        <v>93</v>
      </c>
      <c r="AY3856" s="20" t="s">
        <v>224</v>
      </c>
      <c r="BE3856" s="228">
        <f>IF(N3856="základní",J3856,0)</f>
        <v>0</v>
      </c>
      <c r="BF3856" s="228">
        <f>IF(N3856="snížená",J3856,0)</f>
        <v>0</v>
      </c>
      <c r="BG3856" s="228">
        <f>IF(N3856="zákl. přenesená",J3856,0)</f>
        <v>0</v>
      </c>
      <c r="BH3856" s="228">
        <f>IF(N3856="sníž. přenesená",J3856,0)</f>
        <v>0</v>
      </c>
      <c r="BI3856" s="228">
        <f>IF(N3856="nulová",J3856,0)</f>
        <v>0</v>
      </c>
      <c r="BJ3856" s="20" t="s">
        <v>93</v>
      </c>
      <c r="BK3856" s="228">
        <f>ROUND(I3856*H3856,2)</f>
        <v>0</v>
      </c>
      <c r="BL3856" s="20" t="s">
        <v>544</v>
      </c>
      <c r="BM3856" s="227" t="s">
        <v>4306</v>
      </c>
    </row>
    <row r="3857" s="2" customFormat="1" ht="33" customHeight="1">
      <c r="A3857" s="41"/>
      <c r="B3857" s="42"/>
      <c r="C3857" s="286" t="s">
        <v>4307</v>
      </c>
      <c r="D3857" s="286" t="s">
        <v>572</v>
      </c>
      <c r="E3857" s="287" t="s">
        <v>4308</v>
      </c>
      <c r="F3857" s="288" t="s">
        <v>4309</v>
      </c>
      <c r="G3857" s="289" t="s">
        <v>595</v>
      </c>
      <c r="H3857" s="290">
        <v>2</v>
      </c>
      <c r="I3857" s="291"/>
      <c r="J3857" s="292">
        <f>ROUND(I3857*H3857,2)</f>
        <v>0</v>
      </c>
      <c r="K3857" s="288" t="s">
        <v>19</v>
      </c>
      <c r="L3857" s="293"/>
      <c r="M3857" s="294" t="s">
        <v>19</v>
      </c>
      <c r="N3857" s="295" t="s">
        <v>46</v>
      </c>
      <c r="O3857" s="87"/>
      <c r="P3857" s="225">
        <f>O3857*H3857</f>
        <v>0</v>
      </c>
      <c r="Q3857" s="225">
        <v>0</v>
      </c>
      <c r="R3857" s="225">
        <f>Q3857*H3857</f>
        <v>0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643</v>
      </c>
      <c r="AT3857" s="227" t="s">
        <v>572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4310</v>
      </c>
    </row>
    <row r="3858" s="2" customFormat="1" ht="33" customHeight="1">
      <c r="A3858" s="41"/>
      <c r="B3858" s="42"/>
      <c r="C3858" s="286" t="s">
        <v>4311</v>
      </c>
      <c r="D3858" s="286" t="s">
        <v>572</v>
      </c>
      <c r="E3858" s="287" t="s">
        <v>4312</v>
      </c>
      <c r="F3858" s="288" t="s">
        <v>4313</v>
      </c>
      <c r="G3858" s="289" t="s">
        <v>595</v>
      </c>
      <c r="H3858" s="290">
        <v>1</v>
      </c>
      <c r="I3858" s="291"/>
      <c r="J3858" s="292">
        <f>ROUND(I3858*H3858,2)</f>
        <v>0</v>
      </c>
      <c r="K3858" s="288" t="s">
        <v>19</v>
      </c>
      <c r="L3858" s="293"/>
      <c r="M3858" s="294" t="s">
        <v>19</v>
      </c>
      <c r="N3858" s="295" t="s">
        <v>46</v>
      </c>
      <c r="O3858" s="87"/>
      <c r="P3858" s="225">
        <f>O3858*H3858</f>
        <v>0</v>
      </c>
      <c r="Q3858" s="225">
        <v>0</v>
      </c>
      <c r="R3858" s="225">
        <f>Q3858*H3858</f>
        <v>0</v>
      </c>
      <c r="S3858" s="225">
        <v>0</v>
      </c>
      <c r="T3858" s="226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27" t="s">
        <v>643</v>
      </c>
      <c r="AT3858" s="227" t="s">
        <v>572</v>
      </c>
      <c r="AU3858" s="227" t="s">
        <v>93</v>
      </c>
      <c r="AY3858" s="20" t="s">
        <v>224</v>
      </c>
      <c r="BE3858" s="228">
        <f>IF(N3858="základní",J3858,0)</f>
        <v>0</v>
      </c>
      <c r="BF3858" s="228">
        <f>IF(N3858="snížená",J3858,0)</f>
        <v>0</v>
      </c>
      <c r="BG3858" s="228">
        <f>IF(N3858="zákl. přenesená",J3858,0)</f>
        <v>0</v>
      </c>
      <c r="BH3858" s="228">
        <f>IF(N3858="sníž. přenesená",J3858,0)</f>
        <v>0</v>
      </c>
      <c r="BI3858" s="228">
        <f>IF(N3858="nulová",J3858,0)</f>
        <v>0</v>
      </c>
      <c r="BJ3858" s="20" t="s">
        <v>93</v>
      </c>
      <c r="BK3858" s="228">
        <f>ROUND(I3858*H3858,2)</f>
        <v>0</v>
      </c>
      <c r="BL3858" s="20" t="s">
        <v>544</v>
      </c>
      <c r="BM3858" s="227" t="s">
        <v>4314</v>
      </c>
    </row>
    <row r="3859" s="2" customFormat="1" ht="33" customHeight="1">
      <c r="A3859" s="41"/>
      <c r="B3859" s="42"/>
      <c r="C3859" s="286" t="s">
        <v>4315</v>
      </c>
      <c r="D3859" s="286" t="s">
        <v>572</v>
      </c>
      <c r="E3859" s="287" t="s">
        <v>4316</v>
      </c>
      <c r="F3859" s="288" t="s">
        <v>4317</v>
      </c>
      <c r="G3859" s="289" t="s">
        <v>595</v>
      </c>
      <c r="H3859" s="290">
        <v>1</v>
      </c>
      <c r="I3859" s="291"/>
      <c r="J3859" s="292">
        <f>ROUND(I3859*H3859,2)</f>
        <v>0</v>
      </c>
      <c r="K3859" s="288" t="s">
        <v>19</v>
      </c>
      <c r="L3859" s="293"/>
      <c r="M3859" s="294" t="s">
        <v>19</v>
      </c>
      <c r="N3859" s="295" t="s">
        <v>46</v>
      </c>
      <c r="O3859" s="87"/>
      <c r="P3859" s="225">
        <f>O3859*H3859</f>
        <v>0</v>
      </c>
      <c r="Q3859" s="225">
        <v>0</v>
      </c>
      <c r="R3859" s="225">
        <f>Q3859*H3859</f>
        <v>0</v>
      </c>
      <c r="S3859" s="225">
        <v>0</v>
      </c>
      <c r="T3859" s="226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7" t="s">
        <v>643</v>
      </c>
      <c r="AT3859" s="227" t="s">
        <v>572</v>
      </c>
      <c r="AU3859" s="227" t="s">
        <v>93</v>
      </c>
      <c r="AY3859" s="20" t="s">
        <v>224</v>
      </c>
      <c r="BE3859" s="228">
        <f>IF(N3859="základní",J3859,0)</f>
        <v>0</v>
      </c>
      <c r="BF3859" s="228">
        <f>IF(N3859="snížená",J3859,0)</f>
        <v>0</v>
      </c>
      <c r="BG3859" s="228">
        <f>IF(N3859="zákl. přenesená",J3859,0)</f>
        <v>0</v>
      </c>
      <c r="BH3859" s="228">
        <f>IF(N3859="sníž. přenesená",J3859,0)</f>
        <v>0</v>
      </c>
      <c r="BI3859" s="228">
        <f>IF(N3859="nulová",J3859,0)</f>
        <v>0</v>
      </c>
      <c r="BJ3859" s="20" t="s">
        <v>93</v>
      </c>
      <c r="BK3859" s="228">
        <f>ROUND(I3859*H3859,2)</f>
        <v>0</v>
      </c>
      <c r="BL3859" s="20" t="s">
        <v>544</v>
      </c>
      <c r="BM3859" s="227" t="s">
        <v>4318</v>
      </c>
    </row>
    <row r="3860" s="2" customFormat="1" ht="33" customHeight="1">
      <c r="A3860" s="41"/>
      <c r="B3860" s="42"/>
      <c r="C3860" s="286" t="s">
        <v>4319</v>
      </c>
      <c r="D3860" s="286" t="s">
        <v>572</v>
      </c>
      <c r="E3860" s="287" t="s">
        <v>4320</v>
      </c>
      <c r="F3860" s="288" t="s">
        <v>4321</v>
      </c>
      <c r="G3860" s="289" t="s">
        <v>595</v>
      </c>
      <c r="H3860" s="290">
        <v>1</v>
      </c>
      <c r="I3860" s="291"/>
      <c r="J3860" s="292">
        <f>ROUND(I3860*H3860,2)</f>
        <v>0</v>
      </c>
      <c r="K3860" s="288" t="s">
        <v>19</v>
      </c>
      <c r="L3860" s="293"/>
      <c r="M3860" s="294" t="s">
        <v>19</v>
      </c>
      <c r="N3860" s="295" t="s">
        <v>46</v>
      </c>
      <c r="O3860" s="87"/>
      <c r="P3860" s="225">
        <f>O3860*H3860</f>
        <v>0</v>
      </c>
      <c r="Q3860" s="225">
        <v>0</v>
      </c>
      <c r="R3860" s="225">
        <f>Q3860*H3860</f>
        <v>0</v>
      </c>
      <c r="S3860" s="225">
        <v>0</v>
      </c>
      <c r="T3860" s="226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7" t="s">
        <v>643</v>
      </c>
      <c r="AT3860" s="227" t="s">
        <v>572</v>
      </c>
      <c r="AU3860" s="227" t="s">
        <v>93</v>
      </c>
      <c r="AY3860" s="20" t="s">
        <v>224</v>
      </c>
      <c r="BE3860" s="228">
        <f>IF(N3860="základní",J3860,0)</f>
        <v>0</v>
      </c>
      <c r="BF3860" s="228">
        <f>IF(N3860="snížená",J3860,0)</f>
        <v>0</v>
      </c>
      <c r="BG3860" s="228">
        <f>IF(N3860="zákl. přenesená",J3860,0)</f>
        <v>0</v>
      </c>
      <c r="BH3860" s="228">
        <f>IF(N3860="sníž. přenesená",J3860,0)</f>
        <v>0</v>
      </c>
      <c r="BI3860" s="228">
        <f>IF(N3860="nulová",J3860,0)</f>
        <v>0</v>
      </c>
      <c r="BJ3860" s="20" t="s">
        <v>93</v>
      </c>
      <c r="BK3860" s="228">
        <f>ROUND(I3860*H3860,2)</f>
        <v>0</v>
      </c>
      <c r="BL3860" s="20" t="s">
        <v>544</v>
      </c>
      <c r="BM3860" s="227" t="s">
        <v>4322</v>
      </c>
    </row>
    <row r="3861" s="2" customFormat="1" ht="33" customHeight="1">
      <c r="A3861" s="41"/>
      <c r="B3861" s="42"/>
      <c r="C3861" s="286" t="s">
        <v>4323</v>
      </c>
      <c r="D3861" s="286" t="s">
        <v>572</v>
      </c>
      <c r="E3861" s="287" t="s">
        <v>4324</v>
      </c>
      <c r="F3861" s="288" t="s">
        <v>4325</v>
      </c>
      <c r="G3861" s="289" t="s">
        <v>595</v>
      </c>
      <c r="H3861" s="290">
        <v>1</v>
      </c>
      <c r="I3861" s="291"/>
      <c r="J3861" s="292">
        <f>ROUND(I3861*H3861,2)</f>
        <v>0</v>
      </c>
      <c r="K3861" s="288" t="s">
        <v>19</v>
      </c>
      <c r="L3861" s="293"/>
      <c r="M3861" s="294" t="s">
        <v>19</v>
      </c>
      <c r="N3861" s="295" t="s">
        <v>46</v>
      </c>
      <c r="O3861" s="87"/>
      <c r="P3861" s="225">
        <f>O3861*H3861</f>
        <v>0</v>
      </c>
      <c r="Q3861" s="225">
        <v>0</v>
      </c>
      <c r="R3861" s="225">
        <f>Q3861*H3861</f>
        <v>0</v>
      </c>
      <c r="S3861" s="225">
        <v>0</v>
      </c>
      <c r="T3861" s="226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7" t="s">
        <v>643</v>
      </c>
      <c r="AT3861" s="227" t="s">
        <v>572</v>
      </c>
      <c r="AU3861" s="227" t="s">
        <v>93</v>
      </c>
      <c r="AY3861" s="20" t="s">
        <v>224</v>
      </c>
      <c r="BE3861" s="228">
        <f>IF(N3861="základní",J3861,0)</f>
        <v>0</v>
      </c>
      <c r="BF3861" s="228">
        <f>IF(N3861="snížená",J3861,0)</f>
        <v>0</v>
      </c>
      <c r="BG3861" s="228">
        <f>IF(N3861="zákl. přenesená",J3861,0)</f>
        <v>0</v>
      </c>
      <c r="BH3861" s="228">
        <f>IF(N3861="sníž. přenesená",J3861,0)</f>
        <v>0</v>
      </c>
      <c r="BI3861" s="228">
        <f>IF(N3861="nulová",J3861,0)</f>
        <v>0</v>
      </c>
      <c r="BJ3861" s="20" t="s">
        <v>93</v>
      </c>
      <c r="BK3861" s="228">
        <f>ROUND(I3861*H3861,2)</f>
        <v>0</v>
      </c>
      <c r="BL3861" s="20" t="s">
        <v>544</v>
      </c>
      <c r="BM3861" s="227" t="s">
        <v>4326</v>
      </c>
    </row>
    <row r="3862" s="2" customFormat="1" ht="24.15" customHeight="1">
      <c r="A3862" s="41"/>
      <c r="B3862" s="42"/>
      <c r="C3862" s="286" t="s">
        <v>4327</v>
      </c>
      <c r="D3862" s="286" t="s">
        <v>572</v>
      </c>
      <c r="E3862" s="287" t="s">
        <v>4328</v>
      </c>
      <c r="F3862" s="288" t="s">
        <v>4329</v>
      </c>
      <c r="G3862" s="289" t="s">
        <v>595</v>
      </c>
      <c r="H3862" s="290">
        <v>2</v>
      </c>
      <c r="I3862" s="291"/>
      <c r="J3862" s="292">
        <f>ROUND(I3862*H3862,2)</f>
        <v>0</v>
      </c>
      <c r="K3862" s="288" t="s">
        <v>19</v>
      </c>
      <c r="L3862" s="293"/>
      <c r="M3862" s="294" t="s">
        <v>19</v>
      </c>
      <c r="N3862" s="295" t="s">
        <v>46</v>
      </c>
      <c r="O3862" s="87"/>
      <c r="P3862" s="225">
        <f>O3862*H3862</f>
        <v>0</v>
      </c>
      <c r="Q3862" s="225">
        <v>0</v>
      </c>
      <c r="R3862" s="225">
        <f>Q3862*H3862</f>
        <v>0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643</v>
      </c>
      <c r="AT3862" s="227" t="s">
        <v>572</v>
      </c>
      <c r="AU3862" s="227" t="s">
        <v>93</v>
      </c>
      <c r="AY3862" s="20" t="s">
        <v>224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93</v>
      </c>
      <c r="BK3862" s="228">
        <f>ROUND(I3862*H3862,2)</f>
        <v>0</v>
      </c>
      <c r="BL3862" s="20" t="s">
        <v>544</v>
      </c>
      <c r="BM3862" s="227" t="s">
        <v>4330</v>
      </c>
    </row>
    <row r="3863" s="2" customFormat="1" ht="33" customHeight="1">
      <c r="A3863" s="41"/>
      <c r="B3863" s="42"/>
      <c r="C3863" s="286" t="s">
        <v>4331</v>
      </c>
      <c r="D3863" s="286" t="s">
        <v>572</v>
      </c>
      <c r="E3863" s="287" t="s">
        <v>4332</v>
      </c>
      <c r="F3863" s="288" t="s">
        <v>4333</v>
      </c>
      <c r="G3863" s="289" t="s">
        <v>595</v>
      </c>
      <c r="H3863" s="290">
        <v>1</v>
      </c>
      <c r="I3863" s="291"/>
      <c r="J3863" s="292">
        <f>ROUND(I3863*H3863,2)</f>
        <v>0</v>
      </c>
      <c r="K3863" s="288" t="s">
        <v>19</v>
      </c>
      <c r="L3863" s="293"/>
      <c r="M3863" s="294" t="s">
        <v>19</v>
      </c>
      <c r="N3863" s="295" t="s">
        <v>46</v>
      </c>
      <c r="O3863" s="87"/>
      <c r="P3863" s="225">
        <f>O3863*H3863</f>
        <v>0</v>
      </c>
      <c r="Q3863" s="225">
        <v>0</v>
      </c>
      <c r="R3863" s="225">
        <f>Q3863*H3863</f>
        <v>0</v>
      </c>
      <c r="S3863" s="225">
        <v>0</v>
      </c>
      <c r="T3863" s="226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7" t="s">
        <v>643</v>
      </c>
      <c r="AT3863" s="227" t="s">
        <v>572</v>
      </c>
      <c r="AU3863" s="227" t="s">
        <v>93</v>
      </c>
      <c r="AY3863" s="20" t="s">
        <v>224</v>
      </c>
      <c r="BE3863" s="228">
        <f>IF(N3863="základní",J3863,0)</f>
        <v>0</v>
      </c>
      <c r="BF3863" s="228">
        <f>IF(N3863="snížená",J3863,0)</f>
        <v>0</v>
      </c>
      <c r="BG3863" s="228">
        <f>IF(N3863="zákl. přenesená",J3863,0)</f>
        <v>0</v>
      </c>
      <c r="BH3863" s="228">
        <f>IF(N3863="sníž. přenesená",J3863,0)</f>
        <v>0</v>
      </c>
      <c r="BI3863" s="228">
        <f>IF(N3863="nulová",J3863,0)</f>
        <v>0</v>
      </c>
      <c r="BJ3863" s="20" t="s">
        <v>93</v>
      </c>
      <c r="BK3863" s="228">
        <f>ROUND(I3863*H3863,2)</f>
        <v>0</v>
      </c>
      <c r="BL3863" s="20" t="s">
        <v>544</v>
      </c>
      <c r="BM3863" s="227" t="s">
        <v>4334</v>
      </c>
    </row>
    <row r="3864" s="2" customFormat="1" ht="33" customHeight="1">
      <c r="A3864" s="41"/>
      <c r="B3864" s="42"/>
      <c r="C3864" s="286" t="s">
        <v>4335</v>
      </c>
      <c r="D3864" s="286" t="s">
        <v>572</v>
      </c>
      <c r="E3864" s="287" t="s">
        <v>4336</v>
      </c>
      <c r="F3864" s="288" t="s">
        <v>4337</v>
      </c>
      <c r="G3864" s="289" t="s">
        <v>595</v>
      </c>
      <c r="H3864" s="290">
        <v>1</v>
      </c>
      <c r="I3864" s="291"/>
      <c r="J3864" s="292">
        <f>ROUND(I3864*H3864,2)</f>
        <v>0</v>
      </c>
      <c r="K3864" s="288" t="s">
        <v>19</v>
      </c>
      <c r="L3864" s="293"/>
      <c r="M3864" s="294" t="s">
        <v>19</v>
      </c>
      <c r="N3864" s="295" t="s">
        <v>46</v>
      </c>
      <c r="O3864" s="87"/>
      <c r="P3864" s="225">
        <f>O3864*H3864</f>
        <v>0</v>
      </c>
      <c r="Q3864" s="225">
        <v>0</v>
      </c>
      <c r="R3864" s="225">
        <f>Q3864*H3864</f>
        <v>0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643</v>
      </c>
      <c r="AT3864" s="227" t="s">
        <v>572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4338</v>
      </c>
    </row>
    <row r="3865" s="12" customFormat="1" ht="22.8" customHeight="1">
      <c r="A3865" s="12"/>
      <c r="B3865" s="200"/>
      <c r="C3865" s="201"/>
      <c r="D3865" s="202" t="s">
        <v>73</v>
      </c>
      <c r="E3865" s="214" t="s">
        <v>4339</v>
      </c>
      <c r="F3865" s="214" t="s">
        <v>4340</v>
      </c>
      <c r="G3865" s="201"/>
      <c r="H3865" s="201"/>
      <c r="I3865" s="204"/>
      <c r="J3865" s="215">
        <f>BK3865</f>
        <v>0</v>
      </c>
      <c r="K3865" s="201"/>
      <c r="L3865" s="206"/>
      <c r="M3865" s="207"/>
      <c r="N3865" s="208"/>
      <c r="O3865" s="208"/>
      <c r="P3865" s="209">
        <f>P3866</f>
        <v>0</v>
      </c>
      <c r="Q3865" s="208"/>
      <c r="R3865" s="209">
        <f>R3866</f>
        <v>0</v>
      </c>
      <c r="S3865" s="208"/>
      <c r="T3865" s="210">
        <f>T3866</f>
        <v>0</v>
      </c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R3865" s="211" t="s">
        <v>93</v>
      </c>
      <c r="AT3865" s="212" t="s">
        <v>73</v>
      </c>
      <c r="AU3865" s="212" t="s">
        <v>82</v>
      </c>
      <c r="AY3865" s="211" t="s">
        <v>224</v>
      </c>
      <c r="BK3865" s="213">
        <f>BK3866</f>
        <v>0</v>
      </c>
    </row>
    <row r="3866" s="2" customFormat="1" ht="21.75" customHeight="1">
      <c r="A3866" s="41"/>
      <c r="B3866" s="42"/>
      <c r="C3866" s="216" t="s">
        <v>4341</v>
      </c>
      <c r="D3866" s="216" t="s">
        <v>227</v>
      </c>
      <c r="E3866" s="217" t="s">
        <v>4342</v>
      </c>
      <c r="F3866" s="218" t="s">
        <v>4343</v>
      </c>
      <c r="G3866" s="219" t="s">
        <v>595</v>
      </c>
      <c r="H3866" s="220">
        <v>1</v>
      </c>
      <c r="I3866" s="221"/>
      <c r="J3866" s="222">
        <f>ROUND(I3866*H3866,2)</f>
        <v>0</v>
      </c>
      <c r="K3866" s="218" t="s">
        <v>19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</v>
      </c>
      <c r="R3866" s="225">
        <f>Q3866*H3866</f>
        <v>0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4344</v>
      </c>
    </row>
    <row r="3867" s="12" customFormat="1" ht="22.8" customHeight="1">
      <c r="A3867" s="12"/>
      <c r="B3867" s="200"/>
      <c r="C3867" s="201"/>
      <c r="D3867" s="202" t="s">
        <v>73</v>
      </c>
      <c r="E3867" s="214" t="s">
        <v>4345</v>
      </c>
      <c r="F3867" s="214" t="s">
        <v>4346</v>
      </c>
      <c r="G3867" s="201"/>
      <c r="H3867" s="201"/>
      <c r="I3867" s="204"/>
      <c r="J3867" s="215">
        <f>BK3867</f>
        <v>0</v>
      </c>
      <c r="K3867" s="201"/>
      <c r="L3867" s="206"/>
      <c r="M3867" s="207"/>
      <c r="N3867" s="208"/>
      <c r="O3867" s="208"/>
      <c r="P3867" s="209">
        <f>SUM(P3868:P3923)</f>
        <v>0</v>
      </c>
      <c r="Q3867" s="208"/>
      <c r="R3867" s="209">
        <f>SUM(R3868:R3923)</f>
        <v>20.879527890000002</v>
      </c>
      <c r="S3867" s="208"/>
      <c r="T3867" s="210">
        <f>SUM(T3868:T3923)</f>
        <v>0</v>
      </c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R3867" s="211" t="s">
        <v>93</v>
      </c>
      <c r="AT3867" s="212" t="s">
        <v>73</v>
      </c>
      <c r="AU3867" s="212" t="s">
        <v>82</v>
      </c>
      <c r="AY3867" s="211" t="s">
        <v>224</v>
      </c>
      <c r="BK3867" s="213">
        <f>SUM(BK3868:BK3923)</f>
        <v>0</v>
      </c>
    </row>
    <row r="3868" s="2" customFormat="1" ht="24.15" customHeight="1">
      <c r="A3868" s="41"/>
      <c r="B3868" s="42"/>
      <c r="C3868" s="216" t="s">
        <v>4347</v>
      </c>
      <c r="D3868" s="216" t="s">
        <v>227</v>
      </c>
      <c r="E3868" s="217" t="s">
        <v>4348</v>
      </c>
      <c r="F3868" s="218" t="s">
        <v>4349</v>
      </c>
      <c r="G3868" s="219" t="s">
        <v>266</v>
      </c>
      <c r="H3868" s="220">
        <v>572</v>
      </c>
      <c r="I3868" s="221"/>
      <c r="J3868" s="222">
        <f>ROUND(I3868*H3868,2)</f>
        <v>0</v>
      </c>
      <c r="K3868" s="218" t="s">
        <v>312</v>
      </c>
      <c r="L3868" s="47"/>
      <c r="M3868" s="223" t="s">
        <v>19</v>
      </c>
      <c r="N3868" s="224" t="s">
        <v>46</v>
      </c>
      <c r="O3868" s="87"/>
      <c r="P3868" s="225">
        <f>O3868*H3868</f>
        <v>0</v>
      </c>
      <c r="Q3868" s="225">
        <v>0</v>
      </c>
      <c r="R3868" s="225">
        <f>Q3868*H3868</f>
        <v>0</v>
      </c>
      <c r="S3868" s="225">
        <v>0</v>
      </c>
      <c r="T3868" s="226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7" t="s">
        <v>544</v>
      </c>
      <c r="AT3868" s="227" t="s">
        <v>227</v>
      </c>
      <c r="AU3868" s="227" t="s">
        <v>93</v>
      </c>
      <c r="AY3868" s="20" t="s">
        <v>224</v>
      </c>
      <c r="BE3868" s="228">
        <f>IF(N3868="základní",J3868,0)</f>
        <v>0</v>
      </c>
      <c r="BF3868" s="228">
        <f>IF(N3868="snížená",J3868,0)</f>
        <v>0</v>
      </c>
      <c r="BG3868" s="228">
        <f>IF(N3868="zákl. přenesená",J3868,0)</f>
        <v>0</v>
      </c>
      <c r="BH3868" s="228">
        <f>IF(N3868="sníž. přenesená",J3868,0)</f>
        <v>0</v>
      </c>
      <c r="BI3868" s="228">
        <f>IF(N3868="nulová",J3868,0)</f>
        <v>0</v>
      </c>
      <c r="BJ3868" s="20" t="s">
        <v>93</v>
      </c>
      <c r="BK3868" s="228">
        <f>ROUND(I3868*H3868,2)</f>
        <v>0</v>
      </c>
      <c r="BL3868" s="20" t="s">
        <v>544</v>
      </c>
      <c r="BM3868" s="227" t="s">
        <v>4350</v>
      </c>
    </row>
    <row r="3869" s="2" customFormat="1">
      <c r="A3869" s="41"/>
      <c r="B3869" s="42"/>
      <c r="C3869" s="43"/>
      <c r="D3869" s="267" t="s">
        <v>314</v>
      </c>
      <c r="E3869" s="43"/>
      <c r="F3869" s="268" t="s">
        <v>4351</v>
      </c>
      <c r="G3869" s="43"/>
      <c r="H3869" s="43"/>
      <c r="I3869" s="269"/>
      <c r="J3869" s="43"/>
      <c r="K3869" s="43"/>
      <c r="L3869" s="47"/>
      <c r="M3869" s="270"/>
      <c r="N3869" s="271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314</v>
      </c>
      <c r="AU3869" s="20" t="s">
        <v>93</v>
      </c>
    </row>
    <row r="3870" s="2" customFormat="1" ht="24.15" customHeight="1">
      <c r="A3870" s="41"/>
      <c r="B3870" s="42"/>
      <c r="C3870" s="216" t="s">
        <v>4352</v>
      </c>
      <c r="D3870" s="216" t="s">
        <v>227</v>
      </c>
      <c r="E3870" s="217" t="s">
        <v>4353</v>
      </c>
      <c r="F3870" s="218" t="s">
        <v>4354</v>
      </c>
      <c r="G3870" s="219" t="s">
        <v>266</v>
      </c>
      <c r="H3870" s="220">
        <v>572</v>
      </c>
      <c r="I3870" s="221"/>
      <c r="J3870" s="222">
        <f>ROUND(I3870*H3870,2)</f>
        <v>0</v>
      </c>
      <c r="K3870" s="218" t="s">
        <v>312</v>
      </c>
      <c r="L3870" s="47"/>
      <c r="M3870" s="223" t="s">
        <v>19</v>
      </c>
      <c r="N3870" s="224" t="s">
        <v>46</v>
      </c>
      <c r="O3870" s="87"/>
      <c r="P3870" s="225">
        <f>O3870*H3870</f>
        <v>0</v>
      </c>
      <c r="Q3870" s="225">
        <v>0.00029999999999999997</v>
      </c>
      <c r="R3870" s="225">
        <f>Q3870*H3870</f>
        <v>0.17159999999999998</v>
      </c>
      <c r="S3870" s="225">
        <v>0</v>
      </c>
      <c r="T3870" s="226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7" t="s">
        <v>544</v>
      </c>
      <c r="AT3870" s="227" t="s">
        <v>227</v>
      </c>
      <c r="AU3870" s="227" t="s">
        <v>93</v>
      </c>
      <c r="AY3870" s="20" t="s">
        <v>224</v>
      </c>
      <c r="BE3870" s="228">
        <f>IF(N3870="základní",J3870,0)</f>
        <v>0</v>
      </c>
      <c r="BF3870" s="228">
        <f>IF(N3870="snížená",J3870,0)</f>
        <v>0</v>
      </c>
      <c r="BG3870" s="228">
        <f>IF(N3870="zákl. přenesená",J3870,0)</f>
        <v>0</v>
      </c>
      <c r="BH3870" s="228">
        <f>IF(N3870="sníž. přenesená",J3870,0)</f>
        <v>0</v>
      </c>
      <c r="BI3870" s="228">
        <f>IF(N3870="nulová",J3870,0)</f>
        <v>0</v>
      </c>
      <c r="BJ3870" s="20" t="s">
        <v>93</v>
      </c>
      <c r="BK3870" s="228">
        <f>ROUND(I3870*H3870,2)</f>
        <v>0</v>
      </c>
      <c r="BL3870" s="20" t="s">
        <v>544</v>
      </c>
      <c r="BM3870" s="227" t="s">
        <v>4355</v>
      </c>
    </row>
    <row r="3871" s="2" customFormat="1">
      <c r="A3871" s="41"/>
      <c r="B3871" s="42"/>
      <c r="C3871" s="43"/>
      <c r="D3871" s="267" t="s">
        <v>314</v>
      </c>
      <c r="E3871" s="43"/>
      <c r="F3871" s="268" t="s">
        <v>4356</v>
      </c>
      <c r="G3871" s="43"/>
      <c r="H3871" s="43"/>
      <c r="I3871" s="269"/>
      <c r="J3871" s="43"/>
      <c r="K3871" s="43"/>
      <c r="L3871" s="47"/>
      <c r="M3871" s="270"/>
      <c r="N3871" s="271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314</v>
      </c>
      <c r="AU3871" s="20" t="s">
        <v>93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1855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1856</v>
      </c>
      <c r="G3873" s="230"/>
      <c r="H3873" s="234">
        <v>119.8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1857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1858</v>
      </c>
      <c r="G3875" s="230"/>
      <c r="H3875" s="234">
        <v>133.19999999999999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1859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1860</v>
      </c>
      <c r="G3877" s="230"/>
      <c r="H3877" s="234">
        <v>319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572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4357</v>
      </c>
      <c r="D3879" s="216" t="s">
        <v>227</v>
      </c>
      <c r="E3879" s="217" t="s">
        <v>4358</v>
      </c>
      <c r="F3879" s="218" t="s">
        <v>4359</v>
      </c>
      <c r="G3879" s="219" t="s">
        <v>471</v>
      </c>
      <c r="H3879" s="220">
        <v>183.53999999999999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0.055061999999999993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4360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4361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4" customFormat="1">
      <c r="A3881" s="14"/>
      <c r="B3881" s="246"/>
      <c r="C3881" s="247"/>
      <c r="D3881" s="231" t="s">
        <v>268</v>
      </c>
      <c r="E3881" s="248" t="s">
        <v>19</v>
      </c>
      <c r="F3881" s="249" t="s">
        <v>648</v>
      </c>
      <c r="G3881" s="247"/>
      <c r="H3881" s="248" t="s">
        <v>19</v>
      </c>
      <c r="I3881" s="250"/>
      <c r="J3881" s="247"/>
      <c r="K3881" s="247"/>
      <c r="L3881" s="251"/>
      <c r="M3881" s="252"/>
      <c r="N3881" s="253"/>
      <c r="O3881" s="253"/>
      <c r="P3881" s="253"/>
      <c r="Q3881" s="253"/>
      <c r="R3881" s="253"/>
      <c r="S3881" s="253"/>
      <c r="T3881" s="25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5" t="s">
        <v>268</v>
      </c>
      <c r="AU3881" s="255" t="s">
        <v>93</v>
      </c>
      <c r="AV3881" s="14" t="s">
        <v>82</v>
      </c>
      <c r="AW3881" s="14" t="s">
        <v>34</v>
      </c>
      <c r="AX3881" s="14" t="s">
        <v>74</v>
      </c>
      <c r="AY3881" s="255" t="s">
        <v>224</v>
      </c>
    </row>
    <row r="3882" s="13" customFormat="1">
      <c r="A3882" s="13"/>
      <c r="B3882" s="229"/>
      <c r="C3882" s="230"/>
      <c r="D3882" s="231" t="s">
        <v>268</v>
      </c>
      <c r="E3882" s="232" t="s">
        <v>19</v>
      </c>
      <c r="F3882" s="233" t="s">
        <v>4362</v>
      </c>
      <c r="G3882" s="230"/>
      <c r="H3882" s="234">
        <v>132.09999999999999</v>
      </c>
      <c r="I3882" s="235"/>
      <c r="J3882" s="230"/>
      <c r="K3882" s="230"/>
      <c r="L3882" s="236"/>
      <c r="M3882" s="237"/>
      <c r="N3882" s="238"/>
      <c r="O3882" s="238"/>
      <c r="P3882" s="238"/>
      <c r="Q3882" s="238"/>
      <c r="R3882" s="238"/>
      <c r="S3882" s="238"/>
      <c r="T3882" s="23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0" t="s">
        <v>268</v>
      </c>
      <c r="AU3882" s="240" t="s">
        <v>93</v>
      </c>
      <c r="AV3882" s="13" t="s">
        <v>93</v>
      </c>
      <c r="AW3882" s="13" t="s">
        <v>34</v>
      </c>
      <c r="AX3882" s="13" t="s">
        <v>74</v>
      </c>
      <c r="AY3882" s="240" t="s">
        <v>224</v>
      </c>
    </row>
    <row r="3883" s="14" customFormat="1">
      <c r="A3883" s="14"/>
      <c r="B3883" s="246"/>
      <c r="C3883" s="247"/>
      <c r="D3883" s="231" t="s">
        <v>268</v>
      </c>
      <c r="E3883" s="248" t="s">
        <v>19</v>
      </c>
      <c r="F3883" s="249" t="s">
        <v>662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268</v>
      </c>
      <c r="AU3883" s="255" t="s">
        <v>93</v>
      </c>
      <c r="AV3883" s="14" t="s">
        <v>82</v>
      </c>
      <c r="AW3883" s="14" t="s">
        <v>34</v>
      </c>
      <c r="AX3883" s="14" t="s">
        <v>74</v>
      </c>
      <c r="AY3883" s="255" t="s">
        <v>224</v>
      </c>
    </row>
    <row r="3884" s="13" customFormat="1">
      <c r="A3884" s="13"/>
      <c r="B3884" s="229"/>
      <c r="C3884" s="230"/>
      <c r="D3884" s="231" t="s">
        <v>268</v>
      </c>
      <c r="E3884" s="232" t="s">
        <v>19</v>
      </c>
      <c r="F3884" s="233" t="s">
        <v>4363</v>
      </c>
      <c r="G3884" s="230"/>
      <c r="H3884" s="234">
        <v>12.859999999999999</v>
      </c>
      <c r="I3884" s="235"/>
      <c r="J3884" s="230"/>
      <c r="K3884" s="230"/>
      <c r="L3884" s="236"/>
      <c r="M3884" s="237"/>
      <c r="N3884" s="238"/>
      <c r="O3884" s="238"/>
      <c r="P3884" s="238"/>
      <c r="Q3884" s="238"/>
      <c r="R3884" s="238"/>
      <c r="S3884" s="238"/>
      <c r="T3884" s="23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0" t="s">
        <v>268</v>
      </c>
      <c r="AU3884" s="240" t="s">
        <v>93</v>
      </c>
      <c r="AV3884" s="13" t="s">
        <v>93</v>
      </c>
      <c r="AW3884" s="13" t="s">
        <v>34</v>
      </c>
      <c r="AX3884" s="13" t="s">
        <v>74</v>
      </c>
      <c r="AY3884" s="240" t="s">
        <v>224</v>
      </c>
    </row>
    <row r="3885" s="14" customFormat="1">
      <c r="A3885" s="14"/>
      <c r="B3885" s="246"/>
      <c r="C3885" s="247"/>
      <c r="D3885" s="231" t="s">
        <v>268</v>
      </c>
      <c r="E3885" s="248" t="s">
        <v>19</v>
      </c>
      <c r="F3885" s="249" t="s">
        <v>664</v>
      </c>
      <c r="G3885" s="247"/>
      <c r="H3885" s="248" t="s">
        <v>19</v>
      </c>
      <c r="I3885" s="250"/>
      <c r="J3885" s="247"/>
      <c r="K3885" s="247"/>
      <c r="L3885" s="251"/>
      <c r="M3885" s="252"/>
      <c r="N3885" s="253"/>
      <c r="O3885" s="253"/>
      <c r="P3885" s="253"/>
      <c r="Q3885" s="253"/>
      <c r="R3885" s="253"/>
      <c r="S3885" s="253"/>
      <c r="T3885" s="25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5" t="s">
        <v>268</v>
      </c>
      <c r="AU3885" s="255" t="s">
        <v>93</v>
      </c>
      <c r="AV3885" s="14" t="s">
        <v>82</v>
      </c>
      <c r="AW3885" s="14" t="s">
        <v>34</v>
      </c>
      <c r="AX3885" s="14" t="s">
        <v>74</v>
      </c>
      <c r="AY3885" s="255" t="s">
        <v>224</v>
      </c>
    </row>
    <row r="3886" s="13" customFormat="1">
      <c r="A3886" s="13"/>
      <c r="B3886" s="229"/>
      <c r="C3886" s="230"/>
      <c r="D3886" s="231" t="s">
        <v>268</v>
      </c>
      <c r="E3886" s="232" t="s">
        <v>19</v>
      </c>
      <c r="F3886" s="233" t="s">
        <v>4363</v>
      </c>
      <c r="G3886" s="230"/>
      <c r="H3886" s="234">
        <v>12.859999999999999</v>
      </c>
      <c r="I3886" s="235"/>
      <c r="J3886" s="230"/>
      <c r="K3886" s="230"/>
      <c r="L3886" s="236"/>
      <c r="M3886" s="237"/>
      <c r="N3886" s="238"/>
      <c r="O3886" s="238"/>
      <c r="P3886" s="238"/>
      <c r="Q3886" s="238"/>
      <c r="R3886" s="238"/>
      <c r="S3886" s="238"/>
      <c r="T3886" s="23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0" t="s">
        <v>268</v>
      </c>
      <c r="AU3886" s="240" t="s">
        <v>93</v>
      </c>
      <c r="AV3886" s="13" t="s">
        <v>93</v>
      </c>
      <c r="AW3886" s="13" t="s">
        <v>34</v>
      </c>
      <c r="AX3886" s="13" t="s">
        <v>74</v>
      </c>
      <c r="AY3886" s="240" t="s">
        <v>224</v>
      </c>
    </row>
    <row r="3887" s="14" customFormat="1">
      <c r="A3887" s="14"/>
      <c r="B3887" s="246"/>
      <c r="C3887" s="247"/>
      <c r="D3887" s="231" t="s">
        <v>268</v>
      </c>
      <c r="E3887" s="248" t="s">
        <v>19</v>
      </c>
      <c r="F3887" s="249" t="s">
        <v>665</v>
      </c>
      <c r="G3887" s="247"/>
      <c r="H3887" s="248" t="s">
        <v>19</v>
      </c>
      <c r="I3887" s="250"/>
      <c r="J3887" s="247"/>
      <c r="K3887" s="247"/>
      <c r="L3887" s="251"/>
      <c r="M3887" s="252"/>
      <c r="N3887" s="253"/>
      <c r="O3887" s="253"/>
      <c r="P3887" s="253"/>
      <c r="Q3887" s="253"/>
      <c r="R3887" s="253"/>
      <c r="S3887" s="253"/>
      <c r="T3887" s="25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5" t="s">
        <v>268</v>
      </c>
      <c r="AU3887" s="255" t="s">
        <v>93</v>
      </c>
      <c r="AV3887" s="14" t="s">
        <v>82</v>
      </c>
      <c r="AW3887" s="14" t="s">
        <v>34</v>
      </c>
      <c r="AX3887" s="14" t="s">
        <v>74</v>
      </c>
      <c r="AY3887" s="255" t="s">
        <v>224</v>
      </c>
    </row>
    <row r="3888" s="13" customFormat="1">
      <c r="A3888" s="13"/>
      <c r="B3888" s="229"/>
      <c r="C3888" s="230"/>
      <c r="D3888" s="231" t="s">
        <v>268</v>
      </c>
      <c r="E3888" s="232" t="s">
        <v>19</v>
      </c>
      <c r="F3888" s="233" t="s">
        <v>4363</v>
      </c>
      <c r="G3888" s="230"/>
      <c r="H3888" s="234">
        <v>12.859999999999999</v>
      </c>
      <c r="I3888" s="235"/>
      <c r="J3888" s="230"/>
      <c r="K3888" s="230"/>
      <c r="L3888" s="236"/>
      <c r="M3888" s="237"/>
      <c r="N3888" s="238"/>
      <c r="O3888" s="238"/>
      <c r="P3888" s="238"/>
      <c r="Q3888" s="238"/>
      <c r="R3888" s="238"/>
      <c r="S3888" s="238"/>
      <c r="T3888" s="23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0" t="s">
        <v>268</v>
      </c>
      <c r="AU3888" s="240" t="s">
        <v>93</v>
      </c>
      <c r="AV3888" s="13" t="s">
        <v>93</v>
      </c>
      <c r="AW3888" s="13" t="s">
        <v>34</v>
      </c>
      <c r="AX3888" s="13" t="s">
        <v>74</v>
      </c>
      <c r="AY3888" s="240" t="s">
        <v>224</v>
      </c>
    </row>
    <row r="3889" s="14" customFormat="1">
      <c r="A3889" s="14"/>
      <c r="B3889" s="246"/>
      <c r="C3889" s="247"/>
      <c r="D3889" s="231" t="s">
        <v>268</v>
      </c>
      <c r="E3889" s="248" t="s">
        <v>19</v>
      </c>
      <c r="F3889" s="249" t="s">
        <v>667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268</v>
      </c>
      <c r="AU3889" s="255" t="s">
        <v>93</v>
      </c>
      <c r="AV3889" s="14" t="s">
        <v>82</v>
      </c>
      <c r="AW3889" s="14" t="s">
        <v>34</v>
      </c>
      <c r="AX3889" s="14" t="s">
        <v>74</v>
      </c>
      <c r="AY3889" s="255" t="s">
        <v>224</v>
      </c>
    </row>
    <row r="3890" s="13" customFormat="1">
      <c r="A3890" s="13"/>
      <c r="B3890" s="229"/>
      <c r="C3890" s="230"/>
      <c r="D3890" s="231" t="s">
        <v>268</v>
      </c>
      <c r="E3890" s="232" t="s">
        <v>19</v>
      </c>
      <c r="F3890" s="233" t="s">
        <v>4363</v>
      </c>
      <c r="G3890" s="230"/>
      <c r="H3890" s="234">
        <v>12.859999999999999</v>
      </c>
      <c r="I3890" s="235"/>
      <c r="J3890" s="230"/>
      <c r="K3890" s="230"/>
      <c r="L3890" s="236"/>
      <c r="M3890" s="237"/>
      <c r="N3890" s="238"/>
      <c r="O3890" s="238"/>
      <c r="P3890" s="238"/>
      <c r="Q3890" s="238"/>
      <c r="R3890" s="238"/>
      <c r="S3890" s="238"/>
      <c r="T3890" s="23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0" t="s">
        <v>268</v>
      </c>
      <c r="AU3890" s="240" t="s">
        <v>93</v>
      </c>
      <c r="AV3890" s="13" t="s">
        <v>93</v>
      </c>
      <c r="AW3890" s="13" t="s">
        <v>34</v>
      </c>
      <c r="AX3890" s="13" t="s">
        <v>74</v>
      </c>
      <c r="AY3890" s="240" t="s">
        <v>224</v>
      </c>
    </row>
    <row r="3891" s="16" customFormat="1">
      <c r="A3891" s="16"/>
      <c r="B3891" s="272"/>
      <c r="C3891" s="273"/>
      <c r="D3891" s="231" t="s">
        <v>268</v>
      </c>
      <c r="E3891" s="274" t="s">
        <v>19</v>
      </c>
      <c r="F3891" s="275" t="s">
        <v>351</v>
      </c>
      <c r="G3891" s="273"/>
      <c r="H3891" s="276">
        <v>183.53999999999999</v>
      </c>
      <c r="I3891" s="277"/>
      <c r="J3891" s="273"/>
      <c r="K3891" s="273"/>
      <c r="L3891" s="278"/>
      <c r="M3891" s="279"/>
      <c r="N3891" s="280"/>
      <c r="O3891" s="280"/>
      <c r="P3891" s="280"/>
      <c r="Q3891" s="280"/>
      <c r="R3891" s="280"/>
      <c r="S3891" s="280"/>
      <c r="T3891" s="281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82" t="s">
        <v>268</v>
      </c>
      <c r="AU3891" s="282" t="s">
        <v>93</v>
      </c>
      <c r="AV3891" s="16" t="s">
        <v>231</v>
      </c>
      <c r="AW3891" s="16" t="s">
        <v>34</v>
      </c>
      <c r="AX3891" s="16" t="s">
        <v>82</v>
      </c>
      <c r="AY3891" s="282" t="s">
        <v>224</v>
      </c>
    </row>
    <row r="3892" s="2" customFormat="1" ht="37.8" customHeight="1">
      <c r="A3892" s="41"/>
      <c r="B3892" s="42"/>
      <c r="C3892" s="216" t="s">
        <v>4364</v>
      </c>
      <c r="D3892" s="216" t="s">
        <v>227</v>
      </c>
      <c r="E3892" s="217" t="s">
        <v>4365</v>
      </c>
      <c r="F3892" s="218" t="s">
        <v>4366</v>
      </c>
      <c r="G3892" s="219" t="s">
        <v>471</v>
      </c>
      <c r="H3892" s="220">
        <v>50.718000000000004</v>
      </c>
      <c r="I3892" s="221"/>
      <c r="J3892" s="222">
        <f>ROUND(I3892*H3892,2)</f>
        <v>0</v>
      </c>
      <c r="K3892" s="218" t="s">
        <v>312</v>
      </c>
      <c r="L3892" s="47"/>
      <c r="M3892" s="223" t="s">
        <v>19</v>
      </c>
      <c r="N3892" s="224" t="s">
        <v>46</v>
      </c>
      <c r="O3892" s="87"/>
      <c r="P3892" s="225">
        <f>O3892*H3892</f>
        <v>0</v>
      </c>
      <c r="Q3892" s="225">
        <v>0.00029999999999999997</v>
      </c>
      <c r="R3892" s="225">
        <f>Q3892*H3892</f>
        <v>0.015215400000000001</v>
      </c>
      <c r="S3892" s="225">
        <v>0</v>
      </c>
      <c r="T3892" s="226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7" t="s">
        <v>544</v>
      </c>
      <c r="AT3892" s="227" t="s">
        <v>227</v>
      </c>
      <c r="AU3892" s="227" t="s">
        <v>93</v>
      </c>
      <c r="AY3892" s="20" t="s">
        <v>224</v>
      </c>
      <c r="BE3892" s="228">
        <f>IF(N3892="základní",J3892,0)</f>
        <v>0</v>
      </c>
      <c r="BF3892" s="228">
        <f>IF(N3892="snížená",J3892,0)</f>
        <v>0</v>
      </c>
      <c r="BG3892" s="228">
        <f>IF(N3892="zákl. přenesená",J3892,0)</f>
        <v>0</v>
      </c>
      <c r="BH3892" s="228">
        <f>IF(N3892="sníž. přenesená",J3892,0)</f>
        <v>0</v>
      </c>
      <c r="BI3892" s="228">
        <f>IF(N3892="nulová",J3892,0)</f>
        <v>0</v>
      </c>
      <c r="BJ3892" s="20" t="s">
        <v>93</v>
      </c>
      <c r="BK3892" s="228">
        <f>ROUND(I3892*H3892,2)</f>
        <v>0</v>
      </c>
      <c r="BL3892" s="20" t="s">
        <v>544</v>
      </c>
      <c r="BM3892" s="227" t="s">
        <v>4367</v>
      </c>
    </row>
    <row r="3893" s="2" customFormat="1">
      <c r="A3893" s="41"/>
      <c r="B3893" s="42"/>
      <c r="C3893" s="43"/>
      <c r="D3893" s="267" t="s">
        <v>314</v>
      </c>
      <c r="E3893" s="43"/>
      <c r="F3893" s="268" t="s">
        <v>4368</v>
      </c>
      <c r="G3893" s="43"/>
      <c r="H3893" s="43"/>
      <c r="I3893" s="269"/>
      <c r="J3893" s="43"/>
      <c r="K3893" s="43"/>
      <c r="L3893" s="47"/>
      <c r="M3893" s="270"/>
      <c r="N3893" s="271"/>
      <c r="O3893" s="87"/>
      <c r="P3893" s="87"/>
      <c r="Q3893" s="87"/>
      <c r="R3893" s="87"/>
      <c r="S3893" s="87"/>
      <c r="T3893" s="88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T3893" s="20" t="s">
        <v>314</v>
      </c>
      <c r="AU3893" s="20" t="s">
        <v>93</v>
      </c>
    </row>
    <row r="3894" s="13" customFormat="1">
      <c r="A3894" s="13"/>
      <c r="B3894" s="229"/>
      <c r="C3894" s="230"/>
      <c r="D3894" s="231" t="s">
        <v>268</v>
      </c>
      <c r="E3894" s="232" t="s">
        <v>19</v>
      </c>
      <c r="F3894" s="233" t="s">
        <v>4369</v>
      </c>
      <c r="G3894" s="230"/>
      <c r="H3894" s="234">
        <v>50.718000000000004</v>
      </c>
      <c r="I3894" s="235"/>
      <c r="J3894" s="230"/>
      <c r="K3894" s="230"/>
      <c r="L3894" s="236"/>
      <c r="M3894" s="237"/>
      <c r="N3894" s="238"/>
      <c r="O3894" s="238"/>
      <c r="P3894" s="238"/>
      <c r="Q3894" s="238"/>
      <c r="R3894" s="238"/>
      <c r="S3894" s="238"/>
      <c r="T3894" s="23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0" t="s">
        <v>268</v>
      </c>
      <c r="AU3894" s="240" t="s">
        <v>93</v>
      </c>
      <c r="AV3894" s="13" t="s">
        <v>93</v>
      </c>
      <c r="AW3894" s="13" t="s">
        <v>34</v>
      </c>
      <c r="AX3894" s="13" t="s">
        <v>82</v>
      </c>
      <c r="AY3894" s="240" t="s">
        <v>224</v>
      </c>
    </row>
    <row r="3895" s="2" customFormat="1" ht="37.8" customHeight="1">
      <c r="A3895" s="41"/>
      <c r="B3895" s="42"/>
      <c r="C3895" s="216" t="s">
        <v>4370</v>
      </c>
      <c r="D3895" s="216" t="s">
        <v>227</v>
      </c>
      <c r="E3895" s="217" t="s">
        <v>4371</v>
      </c>
      <c r="F3895" s="218" t="s">
        <v>4372</v>
      </c>
      <c r="G3895" s="219" t="s">
        <v>266</v>
      </c>
      <c r="H3895" s="220">
        <v>572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0.0075500000000000003</v>
      </c>
      <c r="R3895" s="225">
        <f>Q3895*H3895</f>
        <v>4.3186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4373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4374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1855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1856</v>
      </c>
      <c r="G3898" s="230"/>
      <c r="H3898" s="234">
        <v>119.8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74</v>
      </c>
      <c r="AY3898" s="240" t="s">
        <v>224</v>
      </c>
    </row>
    <row r="3899" s="14" customFormat="1">
      <c r="A3899" s="14"/>
      <c r="B3899" s="246"/>
      <c r="C3899" s="247"/>
      <c r="D3899" s="231" t="s">
        <v>268</v>
      </c>
      <c r="E3899" s="248" t="s">
        <v>19</v>
      </c>
      <c r="F3899" s="249" t="s">
        <v>1857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268</v>
      </c>
      <c r="AU3899" s="255" t="s">
        <v>93</v>
      </c>
      <c r="AV3899" s="14" t="s">
        <v>82</v>
      </c>
      <c r="AW3899" s="14" t="s">
        <v>34</v>
      </c>
      <c r="AX3899" s="14" t="s">
        <v>74</v>
      </c>
      <c r="AY3899" s="255" t="s">
        <v>224</v>
      </c>
    </row>
    <row r="3900" s="13" customFormat="1">
      <c r="A3900" s="13"/>
      <c r="B3900" s="229"/>
      <c r="C3900" s="230"/>
      <c r="D3900" s="231" t="s">
        <v>268</v>
      </c>
      <c r="E3900" s="232" t="s">
        <v>19</v>
      </c>
      <c r="F3900" s="233" t="s">
        <v>1858</v>
      </c>
      <c r="G3900" s="230"/>
      <c r="H3900" s="234">
        <v>133.19999999999999</v>
      </c>
      <c r="I3900" s="235"/>
      <c r="J3900" s="230"/>
      <c r="K3900" s="230"/>
      <c r="L3900" s="236"/>
      <c r="M3900" s="237"/>
      <c r="N3900" s="238"/>
      <c r="O3900" s="238"/>
      <c r="P3900" s="238"/>
      <c r="Q3900" s="238"/>
      <c r="R3900" s="238"/>
      <c r="S3900" s="238"/>
      <c r="T3900" s="23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0" t="s">
        <v>268</v>
      </c>
      <c r="AU3900" s="240" t="s">
        <v>93</v>
      </c>
      <c r="AV3900" s="13" t="s">
        <v>93</v>
      </c>
      <c r="AW3900" s="13" t="s">
        <v>34</v>
      </c>
      <c r="AX3900" s="13" t="s">
        <v>74</v>
      </c>
      <c r="AY3900" s="240" t="s">
        <v>224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1859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1860</v>
      </c>
      <c r="G3902" s="230"/>
      <c r="H3902" s="234">
        <v>319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74</v>
      </c>
      <c r="AY3902" s="240" t="s">
        <v>224</v>
      </c>
    </row>
    <row r="3903" s="16" customFormat="1">
      <c r="A3903" s="16"/>
      <c r="B3903" s="272"/>
      <c r="C3903" s="273"/>
      <c r="D3903" s="231" t="s">
        <v>268</v>
      </c>
      <c r="E3903" s="274" t="s">
        <v>19</v>
      </c>
      <c r="F3903" s="275" t="s">
        <v>351</v>
      </c>
      <c r="G3903" s="273"/>
      <c r="H3903" s="276">
        <v>572</v>
      </c>
      <c r="I3903" s="277"/>
      <c r="J3903" s="273"/>
      <c r="K3903" s="273"/>
      <c r="L3903" s="278"/>
      <c r="M3903" s="279"/>
      <c r="N3903" s="280"/>
      <c r="O3903" s="280"/>
      <c r="P3903" s="280"/>
      <c r="Q3903" s="280"/>
      <c r="R3903" s="280"/>
      <c r="S3903" s="280"/>
      <c r="T3903" s="281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2" t="s">
        <v>268</v>
      </c>
      <c r="AU3903" s="282" t="s">
        <v>93</v>
      </c>
      <c r="AV3903" s="16" t="s">
        <v>231</v>
      </c>
      <c r="AW3903" s="16" t="s">
        <v>34</v>
      </c>
      <c r="AX3903" s="16" t="s">
        <v>82</v>
      </c>
      <c r="AY3903" s="282" t="s">
        <v>224</v>
      </c>
    </row>
    <row r="3904" s="2" customFormat="1" ht="24.15" customHeight="1">
      <c r="A3904" s="41"/>
      <c r="B3904" s="42"/>
      <c r="C3904" s="286" t="s">
        <v>4375</v>
      </c>
      <c r="D3904" s="286" t="s">
        <v>572</v>
      </c>
      <c r="E3904" s="287" t="s">
        <v>4376</v>
      </c>
      <c r="F3904" s="288" t="s">
        <v>4377</v>
      </c>
      <c r="G3904" s="289" t="s">
        <v>266</v>
      </c>
      <c r="H3904" s="290">
        <v>740.33000000000004</v>
      </c>
      <c r="I3904" s="291"/>
      <c r="J3904" s="292">
        <f>ROUND(I3904*H3904,2)</f>
        <v>0</v>
      </c>
      <c r="K3904" s="288" t="s">
        <v>312</v>
      </c>
      <c r="L3904" s="293"/>
      <c r="M3904" s="294" t="s">
        <v>19</v>
      </c>
      <c r="N3904" s="295" t="s">
        <v>46</v>
      </c>
      <c r="O3904" s="87"/>
      <c r="P3904" s="225">
        <f>O3904*H3904</f>
        <v>0</v>
      </c>
      <c r="Q3904" s="225">
        <v>0.021999999999999999</v>
      </c>
      <c r="R3904" s="225">
        <f>Q3904*H3904</f>
        <v>16.28726</v>
      </c>
      <c r="S3904" s="225">
        <v>0</v>
      </c>
      <c r="T3904" s="226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7" t="s">
        <v>643</v>
      </c>
      <c r="AT3904" s="227" t="s">
        <v>572</v>
      </c>
      <c r="AU3904" s="227" t="s">
        <v>93</v>
      </c>
      <c r="AY3904" s="20" t="s">
        <v>224</v>
      </c>
      <c r="BE3904" s="228">
        <f>IF(N3904="základní",J3904,0)</f>
        <v>0</v>
      </c>
      <c r="BF3904" s="228">
        <f>IF(N3904="snížená",J3904,0)</f>
        <v>0</v>
      </c>
      <c r="BG3904" s="228">
        <f>IF(N3904="zákl. přenesená",J3904,0)</f>
        <v>0</v>
      </c>
      <c r="BH3904" s="228">
        <f>IF(N3904="sníž. přenesená",J3904,0)</f>
        <v>0</v>
      </c>
      <c r="BI3904" s="228">
        <f>IF(N3904="nulová",J3904,0)</f>
        <v>0</v>
      </c>
      <c r="BJ3904" s="20" t="s">
        <v>93</v>
      </c>
      <c r="BK3904" s="228">
        <f>ROUND(I3904*H3904,2)</f>
        <v>0</v>
      </c>
      <c r="BL3904" s="20" t="s">
        <v>544</v>
      </c>
      <c r="BM3904" s="227" t="s">
        <v>4378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4379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4380</v>
      </c>
      <c r="G3906" s="230"/>
      <c r="H3906" s="234">
        <v>657.79999999999995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4382</v>
      </c>
      <c r="G3908" s="230"/>
      <c r="H3908" s="234">
        <v>15.227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6" customFormat="1">
      <c r="A3909" s="16"/>
      <c r="B3909" s="272"/>
      <c r="C3909" s="273"/>
      <c r="D3909" s="231" t="s">
        <v>268</v>
      </c>
      <c r="E3909" s="274" t="s">
        <v>19</v>
      </c>
      <c r="F3909" s="275" t="s">
        <v>351</v>
      </c>
      <c r="G3909" s="273"/>
      <c r="H3909" s="276">
        <v>673.02700000000004</v>
      </c>
      <c r="I3909" s="277"/>
      <c r="J3909" s="273"/>
      <c r="K3909" s="273"/>
      <c r="L3909" s="278"/>
      <c r="M3909" s="279"/>
      <c r="N3909" s="280"/>
      <c r="O3909" s="280"/>
      <c r="P3909" s="280"/>
      <c r="Q3909" s="280"/>
      <c r="R3909" s="280"/>
      <c r="S3909" s="280"/>
      <c r="T3909" s="281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82" t="s">
        <v>268</v>
      </c>
      <c r="AU3909" s="282" t="s">
        <v>93</v>
      </c>
      <c r="AV3909" s="16" t="s">
        <v>231</v>
      </c>
      <c r="AW3909" s="16" t="s">
        <v>34</v>
      </c>
      <c r="AX3909" s="16" t="s">
        <v>82</v>
      </c>
      <c r="AY3909" s="282" t="s">
        <v>224</v>
      </c>
    </row>
    <row r="3910" s="13" customFormat="1">
      <c r="A3910" s="13"/>
      <c r="B3910" s="229"/>
      <c r="C3910" s="230"/>
      <c r="D3910" s="231" t="s">
        <v>268</v>
      </c>
      <c r="E3910" s="230"/>
      <c r="F3910" s="233" t="s">
        <v>4383</v>
      </c>
      <c r="G3910" s="230"/>
      <c r="H3910" s="234">
        <v>740.33000000000004</v>
      </c>
      <c r="I3910" s="235"/>
      <c r="J3910" s="230"/>
      <c r="K3910" s="230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268</v>
      </c>
      <c r="AU3910" s="240" t="s">
        <v>93</v>
      </c>
      <c r="AV3910" s="13" t="s">
        <v>93</v>
      </c>
      <c r="AW3910" s="13" t="s">
        <v>4</v>
      </c>
      <c r="AX3910" s="13" t="s">
        <v>82</v>
      </c>
      <c r="AY3910" s="240" t="s">
        <v>224</v>
      </c>
    </row>
    <row r="3911" s="2" customFormat="1" ht="16.5" customHeight="1">
      <c r="A3911" s="41"/>
      <c r="B3911" s="42"/>
      <c r="C3911" s="216" t="s">
        <v>4384</v>
      </c>
      <c r="D3911" s="216" t="s">
        <v>227</v>
      </c>
      <c r="E3911" s="217" t="s">
        <v>4385</v>
      </c>
      <c r="F3911" s="218" t="s">
        <v>4386</v>
      </c>
      <c r="G3911" s="219" t="s">
        <v>471</v>
      </c>
      <c r="H3911" s="220">
        <v>1059.683</v>
      </c>
      <c r="I3911" s="221"/>
      <c r="J3911" s="222">
        <f>ROUND(I3911*H3911,2)</f>
        <v>0</v>
      </c>
      <c r="K3911" s="218" t="s">
        <v>312</v>
      </c>
      <c r="L3911" s="47"/>
      <c r="M3911" s="223" t="s">
        <v>19</v>
      </c>
      <c r="N3911" s="224" t="s">
        <v>46</v>
      </c>
      <c r="O3911" s="87"/>
      <c r="P3911" s="225">
        <f>O3911*H3911</f>
        <v>0</v>
      </c>
      <c r="Q3911" s="225">
        <v>3.0000000000000001E-05</v>
      </c>
      <c r="R3911" s="225">
        <f>Q3911*H3911</f>
        <v>0.031790489999999998</v>
      </c>
      <c r="S3911" s="225">
        <v>0</v>
      </c>
      <c r="T3911" s="226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7" t="s">
        <v>544</v>
      </c>
      <c r="AT3911" s="227" t="s">
        <v>227</v>
      </c>
      <c r="AU3911" s="227" t="s">
        <v>93</v>
      </c>
      <c r="AY3911" s="20" t="s">
        <v>224</v>
      </c>
      <c r="BE3911" s="228">
        <f>IF(N3911="základní",J3911,0)</f>
        <v>0</v>
      </c>
      <c r="BF3911" s="228">
        <f>IF(N3911="snížená",J3911,0)</f>
        <v>0</v>
      </c>
      <c r="BG3911" s="228">
        <f>IF(N3911="zákl. přenesená",J3911,0)</f>
        <v>0</v>
      </c>
      <c r="BH3911" s="228">
        <f>IF(N3911="sníž. přenesená",J3911,0)</f>
        <v>0</v>
      </c>
      <c r="BI3911" s="228">
        <f>IF(N3911="nulová",J3911,0)</f>
        <v>0</v>
      </c>
      <c r="BJ3911" s="20" t="s">
        <v>93</v>
      </c>
      <c r="BK3911" s="228">
        <f>ROUND(I3911*H3911,2)</f>
        <v>0</v>
      </c>
      <c r="BL3911" s="20" t="s">
        <v>544</v>
      </c>
      <c r="BM3911" s="227" t="s">
        <v>4387</v>
      </c>
    </row>
    <row r="3912" s="2" customFormat="1">
      <c r="A3912" s="41"/>
      <c r="B3912" s="42"/>
      <c r="C3912" s="43"/>
      <c r="D3912" s="267" t="s">
        <v>314</v>
      </c>
      <c r="E3912" s="43"/>
      <c r="F3912" s="268" t="s">
        <v>4388</v>
      </c>
      <c r="G3912" s="43"/>
      <c r="H3912" s="43"/>
      <c r="I3912" s="269"/>
      <c r="J3912" s="43"/>
      <c r="K3912" s="43"/>
      <c r="L3912" s="47"/>
      <c r="M3912" s="270"/>
      <c r="N3912" s="271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314</v>
      </c>
      <c r="AU3912" s="20" t="s">
        <v>93</v>
      </c>
    </row>
    <row r="3913" s="14" customFormat="1">
      <c r="A3913" s="14"/>
      <c r="B3913" s="246"/>
      <c r="C3913" s="247"/>
      <c r="D3913" s="231" t="s">
        <v>268</v>
      </c>
      <c r="E3913" s="248" t="s">
        <v>19</v>
      </c>
      <c r="F3913" s="249" t="s">
        <v>4389</v>
      </c>
      <c r="G3913" s="247"/>
      <c r="H3913" s="248" t="s">
        <v>19</v>
      </c>
      <c r="I3913" s="250"/>
      <c r="J3913" s="247"/>
      <c r="K3913" s="247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5" t="s">
        <v>268</v>
      </c>
      <c r="AU3913" s="255" t="s">
        <v>93</v>
      </c>
      <c r="AV3913" s="14" t="s">
        <v>82</v>
      </c>
      <c r="AW3913" s="14" t="s">
        <v>34</v>
      </c>
      <c r="AX3913" s="14" t="s">
        <v>74</v>
      </c>
      <c r="AY3913" s="255" t="s">
        <v>224</v>
      </c>
    </row>
    <row r="3914" s="13" customFormat="1">
      <c r="A3914" s="13"/>
      <c r="B3914" s="229"/>
      <c r="C3914" s="230"/>
      <c r="D3914" s="231" t="s">
        <v>268</v>
      </c>
      <c r="E3914" s="232" t="s">
        <v>19</v>
      </c>
      <c r="F3914" s="233" t="s">
        <v>4390</v>
      </c>
      <c r="G3914" s="230"/>
      <c r="H3914" s="234">
        <v>825.42499999999995</v>
      </c>
      <c r="I3914" s="235"/>
      <c r="J3914" s="230"/>
      <c r="K3914" s="230"/>
      <c r="L3914" s="236"/>
      <c r="M3914" s="237"/>
      <c r="N3914" s="238"/>
      <c r="O3914" s="238"/>
      <c r="P3914" s="238"/>
      <c r="Q3914" s="238"/>
      <c r="R3914" s="238"/>
      <c r="S3914" s="238"/>
      <c r="T3914" s="23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0" t="s">
        <v>268</v>
      </c>
      <c r="AU3914" s="240" t="s">
        <v>93</v>
      </c>
      <c r="AV3914" s="13" t="s">
        <v>93</v>
      </c>
      <c r="AW3914" s="13" t="s">
        <v>34</v>
      </c>
      <c r="AX3914" s="13" t="s">
        <v>74</v>
      </c>
      <c r="AY3914" s="240" t="s">
        <v>224</v>
      </c>
    </row>
    <row r="3915" s="14" customFormat="1">
      <c r="A3915" s="14"/>
      <c r="B3915" s="246"/>
      <c r="C3915" s="247"/>
      <c r="D3915" s="231" t="s">
        <v>268</v>
      </c>
      <c r="E3915" s="248" t="s">
        <v>19</v>
      </c>
      <c r="F3915" s="249" t="s">
        <v>4391</v>
      </c>
      <c r="G3915" s="247"/>
      <c r="H3915" s="248" t="s">
        <v>19</v>
      </c>
      <c r="I3915" s="250"/>
      <c r="J3915" s="247"/>
      <c r="K3915" s="247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268</v>
      </c>
      <c r="AU3915" s="255" t="s">
        <v>93</v>
      </c>
      <c r="AV3915" s="14" t="s">
        <v>82</v>
      </c>
      <c r="AW3915" s="14" t="s">
        <v>34</v>
      </c>
      <c r="AX3915" s="14" t="s">
        <v>74</v>
      </c>
      <c r="AY3915" s="255" t="s">
        <v>224</v>
      </c>
    </row>
    <row r="3916" s="13" customFormat="1">
      <c r="A3916" s="13"/>
      <c r="B3916" s="229"/>
      <c r="C3916" s="230"/>
      <c r="D3916" s="231" t="s">
        <v>268</v>
      </c>
      <c r="E3916" s="232" t="s">
        <v>19</v>
      </c>
      <c r="F3916" s="233" t="s">
        <v>4392</v>
      </c>
      <c r="G3916" s="230"/>
      <c r="H3916" s="234">
        <v>234.25800000000001</v>
      </c>
      <c r="I3916" s="235"/>
      <c r="J3916" s="230"/>
      <c r="K3916" s="230"/>
      <c r="L3916" s="236"/>
      <c r="M3916" s="237"/>
      <c r="N3916" s="238"/>
      <c r="O3916" s="238"/>
      <c r="P3916" s="238"/>
      <c r="Q3916" s="238"/>
      <c r="R3916" s="238"/>
      <c r="S3916" s="238"/>
      <c r="T3916" s="23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0" t="s">
        <v>268</v>
      </c>
      <c r="AU3916" s="240" t="s">
        <v>93</v>
      </c>
      <c r="AV3916" s="13" t="s">
        <v>93</v>
      </c>
      <c r="AW3916" s="13" t="s">
        <v>34</v>
      </c>
      <c r="AX3916" s="13" t="s">
        <v>74</v>
      </c>
      <c r="AY3916" s="240" t="s">
        <v>224</v>
      </c>
    </row>
    <row r="3917" s="16" customFormat="1">
      <c r="A3917" s="16"/>
      <c r="B3917" s="272"/>
      <c r="C3917" s="273"/>
      <c r="D3917" s="231" t="s">
        <v>268</v>
      </c>
      <c r="E3917" s="274" t="s">
        <v>19</v>
      </c>
      <c r="F3917" s="275" t="s">
        <v>351</v>
      </c>
      <c r="G3917" s="273"/>
      <c r="H3917" s="276">
        <v>1059.683</v>
      </c>
      <c r="I3917" s="277"/>
      <c r="J3917" s="273"/>
      <c r="K3917" s="273"/>
      <c r="L3917" s="278"/>
      <c r="M3917" s="279"/>
      <c r="N3917" s="280"/>
      <c r="O3917" s="280"/>
      <c r="P3917" s="280"/>
      <c r="Q3917" s="280"/>
      <c r="R3917" s="280"/>
      <c r="S3917" s="280"/>
      <c r="T3917" s="281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82" t="s">
        <v>268</v>
      </c>
      <c r="AU3917" s="282" t="s">
        <v>93</v>
      </c>
      <c r="AV3917" s="16" t="s">
        <v>231</v>
      </c>
      <c r="AW3917" s="16" t="s">
        <v>34</v>
      </c>
      <c r="AX3917" s="16" t="s">
        <v>82</v>
      </c>
      <c r="AY3917" s="282" t="s">
        <v>224</v>
      </c>
    </row>
    <row r="3918" s="2" customFormat="1" ht="24.15" customHeight="1">
      <c r="A3918" s="41"/>
      <c r="B3918" s="42"/>
      <c r="C3918" s="216" t="s">
        <v>4393</v>
      </c>
      <c r="D3918" s="216" t="s">
        <v>227</v>
      </c>
      <c r="E3918" s="217" t="s">
        <v>4394</v>
      </c>
      <c r="F3918" s="218" t="s">
        <v>4395</v>
      </c>
      <c r="G3918" s="219" t="s">
        <v>471</v>
      </c>
      <c r="H3918" s="220">
        <v>234.25800000000001</v>
      </c>
      <c r="I3918" s="221"/>
      <c r="J3918" s="222">
        <f>ROUND(I3918*H3918,2)</f>
        <v>0</v>
      </c>
      <c r="K3918" s="218" t="s">
        <v>312</v>
      </c>
      <c r="L3918" s="47"/>
      <c r="M3918" s="223" t="s">
        <v>19</v>
      </c>
      <c r="N3918" s="224" t="s">
        <v>46</v>
      </c>
      <c r="O3918" s="87"/>
      <c r="P3918" s="225">
        <f>O3918*H3918</f>
        <v>0</v>
      </c>
      <c r="Q3918" s="225">
        <v>0</v>
      </c>
      <c r="R3918" s="225">
        <f>Q3918*H3918</f>
        <v>0</v>
      </c>
      <c r="S3918" s="225">
        <v>0</v>
      </c>
      <c r="T3918" s="226">
        <f>S3918*H3918</f>
        <v>0</v>
      </c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R3918" s="227" t="s">
        <v>544</v>
      </c>
      <c r="AT3918" s="227" t="s">
        <v>227</v>
      </c>
      <c r="AU3918" s="227" t="s">
        <v>93</v>
      </c>
      <c r="AY3918" s="20" t="s">
        <v>224</v>
      </c>
      <c r="BE3918" s="228">
        <f>IF(N3918="základní",J3918,0)</f>
        <v>0</v>
      </c>
      <c r="BF3918" s="228">
        <f>IF(N3918="snížená",J3918,0)</f>
        <v>0</v>
      </c>
      <c r="BG3918" s="228">
        <f>IF(N3918="zákl. přenesená",J3918,0)</f>
        <v>0</v>
      </c>
      <c r="BH3918" s="228">
        <f>IF(N3918="sníž. přenesená",J3918,0)</f>
        <v>0</v>
      </c>
      <c r="BI3918" s="228">
        <f>IF(N3918="nulová",J3918,0)</f>
        <v>0</v>
      </c>
      <c r="BJ3918" s="20" t="s">
        <v>93</v>
      </c>
      <c r="BK3918" s="228">
        <f>ROUND(I3918*H3918,2)</f>
        <v>0</v>
      </c>
      <c r="BL3918" s="20" t="s">
        <v>544</v>
      </c>
      <c r="BM3918" s="227" t="s">
        <v>4396</v>
      </c>
    </row>
    <row r="3919" s="2" customFormat="1">
      <c r="A3919" s="41"/>
      <c r="B3919" s="42"/>
      <c r="C3919" s="43"/>
      <c r="D3919" s="267" t="s">
        <v>314</v>
      </c>
      <c r="E3919" s="43"/>
      <c r="F3919" s="268" t="s">
        <v>4397</v>
      </c>
      <c r="G3919" s="43"/>
      <c r="H3919" s="43"/>
      <c r="I3919" s="269"/>
      <c r="J3919" s="43"/>
      <c r="K3919" s="43"/>
      <c r="L3919" s="47"/>
      <c r="M3919" s="270"/>
      <c r="N3919" s="271"/>
      <c r="O3919" s="87"/>
      <c r="P3919" s="87"/>
      <c r="Q3919" s="87"/>
      <c r="R3919" s="87"/>
      <c r="S3919" s="87"/>
      <c r="T3919" s="88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T3919" s="20" t="s">
        <v>314</v>
      </c>
      <c r="AU3919" s="20" t="s">
        <v>93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4381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4392</v>
      </c>
      <c r="G3921" s="230"/>
      <c r="H3921" s="234">
        <v>234.25800000000001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82</v>
      </c>
      <c r="AY3921" s="240" t="s">
        <v>224</v>
      </c>
    </row>
    <row r="3922" s="2" customFormat="1" ht="49.05" customHeight="1">
      <c r="A3922" s="41"/>
      <c r="B3922" s="42"/>
      <c r="C3922" s="216" t="s">
        <v>4398</v>
      </c>
      <c r="D3922" s="216" t="s">
        <v>227</v>
      </c>
      <c r="E3922" s="217" t="s">
        <v>4399</v>
      </c>
      <c r="F3922" s="218" t="s">
        <v>4400</v>
      </c>
      <c r="G3922" s="219" t="s">
        <v>371</v>
      </c>
      <c r="H3922" s="220">
        <v>20.879999999999999</v>
      </c>
      <c r="I3922" s="221"/>
      <c r="J3922" s="222">
        <f>ROUND(I3922*H3922,2)</f>
        <v>0</v>
      </c>
      <c r="K3922" s="218" t="s">
        <v>312</v>
      </c>
      <c r="L3922" s="47"/>
      <c r="M3922" s="223" t="s">
        <v>19</v>
      </c>
      <c r="N3922" s="224" t="s">
        <v>46</v>
      </c>
      <c r="O3922" s="87"/>
      <c r="P3922" s="225">
        <f>O3922*H3922</f>
        <v>0</v>
      </c>
      <c r="Q3922" s="225">
        <v>0</v>
      </c>
      <c r="R3922" s="225">
        <f>Q3922*H3922</f>
        <v>0</v>
      </c>
      <c r="S3922" s="225">
        <v>0</v>
      </c>
      <c r="T3922" s="226">
        <f>S3922*H3922</f>
        <v>0</v>
      </c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R3922" s="227" t="s">
        <v>544</v>
      </c>
      <c r="AT3922" s="227" t="s">
        <v>227</v>
      </c>
      <c r="AU3922" s="227" t="s">
        <v>93</v>
      </c>
      <c r="AY3922" s="20" t="s">
        <v>224</v>
      </c>
      <c r="BE3922" s="228">
        <f>IF(N3922="základní",J3922,0)</f>
        <v>0</v>
      </c>
      <c r="BF3922" s="228">
        <f>IF(N3922="snížená",J3922,0)</f>
        <v>0</v>
      </c>
      <c r="BG3922" s="228">
        <f>IF(N3922="zákl. přenesená",J3922,0)</f>
        <v>0</v>
      </c>
      <c r="BH3922" s="228">
        <f>IF(N3922="sníž. přenesená",J3922,0)</f>
        <v>0</v>
      </c>
      <c r="BI3922" s="228">
        <f>IF(N3922="nulová",J3922,0)</f>
        <v>0</v>
      </c>
      <c r="BJ3922" s="20" t="s">
        <v>93</v>
      </c>
      <c r="BK3922" s="228">
        <f>ROUND(I3922*H3922,2)</f>
        <v>0</v>
      </c>
      <c r="BL3922" s="20" t="s">
        <v>544</v>
      </c>
      <c r="BM3922" s="227" t="s">
        <v>4401</v>
      </c>
    </row>
    <row r="3923" s="2" customFormat="1">
      <c r="A3923" s="41"/>
      <c r="B3923" s="42"/>
      <c r="C3923" s="43"/>
      <c r="D3923" s="267" t="s">
        <v>314</v>
      </c>
      <c r="E3923" s="43"/>
      <c r="F3923" s="268" t="s">
        <v>4402</v>
      </c>
      <c r="G3923" s="43"/>
      <c r="H3923" s="43"/>
      <c r="I3923" s="269"/>
      <c r="J3923" s="43"/>
      <c r="K3923" s="43"/>
      <c r="L3923" s="47"/>
      <c r="M3923" s="270"/>
      <c r="N3923" s="271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314</v>
      </c>
      <c r="AU3923" s="20" t="s">
        <v>93</v>
      </c>
    </row>
    <row r="3924" s="12" customFormat="1" ht="22.8" customHeight="1">
      <c r="A3924" s="12"/>
      <c r="B3924" s="200"/>
      <c r="C3924" s="201"/>
      <c r="D3924" s="202" t="s">
        <v>73</v>
      </c>
      <c r="E3924" s="214" t="s">
        <v>4403</v>
      </c>
      <c r="F3924" s="214" t="s">
        <v>4404</v>
      </c>
      <c r="G3924" s="201"/>
      <c r="H3924" s="201"/>
      <c r="I3924" s="204"/>
      <c r="J3924" s="215">
        <f>BK3924</f>
        <v>0</v>
      </c>
      <c r="K3924" s="201"/>
      <c r="L3924" s="206"/>
      <c r="M3924" s="207"/>
      <c r="N3924" s="208"/>
      <c r="O3924" s="208"/>
      <c r="P3924" s="209">
        <f>SUM(P3925:P4048)</f>
        <v>0</v>
      </c>
      <c r="Q3924" s="208"/>
      <c r="R3924" s="209">
        <f>SUM(R3925:R4048)</f>
        <v>48.488785369999995</v>
      </c>
      <c r="S3924" s="208"/>
      <c r="T3924" s="210">
        <f>SUM(T3925:T4048)</f>
        <v>0</v>
      </c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R3924" s="211" t="s">
        <v>93</v>
      </c>
      <c r="AT3924" s="212" t="s">
        <v>73</v>
      </c>
      <c r="AU3924" s="212" t="s">
        <v>82</v>
      </c>
      <c r="AY3924" s="211" t="s">
        <v>224</v>
      </c>
      <c r="BK3924" s="213">
        <f>SUM(BK3925:BK4048)</f>
        <v>0</v>
      </c>
    </row>
    <row r="3925" s="2" customFormat="1" ht="24.15" customHeight="1">
      <c r="A3925" s="41"/>
      <c r="B3925" s="42"/>
      <c r="C3925" s="216" t="s">
        <v>4405</v>
      </c>
      <c r="D3925" s="216" t="s">
        <v>227</v>
      </c>
      <c r="E3925" s="217" t="s">
        <v>4406</v>
      </c>
      <c r="F3925" s="218" t="s">
        <v>4407</v>
      </c>
      <c r="G3925" s="219" t="s">
        <v>266</v>
      </c>
      <c r="H3925" s="220">
        <v>3686.6030000000001</v>
      </c>
      <c r="I3925" s="221"/>
      <c r="J3925" s="222">
        <f>ROUND(I3925*H3925,2)</f>
        <v>0</v>
      </c>
      <c r="K3925" s="218" t="s">
        <v>312</v>
      </c>
      <c r="L3925" s="47"/>
      <c r="M3925" s="223" t="s">
        <v>19</v>
      </c>
      <c r="N3925" s="224" t="s">
        <v>46</v>
      </c>
      <c r="O3925" s="87"/>
      <c r="P3925" s="225">
        <f>O3925*H3925</f>
        <v>0</v>
      </c>
      <c r="Q3925" s="225">
        <v>0</v>
      </c>
      <c r="R3925" s="225">
        <f>Q3925*H3925</f>
        <v>0</v>
      </c>
      <c r="S3925" s="225">
        <v>0</v>
      </c>
      <c r="T3925" s="226">
        <f>S3925*H3925</f>
        <v>0</v>
      </c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R3925" s="227" t="s">
        <v>544</v>
      </c>
      <c r="AT3925" s="227" t="s">
        <v>227</v>
      </c>
      <c r="AU3925" s="227" t="s">
        <v>93</v>
      </c>
      <c r="AY3925" s="20" t="s">
        <v>224</v>
      </c>
      <c r="BE3925" s="228">
        <f>IF(N3925="základní",J3925,0)</f>
        <v>0</v>
      </c>
      <c r="BF3925" s="228">
        <f>IF(N3925="snížená",J3925,0)</f>
        <v>0</v>
      </c>
      <c r="BG3925" s="228">
        <f>IF(N3925="zákl. přenesená",J3925,0)</f>
        <v>0</v>
      </c>
      <c r="BH3925" s="228">
        <f>IF(N3925="sníž. přenesená",J3925,0)</f>
        <v>0</v>
      </c>
      <c r="BI3925" s="228">
        <f>IF(N3925="nulová",J3925,0)</f>
        <v>0</v>
      </c>
      <c r="BJ3925" s="20" t="s">
        <v>93</v>
      </c>
      <c r="BK3925" s="228">
        <f>ROUND(I3925*H3925,2)</f>
        <v>0</v>
      </c>
      <c r="BL3925" s="20" t="s">
        <v>544</v>
      </c>
      <c r="BM3925" s="227" t="s">
        <v>4408</v>
      </c>
    </row>
    <row r="3926" s="2" customFormat="1">
      <c r="A3926" s="41"/>
      <c r="B3926" s="42"/>
      <c r="C3926" s="43"/>
      <c r="D3926" s="267" t="s">
        <v>314</v>
      </c>
      <c r="E3926" s="43"/>
      <c r="F3926" s="268" t="s">
        <v>4409</v>
      </c>
      <c r="G3926" s="43"/>
      <c r="H3926" s="43"/>
      <c r="I3926" s="269"/>
      <c r="J3926" s="43"/>
      <c r="K3926" s="43"/>
      <c r="L3926" s="47"/>
      <c r="M3926" s="270"/>
      <c r="N3926" s="271"/>
      <c r="O3926" s="87"/>
      <c r="P3926" s="87"/>
      <c r="Q3926" s="87"/>
      <c r="R3926" s="87"/>
      <c r="S3926" s="87"/>
      <c r="T3926" s="88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T3926" s="20" t="s">
        <v>314</v>
      </c>
      <c r="AU3926" s="20" t="s">
        <v>93</v>
      </c>
    </row>
    <row r="3927" s="2" customFormat="1" ht="24.15" customHeight="1">
      <c r="A3927" s="41"/>
      <c r="B3927" s="42"/>
      <c r="C3927" s="216" t="s">
        <v>4410</v>
      </c>
      <c r="D3927" s="216" t="s">
        <v>227</v>
      </c>
      <c r="E3927" s="217" t="s">
        <v>4411</v>
      </c>
      <c r="F3927" s="218" t="s">
        <v>4412</v>
      </c>
      <c r="G3927" s="219" t="s">
        <v>266</v>
      </c>
      <c r="H3927" s="220">
        <v>7.875</v>
      </c>
      <c r="I3927" s="221"/>
      <c r="J3927" s="222">
        <f>ROUND(I3927*H3927,2)</f>
        <v>0</v>
      </c>
      <c r="K3927" s="218" t="s">
        <v>312</v>
      </c>
      <c r="L3927" s="47"/>
      <c r="M3927" s="223" t="s">
        <v>19</v>
      </c>
      <c r="N3927" s="224" t="s">
        <v>46</v>
      </c>
      <c r="O3927" s="87"/>
      <c r="P3927" s="225">
        <f>O3927*H3927</f>
        <v>0</v>
      </c>
      <c r="Q3927" s="225">
        <v>0</v>
      </c>
      <c r="R3927" s="225">
        <f>Q3927*H3927</f>
        <v>0</v>
      </c>
      <c r="S3927" s="225">
        <v>0</v>
      </c>
      <c r="T3927" s="226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7" t="s">
        <v>544</v>
      </c>
      <c r="AT3927" s="227" t="s">
        <v>227</v>
      </c>
      <c r="AU3927" s="227" t="s">
        <v>93</v>
      </c>
      <c r="AY3927" s="20" t="s">
        <v>224</v>
      </c>
      <c r="BE3927" s="228">
        <f>IF(N3927="základní",J3927,0)</f>
        <v>0</v>
      </c>
      <c r="BF3927" s="228">
        <f>IF(N3927="snížená",J3927,0)</f>
        <v>0</v>
      </c>
      <c r="BG3927" s="228">
        <f>IF(N3927="zákl. přenesená",J3927,0)</f>
        <v>0</v>
      </c>
      <c r="BH3927" s="228">
        <f>IF(N3927="sníž. přenesená",J3927,0)</f>
        <v>0</v>
      </c>
      <c r="BI3927" s="228">
        <f>IF(N3927="nulová",J3927,0)</f>
        <v>0</v>
      </c>
      <c r="BJ3927" s="20" t="s">
        <v>93</v>
      </c>
      <c r="BK3927" s="228">
        <f>ROUND(I3927*H3927,2)</f>
        <v>0</v>
      </c>
      <c r="BL3927" s="20" t="s">
        <v>544</v>
      </c>
      <c r="BM3927" s="227" t="s">
        <v>4413</v>
      </c>
    </row>
    <row r="3928" s="2" customFormat="1">
      <c r="A3928" s="41"/>
      <c r="B3928" s="42"/>
      <c r="C3928" s="43"/>
      <c r="D3928" s="267" t="s">
        <v>314</v>
      </c>
      <c r="E3928" s="43"/>
      <c r="F3928" s="268" t="s">
        <v>4414</v>
      </c>
      <c r="G3928" s="43"/>
      <c r="H3928" s="43"/>
      <c r="I3928" s="269"/>
      <c r="J3928" s="43"/>
      <c r="K3928" s="43"/>
      <c r="L3928" s="47"/>
      <c r="M3928" s="270"/>
      <c r="N3928" s="271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314</v>
      </c>
      <c r="AU3928" s="20" t="s">
        <v>93</v>
      </c>
    </row>
    <row r="3929" s="2" customFormat="1" ht="24.15" customHeight="1">
      <c r="A3929" s="41"/>
      <c r="B3929" s="42"/>
      <c r="C3929" s="216" t="s">
        <v>4415</v>
      </c>
      <c r="D3929" s="216" t="s">
        <v>227</v>
      </c>
      <c r="E3929" s="217" t="s">
        <v>4416</v>
      </c>
      <c r="F3929" s="218" t="s">
        <v>4417</v>
      </c>
      <c r="G3929" s="219" t="s">
        <v>266</v>
      </c>
      <c r="H3929" s="220">
        <v>3683.6030000000001</v>
      </c>
      <c r="I3929" s="221"/>
      <c r="J3929" s="222">
        <f>ROUND(I3929*H3929,2)</f>
        <v>0</v>
      </c>
      <c r="K3929" s="218" t="s">
        <v>312</v>
      </c>
      <c r="L3929" s="47"/>
      <c r="M3929" s="223" t="s">
        <v>19</v>
      </c>
      <c r="N3929" s="224" t="s">
        <v>46</v>
      </c>
      <c r="O3929" s="87"/>
      <c r="P3929" s="225">
        <f>O3929*H3929</f>
        <v>0</v>
      </c>
      <c r="Q3929" s="225">
        <v>0.00020000000000000001</v>
      </c>
      <c r="R3929" s="225">
        <f>Q3929*H3929</f>
        <v>0.73672060000000006</v>
      </c>
      <c r="S3929" s="225">
        <v>0</v>
      </c>
      <c r="T3929" s="226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7" t="s">
        <v>544</v>
      </c>
      <c r="AT3929" s="227" t="s">
        <v>227</v>
      </c>
      <c r="AU3929" s="227" t="s">
        <v>93</v>
      </c>
      <c r="AY3929" s="20" t="s">
        <v>224</v>
      </c>
      <c r="BE3929" s="228">
        <f>IF(N3929="základní",J3929,0)</f>
        <v>0</v>
      </c>
      <c r="BF3929" s="228">
        <f>IF(N3929="snížená",J3929,0)</f>
        <v>0</v>
      </c>
      <c r="BG3929" s="228">
        <f>IF(N3929="zákl. přenesená",J3929,0)</f>
        <v>0</v>
      </c>
      <c r="BH3929" s="228">
        <f>IF(N3929="sníž. přenesená",J3929,0)</f>
        <v>0</v>
      </c>
      <c r="BI3929" s="228">
        <f>IF(N3929="nulová",J3929,0)</f>
        <v>0</v>
      </c>
      <c r="BJ3929" s="20" t="s">
        <v>93</v>
      </c>
      <c r="BK3929" s="228">
        <f>ROUND(I3929*H3929,2)</f>
        <v>0</v>
      </c>
      <c r="BL3929" s="20" t="s">
        <v>544</v>
      </c>
      <c r="BM3929" s="227" t="s">
        <v>4418</v>
      </c>
    </row>
    <row r="3930" s="2" customFormat="1">
      <c r="A3930" s="41"/>
      <c r="B3930" s="42"/>
      <c r="C3930" s="43"/>
      <c r="D3930" s="267" t="s">
        <v>314</v>
      </c>
      <c r="E3930" s="43"/>
      <c r="F3930" s="268" t="s">
        <v>4419</v>
      </c>
      <c r="G3930" s="43"/>
      <c r="H3930" s="43"/>
      <c r="I3930" s="269"/>
      <c r="J3930" s="43"/>
      <c r="K3930" s="43"/>
      <c r="L3930" s="47"/>
      <c r="M3930" s="270"/>
      <c r="N3930" s="271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314</v>
      </c>
      <c r="AU3930" s="20" t="s">
        <v>93</v>
      </c>
    </row>
    <row r="3931" s="14" customFormat="1">
      <c r="A3931" s="14"/>
      <c r="B3931" s="246"/>
      <c r="C3931" s="247"/>
      <c r="D3931" s="231" t="s">
        <v>268</v>
      </c>
      <c r="E3931" s="248" t="s">
        <v>19</v>
      </c>
      <c r="F3931" s="249" t="s">
        <v>1845</v>
      </c>
      <c r="G3931" s="247"/>
      <c r="H3931" s="248" t="s">
        <v>19</v>
      </c>
      <c r="I3931" s="250"/>
      <c r="J3931" s="247"/>
      <c r="K3931" s="247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268</v>
      </c>
      <c r="AU3931" s="255" t="s">
        <v>93</v>
      </c>
      <c r="AV3931" s="14" t="s">
        <v>82</v>
      </c>
      <c r="AW3931" s="14" t="s">
        <v>34</v>
      </c>
      <c r="AX3931" s="14" t="s">
        <v>74</v>
      </c>
      <c r="AY3931" s="255" t="s">
        <v>224</v>
      </c>
    </row>
    <row r="3932" s="13" customFormat="1">
      <c r="A3932" s="13"/>
      <c r="B3932" s="229"/>
      <c r="C3932" s="230"/>
      <c r="D3932" s="231" t="s">
        <v>268</v>
      </c>
      <c r="E3932" s="232" t="s">
        <v>19</v>
      </c>
      <c r="F3932" s="233" t="s">
        <v>1846</v>
      </c>
      <c r="G3932" s="230"/>
      <c r="H3932" s="234">
        <v>357.60000000000002</v>
      </c>
      <c r="I3932" s="235"/>
      <c r="J3932" s="230"/>
      <c r="K3932" s="230"/>
      <c r="L3932" s="236"/>
      <c r="M3932" s="237"/>
      <c r="N3932" s="238"/>
      <c r="O3932" s="238"/>
      <c r="P3932" s="238"/>
      <c r="Q3932" s="238"/>
      <c r="R3932" s="238"/>
      <c r="S3932" s="238"/>
      <c r="T3932" s="23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0" t="s">
        <v>268</v>
      </c>
      <c r="AU3932" s="240" t="s">
        <v>93</v>
      </c>
      <c r="AV3932" s="13" t="s">
        <v>93</v>
      </c>
      <c r="AW3932" s="13" t="s">
        <v>34</v>
      </c>
      <c r="AX3932" s="13" t="s">
        <v>74</v>
      </c>
      <c r="AY3932" s="240" t="s">
        <v>224</v>
      </c>
    </row>
    <row r="3933" s="14" customFormat="1">
      <c r="A3933" s="14"/>
      <c r="B3933" s="246"/>
      <c r="C3933" s="247"/>
      <c r="D3933" s="231" t="s">
        <v>268</v>
      </c>
      <c r="E3933" s="248" t="s">
        <v>19</v>
      </c>
      <c r="F3933" s="249" t="s">
        <v>1847</v>
      </c>
      <c r="G3933" s="247"/>
      <c r="H3933" s="248" t="s">
        <v>19</v>
      </c>
      <c r="I3933" s="250"/>
      <c r="J3933" s="247"/>
      <c r="K3933" s="247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268</v>
      </c>
      <c r="AU3933" s="255" t="s">
        <v>93</v>
      </c>
      <c r="AV3933" s="14" t="s">
        <v>82</v>
      </c>
      <c r="AW3933" s="14" t="s">
        <v>34</v>
      </c>
      <c r="AX3933" s="14" t="s">
        <v>74</v>
      </c>
      <c r="AY3933" s="255" t="s">
        <v>224</v>
      </c>
    </row>
    <row r="3934" s="13" customFormat="1">
      <c r="A3934" s="13"/>
      <c r="B3934" s="229"/>
      <c r="C3934" s="230"/>
      <c r="D3934" s="231" t="s">
        <v>268</v>
      </c>
      <c r="E3934" s="232" t="s">
        <v>19</v>
      </c>
      <c r="F3934" s="233" t="s">
        <v>1848</v>
      </c>
      <c r="G3934" s="230"/>
      <c r="H3934" s="234">
        <v>2310.4000000000001</v>
      </c>
      <c r="I3934" s="235"/>
      <c r="J3934" s="230"/>
      <c r="K3934" s="230"/>
      <c r="L3934" s="236"/>
      <c r="M3934" s="237"/>
      <c r="N3934" s="238"/>
      <c r="O3934" s="238"/>
      <c r="P3934" s="238"/>
      <c r="Q3934" s="238"/>
      <c r="R3934" s="238"/>
      <c r="S3934" s="238"/>
      <c r="T3934" s="23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0" t="s">
        <v>268</v>
      </c>
      <c r="AU3934" s="240" t="s">
        <v>93</v>
      </c>
      <c r="AV3934" s="13" t="s">
        <v>93</v>
      </c>
      <c r="AW3934" s="13" t="s">
        <v>34</v>
      </c>
      <c r="AX3934" s="13" t="s">
        <v>74</v>
      </c>
      <c r="AY3934" s="240" t="s">
        <v>224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1849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1850</v>
      </c>
      <c r="G3936" s="230"/>
      <c r="H3936" s="234">
        <v>252.90000000000001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74</v>
      </c>
      <c r="AY3936" s="240" t="s">
        <v>224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1851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1852</v>
      </c>
      <c r="G3938" s="230"/>
      <c r="H3938" s="234">
        <v>138.69999999999999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74</v>
      </c>
      <c r="AY3938" s="240" t="s">
        <v>224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1853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1854</v>
      </c>
      <c r="G3940" s="230"/>
      <c r="H3940" s="234">
        <v>534.79999999999995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1861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1862</v>
      </c>
      <c r="G3942" s="230"/>
      <c r="H3942" s="234">
        <v>3.7000000000000002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1867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1868</v>
      </c>
      <c r="G3944" s="230"/>
      <c r="H3944" s="234">
        <v>43.700000000000003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996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1075</v>
      </c>
      <c r="G3946" s="230"/>
      <c r="H3946" s="234">
        <v>41.802999999999997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6" customFormat="1">
      <c r="A3947" s="16"/>
      <c r="B3947" s="272"/>
      <c r="C3947" s="273"/>
      <c r="D3947" s="231" t="s">
        <v>268</v>
      </c>
      <c r="E3947" s="274" t="s">
        <v>19</v>
      </c>
      <c r="F3947" s="275" t="s">
        <v>351</v>
      </c>
      <c r="G3947" s="273"/>
      <c r="H3947" s="276">
        <v>3683.6030000000001</v>
      </c>
      <c r="I3947" s="277"/>
      <c r="J3947" s="273"/>
      <c r="K3947" s="273"/>
      <c r="L3947" s="278"/>
      <c r="M3947" s="279"/>
      <c r="N3947" s="280"/>
      <c r="O3947" s="280"/>
      <c r="P3947" s="280"/>
      <c r="Q3947" s="280"/>
      <c r="R3947" s="280"/>
      <c r="S3947" s="280"/>
      <c r="T3947" s="281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T3947" s="282" t="s">
        <v>268</v>
      </c>
      <c r="AU3947" s="282" t="s">
        <v>93</v>
      </c>
      <c r="AV3947" s="16" t="s">
        <v>231</v>
      </c>
      <c r="AW3947" s="16" t="s">
        <v>34</v>
      </c>
      <c r="AX3947" s="16" t="s">
        <v>82</v>
      </c>
      <c r="AY3947" s="282" t="s">
        <v>224</v>
      </c>
    </row>
    <row r="3948" s="2" customFormat="1" ht="24.15" customHeight="1">
      <c r="A3948" s="41"/>
      <c r="B3948" s="42"/>
      <c r="C3948" s="216" t="s">
        <v>4420</v>
      </c>
      <c r="D3948" s="216" t="s">
        <v>227</v>
      </c>
      <c r="E3948" s="217" t="s">
        <v>4421</v>
      </c>
      <c r="F3948" s="218" t="s">
        <v>4422</v>
      </c>
      <c r="G3948" s="219" t="s">
        <v>266</v>
      </c>
      <c r="H3948" s="220">
        <v>7.875</v>
      </c>
      <c r="I3948" s="221"/>
      <c r="J3948" s="222">
        <f>ROUND(I3948*H3948,2)</f>
        <v>0</v>
      </c>
      <c r="K3948" s="218" t="s">
        <v>312</v>
      </c>
      <c r="L3948" s="47"/>
      <c r="M3948" s="223" t="s">
        <v>19</v>
      </c>
      <c r="N3948" s="224" t="s">
        <v>46</v>
      </c>
      <c r="O3948" s="87"/>
      <c r="P3948" s="225">
        <f>O3948*H3948</f>
        <v>0</v>
      </c>
      <c r="Q3948" s="225">
        <v>0.00029999999999999997</v>
      </c>
      <c r="R3948" s="225">
        <f>Q3948*H3948</f>
        <v>0.0023624999999999996</v>
      </c>
      <c r="S3948" s="225">
        <v>0</v>
      </c>
      <c r="T3948" s="226">
        <f>S3948*H3948</f>
        <v>0</v>
      </c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R3948" s="227" t="s">
        <v>544</v>
      </c>
      <c r="AT3948" s="227" t="s">
        <v>227</v>
      </c>
      <c r="AU3948" s="227" t="s">
        <v>93</v>
      </c>
      <c r="AY3948" s="20" t="s">
        <v>224</v>
      </c>
      <c r="BE3948" s="228">
        <f>IF(N3948="základní",J3948,0)</f>
        <v>0</v>
      </c>
      <c r="BF3948" s="228">
        <f>IF(N3948="snížená",J3948,0)</f>
        <v>0</v>
      </c>
      <c r="BG3948" s="228">
        <f>IF(N3948="zákl. přenesená",J3948,0)</f>
        <v>0</v>
      </c>
      <c r="BH3948" s="228">
        <f>IF(N3948="sníž. přenesená",J3948,0)</f>
        <v>0</v>
      </c>
      <c r="BI3948" s="228">
        <f>IF(N3948="nulová",J3948,0)</f>
        <v>0</v>
      </c>
      <c r="BJ3948" s="20" t="s">
        <v>93</v>
      </c>
      <c r="BK3948" s="228">
        <f>ROUND(I3948*H3948,2)</f>
        <v>0</v>
      </c>
      <c r="BL3948" s="20" t="s">
        <v>544</v>
      </c>
      <c r="BM3948" s="227" t="s">
        <v>4423</v>
      </c>
    </row>
    <row r="3949" s="2" customFormat="1">
      <c r="A3949" s="41"/>
      <c r="B3949" s="42"/>
      <c r="C3949" s="43"/>
      <c r="D3949" s="267" t="s">
        <v>314</v>
      </c>
      <c r="E3949" s="43"/>
      <c r="F3949" s="268" t="s">
        <v>4424</v>
      </c>
      <c r="G3949" s="43"/>
      <c r="H3949" s="43"/>
      <c r="I3949" s="269"/>
      <c r="J3949" s="43"/>
      <c r="K3949" s="43"/>
      <c r="L3949" s="47"/>
      <c r="M3949" s="270"/>
      <c r="N3949" s="271"/>
      <c r="O3949" s="87"/>
      <c r="P3949" s="87"/>
      <c r="Q3949" s="87"/>
      <c r="R3949" s="87"/>
      <c r="S3949" s="87"/>
      <c r="T3949" s="88"/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T3949" s="20" t="s">
        <v>314</v>
      </c>
      <c r="AU3949" s="20" t="s">
        <v>93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4425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4426</v>
      </c>
      <c r="G3951" s="230"/>
      <c r="H3951" s="234">
        <v>7.875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82</v>
      </c>
      <c r="AY3951" s="240" t="s">
        <v>224</v>
      </c>
    </row>
    <row r="3952" s="2" customFormat="1" ht="37.8" customHeight="1">
      <c r="A3952" s="41"/>
      <c r="B3952" s="42"/>
      <c r="C3952" s="216" t="s">
        <v>4427</v>
      </c>
      <c r="D3952" s="216" t="s">
        <v>227</v>
      </c>
      <c r="E3952" s="217" t="s">
        <v>4428</v>
      </c>
      <c r="F3952" s="218" t="s">
        <v>4429</v>
      </c>
      <c r="G3952" s="219" t="s">
        <v>266</v>
      </c>
      <c r="H3952" s="220">
        <v>4608.1999999999998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0.0074999999999999997</v>
      </c>
      <c r="R3952" s="225">
        <f>Q3952*H3952</f>
        <v>34.561499999999995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4430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4431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1845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1846</v>
      </c>
      <c r="G3955" s="230"/>
      <c r="H3955" s="234">
        <v>357.60000000000002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1847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1848</v>
      </c>
      <c r="G3957" s="230"/>
      <c r="H3957" s="234">
        <v>2310.4000000000001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74</v>
      </c>
      <c r="AY3957" s="240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4432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4433</v>
      </c>
      <c r="G3959" s="230"/>
      <c r="H3959" s="234">
        <v>505.80000000000001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4" customFormat="1">
      <c r="A3960" s="14"/>
      <c r="B3960" s="246"/>
      <c r="C3960" s="247"/>
      <c r="D3960" s="231" t="s">
        <v>268</v>
      </c>
      <c r="E3960" s="248" t="s">
        <v>19</v>
      </c>
      <c r="F3960" s="249" t="s">
        <v>4434</v>
      </c>
      <c r="G3960" s="247"/>
      <c r="H3960" s="248" t="s">
        <v>19</v>
      </c>
      <c r="I3960" s="250"/>
      <c r="J3960" s="247"/>
      <c r="K3960" s="247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268</v>
      </c>
      <c r="AU3960" s="255" t="s">
        <v>93</v>
      </c>
      <c r="AV3960" s="14" t="s">
        <v>82</v>
      </c>
      <c r="AW3960" s="14" t="s">
        <v>34</v>
      </c>
      <c r="AX3960" s="14" t="s">
        <v>74</v>
      </c>
      <c r="AY3960" s="255" t="s">
        <v>224</v>
      </c>
    </row>
    <row r="3961" s="13" customFormat="1">
      <c r="A3961" s="13"/>
      <c r="B3961" s="229"/>
      <c r="C3961" s="230"/>
      <c r="D3961" s="231" t="s">
        <v>268</v>
      </c>
      <c r="E3961" s="232" t="s">
        <v>19</v>
      </c>
      <c r="F3961" s="233" t="s">
        <v>4435</v>
      </c>
      <c r="G3961" s="230"/>
      <c r="H3961" s="234">
        <v>277.39999999999998</v>
      </c>
      <c r="I3961" s="235"/>
      <c r="J3961" s="230"/>
      <c r="K3961" s="230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268</v>
      </c>
      <c r="AU3961" s="240" t="s">
        <v>93</v>
      </c>
      <c r="AV3961" s="13" t="s">
        <v>93</v>
      </c>
      <c r="AW3961" s="13" t="s">
        <v>34</v>
      </c>
      <c r="AX3961" s="13" t="s">
        <v>74</v>
      </c>
      <c r="AY3961" s="240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4436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4437</v>
      </c>
      <c r="G3963" s="230"/>
      <c r="H3963" s="234">
        <v>1069.5999999999999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4438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4439</v>
      </c>
      <c r="G3965" s="230"/>
      <c r="H3965" s="234">
        <v>87.400000000000006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6" customFormat="1">
      <c r="A3966" s="16"/>
      <c r="B3966" s="272"/>
      <c r="C3966" s="273"/>
      <c r="D3966" s="231" t="s">
        <v>268</v>
      </c>
      <c r="E3966" s="274" t="s">
        <v>19</v>
      </c>
      <c r="F3966" s="275" t="s">
        <v>351</v>
      </c>
      <c r="G3966" s="273"/>
      <c r="H3966" s="276">
        <v>4608.1999999999998</v>
      </c>
      <c r="I3966" s="277"/>
      <c r="J3966" s="273"/>
      <c r="K3966" s="273"/>
      <c r="L3966" s="278"/>
      <c r="M3966" s="279"/>
      <c r="N3966" s="280"/>
      <c r="O3966" s="280"/>
      <c r="P3966" s="280"/>
      <c r="Q3966" s="280"/>
      <c r="R3966" s="280"/>
      <c r="S3966" s="280"/>
      <c r="T3966" s="281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T3966" s="282" t="s">
        <v>268</v>
      </c>
      <c r="AU3966" s="282" t="s">
        <v>93</v>
      </c>
      <c r="AV3966" s="16" t="s">
        <v>231</v>
      </c>
      <c r="AW3966" s="16" t="s">
        <v>34</v>
      </c>
      <c r="AX3966" s="16" t="s">
        <v>82</v>
      </c>
      <c r="AY3966" s="282" t="s">
        <v>224</v>
      </c>
    </row>
    <row r="3967" s="2" customFormat="1" ht="24.15" customHeight="1">
      <c r="A3967" s="41"/>
      <c r="B3967" s="42"/>
      <c r="C3967" s="216" t="s">
        <v>4440</v>
      </c>
      <c r="D3967" s="216" t="s">
        <v>227</v>
      </c>
      <c r="E3967" s="217" t="s">
        <v>4441</v>
      </c>
      <c r="F3967" s="218" t="s">
        <v>4442</v>
      </c>
      <c r="G3967" s="219" t="s">
        <v>266</v>
      </c>
      <c r="H3967" s="220">
        <v>3.7000000000000002</v>
      </c>
      <c r="I3967" s="221"/>
      <c r="J3967" s="222">
        <f>ROUND(I3967*H3967,2)</f>
        <v>0</v>
      </c>
      <c r="K3967" s="218" t="s">
        <v>312</v>
      </c>
      <c r="L3967" s="47"/>
      <c r="M3967" s="223" t="s">
        <v>19</v>
      </c>
      <c r="N3967" s="224" t="s">
        <v>46</v>
      </c>
      <c r="O3967" s="87"/>
      <c r="P3967" s="225">
        <f>O3967*H3967</f>
        <v>0</v>
      </c>
      <c r="Q3967" s="225">
        <v>0.00050000000000000001</v>
      </c>
      <c r="R3967" s="225">
        <f>Q3967*H3967</f>
        <v>0.0018500000000000001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544</v>
      </c>
      <c r="AT3967" s="227" t="s">
        <v>227</v>
      </c>
      <c r="AU3967" s="227" t="s">
        <v>93</v>
      </c>
      <c r="AY3967" s="20" t="s">
        <v>224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93</v>
      </c>
      <c r="BK3967" s="228">
        <f>ROUND(I3967*H3967,2)</f>
        <v>0</v>
      </c>
      <c r="BL3967" s="20" t="s">
        <v>544</v>
      </c>
      <c r="BM3967" s="227" t="s">
        <v>4443</v>
      </c>
    </row>
    <row r="3968" s="2" customFormat="1">
      <c r="A3968" s="41"/>
      <c r="B3968" s="42"/>
      <c r="C3968" s="43"/>
      <c r="D3968" s="267" t="s">
        <v>314</v>
      </c>
      <c r="E3968" s="43"/>
      <c r="F3968" s="268" t="s">
        <v>4444</v>
      </c>
      <c r="G3968" s="43"/>
      <c r="H3968" s="43"/>
      <c r="I3968" s="269"/>
      <c r="J3968" s="43"/>
      <c r="K3968" s="43"/>
      <c r="L3968" s="47"/>
      <c r="M3968" s="270"/>
      <c r="N3968" s="271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314</v>
      </c>
      <c r="AU3968" s="20" t="s">
        <v>93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1861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1862</v>
      </c>
      <c r="G3970" s="230"/>
      <c r="H3970" s="234">
        <v>3.7000000000000002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82</v>
      </c>
      <c r="AY3970" s="240" t="s">
        <v>224</v>
      </c>
    </row>
    <row r="3971" s="2" customFormat="1" ht="16.5" customHeight="1">
      <c r="A3971" s="41"/>
      <c r="B3971" s="42"/>
      <c r="C3971" s="286" t="s">
        <v>4445</v>
      </c>
      <c r="D3971" s="286" t="s">
        <v>572</v>
      </c>
      <c r="E3971" s="287" t="s">
        <v>4446</v>
      </c>
      <c r="F3971" s="288" t="s">
        <v>4447</v>
      </c>
      <c r="G3971" s="289" t="s">
        <v>266</v>
      </c>
      <c r="H3971" s="290">
        <v>4.0700000000000003</v>
      </c>
      <c r="I3971" s="291"/>
      <c r="J3971" s="292">
        <f>ROUND(I3971*H3971,2)</f>
        <v>0</v>
      </c>
      <c r="K3971" s="288" t="s">
        <v>19</v>
      </c>
      <c r="L3971" s="293"/>
      <c r="M3971" s="294" t="s">
        <v>19</v>
      </c>
      <c r="N3971" s="295" t="s">
        <v>46</v>
      </c>
      <c r="O3971" s="87"/>
      <c r="P3971" s="225">
        <f>O3971*H3971</f>
        <v>0</v>
      </c>
      <c r="Q3971" s="225">
        <v>0.0041999999999999997</v>
      </c>
      <c r="R3971" s="225">
        <f>Q3971*H3971</f>
        <v>0.017094000000000002</v>
      </c>
      <c r="S3971" s="225">
        <v>0</v>
      </c>
      <c r="T3971" s="226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7" t="s">
        <v>643</v>
      </c>
      <c r="AT3971" s="227" t="s">
        <v>572</v>
      </c>
      <c r="AU3971" s="227" t="s">
        <v>93</v>
      </c>
      <c r="AY3971" s="20" t="s">
        <v>224</v>
      </c>
      <c r="BE3971" s="228">
        <f>IF(N3971="základní",J3971,0)</f>
        <v>0</v>
      </c>
      <c r="BF3971" s="228">
        <f>IF(N3971="snížená",J3971,0)</f>
        <v>0</v>
      </c>
      <c r="BG3971" s="228">
        <f>IF(N3971="zákl. přenesená",J3971,0)</f>
        <v>0</v>
      </c>
      <c r="BH3971" s="228">
        <f>IF(N3971="sníž. přenesená",J3971,0)</f>
        <v>0</v>
      </c>
      <c r="BI3971" s="228">
        <f>IF(N3971="nulová",J3971,0)</f>
        <v>0</v>
      </c>
      <c r="BJ3971" s="20" t="s">
        <v>93</v>
      </c>
      <c r="BK3971" s="228">
        <f>ROUND(I3971*H3971,2)</f>
        <v>0</v>
      </c>
      <c r="BL3971" s="20" t="s">
        <v>544</v>
      </c>
      <c r="BM3971" s="227" t="s">
        <v>4448</v>
      </c>
    </row>
    <row r="3972" s="14" customFormat="1">
      <c r="A3972" s="14"/>
      <c r="B3972" s="246"/>
      <c r="C3972" s="247"/>
      <c r="D3972" s="231" t="s">
        <v>268</v>
      </c>
      <c r="E3972" s="248" t="s">
        <v>19</v>
      </c>
      <c r="F3972" s="249" t="s">
        <v>1861</v>
      </c>
      <c r="G3972" s="247"/>
      <c r="H3972" s="248" t="s">
        <v>19</v>
      </c>
      <c r="I3972" s="250"/>
      <c r="J3972" s="247"/>
      <c r="K3972" s="247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268</v>
      </c>
      <c r="AU3972" s="255" t="s">
        <v>93</v>
      </c>
      <c r="AV3972" s="14" t="s">
        <v>82</v>
      </c>
      <c r="AW3972" s="14" t="s">
        <v>34</v>
      </c>
      <c r="AX3972" s="14" t="s">
        <v>74</v>
      </c>
      <c r="AY3972" s="255" t="s">
        <v>224</v>
      </c>
    </row>
    <row r="3973" s="13" customFormat="1">
      <c r="A3973" s="13"/>
      <c r="B3973" s="229"/>
      <c r="C3973" s="230"/>
      <c r="D3973" s="231" t="s">
        <v>268</v>
      </c>
      <c r="E3973" s="232" t="s">
        <v>19</v>
      </c>
      <c r="F3973" s="233" t="s">
        <v>4449</v>
      </c>
      <c r="G3973" s="230"/>
      <c r="H3973" s="234">
        <v>4.0700000000000003</v>
      </c>
      <c r="I3973" s="235"/>
      <c r="J3973" s="230"/>
      <c r="K3973" s="230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268</v>
      </c>
      <c r="AU3973" s="240" t="s">
        <v>93</v>
      </c>
      <c r="AV3973" s="13" t="s">
        <v>93</v>
      </c>
      <c r="AW3973" s="13" t="s">
        <v>34</v>
      </c>
      <c r="AX3973" s="13" t="s">
        <v>82</v>
      </c>
      <c r="AY3973" s="240" t="s">
        <v>224</v>
      </c>
    </row>
    <row r="3974" s="2" customFormat="1" ht="24.15" customHeight="1">
      <c r="A3974" s="41"/>
      <c r="B3974" s="42"/>
      <c r="C3974" s="216" t="s">
        <v>4450</v>
      </c>
      <c r="D3974" s="216" t="s">
        <v>227</v>
      </c>
      <c r="E3974" s="217" t="s">
        <v>4451</v>
      </c>
      <c r="F3974" s="218" t="s">
        <v>4452</v>
      </c>
      <c r="G3974" s="219" t="s">
        <v>266</v>
      </c>
      <c r="H3974" s="220">
        <v>3681.703</v>
      </c>
      <c r="I3974" s="221"/>
      <c r="J3974" s="222">
        <f>ROUND(I3974*H3974,2)</f>
        <v>0</v>
      </c>
      <c r="K3974" s="218" t="s">
        <v>312</v>
      </c>
      <c r="L3974" s="47"/>
      <c r="M3974" s="223" t="s">
        <v>19</v>
      </c>
      <c r="N3974" s="224" t="s">
        <v>46</v>
      </c>
      <c r="O3974" s="87"/>
      <c r="P3974" s="225">
        <f>O3974*H3974</f>
        <v>0</v>
      </c>
      <c r="Q3974" s="225">
        <v>0.00029999999999999997</v>
      </c>
      <c r="R3974" s="225">
        <f>Q3974*H3974</f>
        <v>1.1045109</v>
      </c>
      <c r="S3974" s="225">
        <v>0</v>
      </c>
      <c r="T3974" s="226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7" t="s">
        <v>544</v>
      </c>
      <c r="AT3974" s="227" t="s">
        <v>227</v>
      </c>
      <c r="AU3974" s="227" t="s">
        <v>93</v>
      </c>
      <c r="AY3974" s="20" t="s">
        <v>224</v>
      </c>
      <c r="BE3974" s="228">
        <f>IF(N3974="základní",J3974,0)</f>
        <v>0</v>
      </c>
      <c r="BF3974" s="228">
        <f>IF(N3974="snížená",J3974,0)</f>
        <v>0</v>
      </c>
      <c r="BG3974" s="228">
        <f>IF(N3974="zákl. přenesená",J3974,0)</f>
        <v>0</v>
      </c>
      <c r="BH3974" s="228">
        <f>IF(N3974="sníž. přenesená",J3974,0)</f>
        <v>0</v>
      </c>
      <c r="BI3974" s="228">
        <f>IF(N3974="nulová",J3974,0)</f>
        <v>0</v>
      </c>
      <c r="BJ3974" s="20" t="s">
        <v>93</v>
      </c>
      <c r="BK3974" s="228">
        <f>ROUND(I3974*H3974,2)</f>
        <v>0</v>
      </c>
      <c r="BL3974" s="20" t="s">
        <v>544</v>
      </c>
      <c r="BM3974" s="227" t="s">
        <v>4453</v>
      </c>
    </row>
    <row r="3975" s="2" customFormat="1">
      <c r="A3975" s="41"/>
      <c r="B3975" s="42"/>
      <c r="C3975" s="43"/>
      <c r="D3975" s="267" t="s">
        <v>314</v>
      </c>
      <c r="E3975" s="43"/>
      <c r="F3975" s="268" t="s">
        <v>4454</v>
      </c>
      <c r="G3975" s="43"/>
      <c r="H3975" s="43"/>
      <c r="I3975" s="269"/>
      <c r="J3975" s="43"/>
      <c r="K3975" s="43"/>
      <c r="L3975" s="47"/>
      <c r="M3975" s="270"/>
      <c r="N3975" s="271"/>
      <c r="O3975" s="87"/>
      <c r="P3975" s="87"/>
      <c r="Q3975" s="87"/>
      <c r="R3975" s="87"/>
      <c r="S3975" s="87"/>
      <c r="T3975" s="88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T3975" s="20" t="s">
        <v>314</v>
      </c>
      <c r="AU3975" s="20" t="s">
        <v>93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1845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1846</v>
      </c>
      <c r="G3977" s="230"/>
      <c r="H3977" s="234">
        <v>357.60000000000002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1847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1848</v>
      </c>
      <c r="G3979" s="230"/>
      <c r="H3979" s="234">
        <v>2310.4000000000001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1849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1850</v>
      </c>
      <c r="G3981" s="230"/>
      <c r="H3981" s="234">
        <v>252.90000000000001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1851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1852</v>
      </c>
      <c r="G3983" s="230"/>
      <c r="H3983" s="234">
        <v>138.69999999999999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1853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1854</v>
      </c>
      <c r="G3985" s="230"/>
      <c r="H3985" s="234">
        <v>534.79999999999995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1867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1868</v>
      </c>
      <c r="G3987" s="230"/>
      <c r="H3987" s="234">
        <v>43.700000000000003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996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1075</v>
      </c>
      <c r="G3989" s="230"/>
      <c r="H3989" s="234">
        <v>41.802999999999997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4425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4" customFormat="1">
      <c r="A3991" s="14"/>
      <c r="B3991" s="246"/>
      <c r="C3991" s="247"/>
      <c r="D3991" s="231" t="s">
        <v>268</v>
      </c>
      <c r="E3991" s="248" t="s">
        <v>19</v>
      </c>
      <c r="F3991" s="249" t="s">
        <v>4455</v>
      </c>
      <c r="G3991" s="247"/>
      <c r="H3991" s="248" t="s">
        <v>19</v>
      </c>
      <c r="I3991" s="250"/>
      <c r="J3991" s="247"/>
      <c r="K3991" s="247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268</v>
      </c>
      <c r="AU3991" s="255" t="s">
        <v>93</v>
      </c>
      <c r="AV3991" s="14" t="s">
        <v>82</v>
      </c>
      <c r="AW3991" s="14" t="s">
        <v>34</v>
      </c>
      <c r="AX3991" s="14" t="s">
        <v>74</v>
      </c>
      <c r="AY3991" s="255" t="s">
        <v>224</v>
      </c>
    </row>
    <row r="3992" s="13" customFormat="1">
      <c r="A3992" s="13"/>
      <c r="B3992" s="229"/>
      <c r="C3992" s="230"/>
      <c r="D3992" s="231" t="s">
        <v>268</v>
      </c>
      <c r="E3992" s="232" t="s">
        <v>19</v>
      </c>
      <c r="F3992" s="233" t="s">
        <v>4456</v>
      </c>
      <c r="G3992" s="230"/>
      <c r="H3992" s="234">
        <v>1.8</v>
      </c>
      <c r="I3992" s="235"/>
      <c r="J3992" s="230"/>
      <c r="K3992" s="230"/>
      <c r="L3992" s="236"/>
      <c r="M3992" s="237"/>
      <c r="N3992" s="238"/>
      <c r="O3992" s="238"/>
      <c r="P3992" s="238"/>
      <c r="Q3992" s="238"/>
      <c r="R3992" s="238"/>
      <c r="S3992" s="238"/>
      <c r="T3992" s="239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0" t="s">
        <v>268</v>
      </c>
      <c r="AU3992" s="240" t="s">
        <v>93</v>
      </c>
      <c r="AV3992" s="13" t="s">
        <v>93</v>
      </c>
      <c r="AW3992" s="13" t="s">
        <v>34</v>
      </c>
      <c r="AX3992" s="13" t="s">
        <v>74</v>
      </c>
      <c r="AY3992" s="240" t="s">
        <v>224</v>
      </c>
    </row>
    <row r="3993" s="16" customFormat="1">
      <c r="A3993" s="16"/>
      <c r="B3993" s="272"/>
      <c r="C3993" s="273"/>
      <c r="D3993" s="231" t="s">
        <v>268</v>
      </c>
      <c r="E3993" s="274" t="s">
        <v>19</v>
      </c>
      <c r="F3993" s="275" t="s">
        <v>351</v>
      </c>
      <c r="G3993" s="273"/>
      <c r="H3993" s="276">
        <v>3681.703</v>
      </c>
      <c r="I3993" s="277"/>
      <c r="J3993" s="273"/>
      <c r="K3993" s="273"/>
      <c r="L3993" s="278"/>
      <c r="M3993" s="279"/>
      <c r="N3993" s="280"/>
      <c r="O3993" s="280"/>
      <c r="P3993" s="280"/>
      <c r="Q3993" s="280"/>
      <c r="R3993" s="280"/>
      <c r="S3993" s="280"/>
      <c r="T3993" s="281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T3993" s="282" t="s">
        <v>268</v>
      </c>
      <c r="AU3993" s="282" t="s">
        <v>93</v>
      </c>
      <c r="AV3993" s="16" t="s">
        <v>231</v>
      </c>
      <c r="AW3993" s="16" t="s">
        <v>34</v>
      </c>
      <c r="AX3993" s="16" t="s">
        <v>82</v>
      </c>
      <c r="AY3993" s="282" t="s">
        <v>224</v>
      </c>
    </row>
    <row r="3994" s="2" customFormat="1" ht="16.5" customHeight="1">
      <c r="A3994" s="41"/>
      <c r="B3994" s="42"/>
      <c r="C3994" s="286" t="s">
        <v>4457</v>
      </c>
      <c r="D3994" s="286" t="s">
        <v>572</v>
      </c>
      <c r="E3994" s="287" t="s">
        <v>4458</v>
      </c>
      <c r="F3994" s="288" t="s">
        <v>4459</v>
      </c>
      <c r="G3994" s="289" t="s">
        <v>266</v>
      </c>
      <c r="H3994" s="290">
        <v>3261.0599999999999</v>
      </c>
      <c r="I3994" s="291"/>
      <c r="J3994" s="292">
        <f>ROUND(I3994*H3994,2)</f>
        <v>0</v>
      </c>
      <c r="K3994" s="288" t="s">
        <v>19</v>
      </c>
      <c r="L3994" s="293"/>
      <c r="M3994" s="294" t="s">
        <v>19</v>
      </c>
      <c r="N3994" s="295" t="s">
        <v>46</v>
      </c>
      <c r="O3994" s="87"/>
      <c r="P3994" s="225">
        <f>O3994*H3994</f>
        <v>0</v>
      </c>
      <c r="Q3994" s="225">
        <v>0.0025000000000000001</v>
      </c>
      <c r="R3994" s="225">
        <f>Q3994*H3994</f>
        <v>8.1526499999999995</v>
      </c>
      <c r="S3994" s="225">
        <v>0</v>
      </c>
      <c r="T3994" s="226">
        <f>S3994*H3994</f>
        <v>0</v>
      </c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R3994" s="227" t="s">
        <v>643</v>
      </c>
      <c r="AT3994" s="227" t="s">
        <v>572</v>
      </c>
      <c r="AU3994" s="227" t="s">
        <v>93</v>
      </c>
      <c r="AY3994" s="20" t="s">
        <v>224</v>
      </c>
      <c r="BE3994" s="228">
        <f>IF(N3994="základní",J3994,0)</f>
        <v>0</v>
      </c>
      <c r="BF3994" s="228">
        <f>IF(N3994="snížená",J3994,0)</f>
        <v>0</v>
      </c>
      <c r="BG3994" s="228">
        <f>IF(N3994="zákl. přenesená",J3994,0)</f>
        <v>0</v>
      </c>
      <c r="BH3994" s="228">
        <f>IF(N3994="sníž. přenesená",J3994,0)</f>
        <v>0</v>
      </c>
      <c r="BI3994" s="228">
        <f>IF(N3994="nulová",J3994,0)</f>
        <v>0</v>
      </c>
      <c r="BJ3994" s="20" t="s">
        <v>93</v>
      </c>
      <c r="BK3994" s="228">
        <f>ROUND(I3994*H3994,2)</f>
        <v>0</v>
      </c>
      <c r="BL3994" s="20" t="s">
        <v>544</v>
      </c>
      <c r="BM3994" s="227" t="s">
        <v>4460</v>
      </c>
    </row>
    <row r="3995" s="14" customFormat="1">
      <c r="A3995" s="14"/>
      <c r="B3995" s="246"/>
      <c r="C3995" s="247"/>
      <c r="D3995" s="231" t="s">
        <v>268</v>
      </c>
      <c r="E3995" s="248" t="s">
        <v>19</v>
      </c>
      <c r="F3995" s="249" t="s">
        <v>1845</v>
      </c>
      <c r="G3995" s="247"/>
      <c r="H3995" s="248" t="s">
        <v>19</v>
      </c>
      <c r="I3995" s="250"/>
      <c r="J3995" s="247"/>
      <c r="K3995" s="247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268</v>
      </c>
      <c r="AU3995" s="255" t="s">
        <v>93</v>
      </c>
      <c r="AV3995" s="14" t="s">
        <v>82</v>
      </c>
      <c r="AW3995" s="14" t="s">
        <v>34</v>
      </c>
      <c r="AX3995" s="14" t="s">
        <v>74</v>
      </c>
      <c r="AY3995" s="255" t="s">
        <v>224</v>
      </c>
    </row>
    <row r="3996" s="13" customFormat="1">
      <c r="A3996" s="13"/>
      <c r="B3996" s="229"/>
      <c r="C3996" s="230"/>
      <c r="D3996" s="231" t="s">
        <v>268</v>
      </c>
      <c r="E3996" s="232" t="s">
        <v>19</v>
      </c>
      <c r="F3996" s="233" t="s">
        <v>4461</v>
      </c>
      <c r="G3996" s="230"/>
      <c r="H3996" s="234">
        <v>393.36000000000001</v>
      </c>
      <c r="I3996" s="235"/>
      <c r="J3996" s="230"/>
      <c r="K3996" s="230"/>
      <c r="L3996" s="236"/>
      <c r="M3996" s="237"/>
      <c r="N3996" s="238"/>
      <c r="O3996" s="238"/>
      <c r="P3996" s="238"/>
      <c r="Q3996" s="238"/>
      <c r="R3996" s="238"/>
      <c r="S3996" s="238"/>
      <c r="T3996" s="23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0" t="s">
        <v>268</v>
      </c>
      <c r="AU3996" s="240" t="s">
        <v>93</v>
      </c>
      <c r="AV3996" s="13" t="s">
        <v>93</v>
      </c>
      <c r="AW3996" s="13" t="s">
        <v>34</v>
      </c>
      <c r="AX3996" s="13" t="s">
        <v>74</v>
      </c>
      <c r="AY3996" s="240" t="s">
        <v>224</v>
      </c>
    </row>
    <row r="3997" s="14" customFormat="1">
      <c r="A3997" s="14"/>
      <c r="B3997" s="246"/>
      <c r="C3997" s="247"/>
      <c r="D3997" s="231" t="s">
        <v>268</v>
      </c>
      <c r="E3997" s="248" t="s">
        <v>19</v>
      </c>
      <c r="F3997" s="249" t="s">
        <v>1847</v>
      </c>
      <c r="G3997" s="247"/>
      <c r="H3997" s="248" t="s">
        <v>19</v>
      </c>
      <c r="I3997" s="250"/>
      <c r="J3997" s="247"/>
      <c r="K3997" s="247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268</v>
      </c>
      <c r="AU3997" s="255" t="s">
        <v>93</v>
      </c>
      <c r="AV3997" s="14" t="s">
        <v>82</v>
      </c>
      <c r="AW3997" s="14" t="s">
        <v>34</v>
      </c>
      <c r="AX3997" s="14" t="s">
        <v>74</v>
      </c>
      <c r="AY3997" s="255" t="s">
        <v>224</v>
      </c>
    </row>
    <row r="3998" s="13" customFormat="1">
      <c r="A3998" s="13"/>
      <c r="B3998" s="229"/>
      <c r="C3998" s="230"/>
      <c r="D3998" s="231" t="s">
        <v>268</v>
      </c>
      <c r="E3998" s="232" t="s">
        <v>19</v>
      </c>
      <c r="F3998" s="233" t="s">
        <v>4462</v>
      </c>
      <c r="G3998" s="230"/>
      <c r="H3998" s="234">
        <v>2541.4400000000001</v>
      </c>
      <c r="I3998" s="235"/>
      <c r="J3998" s="230"/>
      <c r="K3998" s="230"/>
      <c r="L3998" s="236"/>
      <c r="M3998" s="237"/>
      <c r="N3998" s="238"/>
      <c r="O3998" s="238"/>
      <c r="P3998" s="238"/>
      <c r="Q3998" s="238"/>
      <c r="R3998" s="238"/>
      <c r="S3998" s="238"/>
      <c r="T3998" s="23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0" t="s">
        <v>268</v>
      </c>
      <c r="AU3998" s="240" t="s">
        <v>93</v>
      </c>
      <c r="AV3998" s="13" t="s">
        <v>93</v>
      </c>
      <c r="AW3998" s="13" t="s">
        <v>34</v>
      </c>
      <c r="AX3998" s="13" t="s">
        <v>74</v>
      </c>
      <c r="AY3998" s="240" t="s">
        <v>224</v>
      </c>
    </row>
    <row r="3999" s="14" customFormat="1">
      <c r="A3999" s="14"/>
      <c r="B3999" s="246"/>
      <c r="C3999" s="247"/>
      <c r="D3999" s="231" t="s">
        <v>268</v>
      </c>
      <c r="E3999" s="248" t="s">
        <v>19</v>
      </c>
      <c r="F3999" s="249" t="s">
        <v>1849</v>
      </c>
      <c r="G3999" s="247"/>
      <c r="H3999" s="248" t="s">
        <v>19</v>
      </c>
      <c r="I3999" s="250"/>
      <c r="J3999" s="247"/>
      <c r="K3999" s="247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268</v>
      </c>
      <c r="AU3999" s="255" t="s">
        <v>93</v>
      </c>
      <c r="AV3999" s="14" t="s">
        <v>82</v>
      </c>
      <c r="AW3999" s="14" t="s">
        <v>34</v>
      </c>
      <c r="AX3999" s="14" t="s">
        <v>74</v>
      </c>
      <c r="AY3999" s="255" t="s">
        <v>224</v>
      </c>
    </row>
    <row r="4000" s="13" customFormat="1">
      <c r="A4000" s="13"/>
      <c r="B4000" s="229"/>
      <c r="C4000" s="230"/>
      <c r="D4000" s="231" t="s">
        <v>268</v>
      </c>
      <c r="E4000" s="232" t="s">
        <v>19</v>
      </c>
      <c r="F4000" s="233" t="s">
        <v>4463</v>
      </c>
      <c r="G4000" s="230"/>
      <c r="H4000" s="234">
        <v>278.19</v>
      </c>
      <c r="I4000" s="235"/>
      <c r="J4000" s="230"/>
      <c r="K4000" s="230"/>
      <c r="L4000" s="236"/>
      <c r="M4000" s="237"/>
      <c r="N4000" s="238"/>
      <c r="O4000" s="238"/>
      <c r="P4000" s="238"/>
      <c r="Q4000" s="238"/>
      <c r="R4000" s="238"/>
      <c r="S4000" s="238"/>
      <c r="T4000" s="239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0" t="s">
        <v>268</v>
      </c>
      <c r="AU4000" s="240" t="s">
        <v>93</v>
      </c>
      <c r="AV4000" s="13" t="s">
        <v>93</v>
      </c>
      <c r="AW4000" s="13" t="s">
        <v>34</v>
      </c>
      <c r="AX4000" s="13" t="s">
        <v>74</v>
      </c>
      <c r="AY4000" s="240" t="s">
        <v>224</v>
      </c>
    </row>
    <row r="4001" s="14" customFormat="1">
      <c r="A4001" s="14"/>
      <c r="B4001" s="246"/>
      <c r="C4001" s="247"/>
      <c r="D4001" s="231" t="s">
        <v>268</v>
      </c>
      <c r="E4001" s="248" t="s">
        <v>19</v>
      </c>
      <c r="F4001" s="249" t="s">
        <v>1867</v>
      </c>
      <c r="G4001" s="247"/>
      <c r="H4001" s="248" t="s">
        <v>19</v>
      </c>
      <c r="I4001" s="250"/>
      <c r="J4001" s="247"/>
      <c r="K4001" s="247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268</v>
      </c>
      <c r="AU4001" s="255" t="s">
        <v>93</v>
      </c>
      <c r="AV4001" s="14" t="s">
        <v>82</v>
      </c>
      <c r="AW4001" s="14" t="s">
        <v>34</v>
      </c>
      <c r="AX4001" s="14" t="s">
        <v>74</v>
      </c>
      <c r="AY4001" s="255" t="s">
        <v>224</v>
      </c>
    </row>
    <row r="4002" s="13" customFormat="1">
      <c r="A4002" s="13"/>
      <c r="B4002" s="229"/>
      <c r="C4002" s="230"/>
      <c r="D4002" s="231" t="s">
        <v>268</v>
      </c>
      <c r="E4002" s="232" t="s">
        <v>19</v>
      </c>
      <c r="F4002" s="233" t="s">
        <v>4464</v>
      </c>
      <c r="G4002" s="230"/>
      <c r="H4002" s="234">
        <v>48.07</v>
      </c>
      <c r="I4002" s="235"/>
      <c r="J4002" s="230"/>
      <c r="K4002" s="230"/>
      <c r="L4002" s="236"/>
      <c r="M4002" s="237"/>
      <c r="N4002" s="238"/>
      <c r="O4002" s="238"/>
      <c r="P4002" s="238"/>
      <c r="Q4002" s="238"/>
      <c r="R4002" s="238"/>
      <c r="S4002" s="238"/>
      <c r="T4002" s="23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0" t="s">
        <v>268</v>
      </c>
      <c r="AU4002" s="240" t="s">
        <v>93</v>
      </c>
      <c r="AV4002" s="13" t="s">
        <v>93</v>
      </c>
      <c r="AW4002" s="13" t="s">
        <v>34</v>
      </c>
      <c r="AX4002" s="13" t="s">
        <v>74</v>
      </c>
      <c r="AY4002" s="240" t="s">
        <v>224</v>
      </c>
    </row>
    <row r="4003" s="16" customFormat="1">
      <c r="A4003" s="16"/>
      <c r="B4003" s="272"/>
      <c r="C4003" s="273"/>
      <c r="D4003" s="231" t="s">
        <v>268</v>
      </c>
      <c r="E4003" s="274" t="s">
        <v>19</v>
      </c>
      <c r="F4003" s="275" t="s">
        <v>351</v>
      </c>
      <c r="G4003" s="273"/>
      <c r="H4003" s="276">
        <v>3261.0599999999999</v>
      </c>
      <c r="I4003" s="277"/>
      <c r="J4003" s="273"/>
      <c r="K4003" s="273"/>
      <c r="L4003" s="278"/>
      <c r="M4003" s="279"/>
      <c r="N4003" s="280"/>
      <c r="O4003" s="280"/>
      <c r="P4003" s="280"/>
      <c r="Q4003" s="280"/>
      <c r="R4003" s="280"/>
      <c r="S4003" s="280"/>
      <c r="T4003" s="281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2" t="s">
        <v>268</v>
      </c>
      <c r="AU4003" s="282" t="s">
        <v>93</v>
      </c>
      <c r="AV4003" s="16" t="s">
        <v>231</v>
      </c>
      <c r="AW4003" s="16" t="s">
        <v>34</v>
      </c>
      <c r="AX4003" s="16" t="s">
        <v>82</v>
      </c>
      <c r="AY4003" s="282" t="s">
        <v>224</v>
      </c>
    </row>
    <row r="4004" s="2" customFormat="1" ht="21.75" customHeight="1">
      <c r="A4004" s="41"/>
      <c r="B4004" s="42"/>
      <c r="C4004" s="286" t="s">
        <v>4465</v>
      </c>
      <c r="D4004" s="286" t="s">
        <v>572</v>
      </c>
      <c r="E4004" s="287" t="s">
        <v>4466</v>
      </c>
      <c r="F4004" s="288" t="s">
        <v>4467</v>
      </c>
      <c r="G4004" s="289" t="s">
        <v>266</v>
      </c>
      <c r="H4004" s="290">
        <v>791.31600000000003</v>
      </c>
      <c r="I4004" s="291"/>
      <c r="J4004" s="292">
        <f>ROUND(I4004*H4004,2)</f>
        <v>0</v>
      </c>
      <c r="K4004" s="288" t="s">
        <v>19</v>
      </c>
      <c r="L4004" s="293"/>
      <c r="M4004" s="294" t="s">
        <v>19</v>
      </c>
      <c r="N4004" s="295" t="s">
        <v>46</v>
      </c>
      <c r="O4004" s="87"/>
      <c r="P4004" s="225">
        <f>O4004*H4004</f>
        <v>0</v>
      </c>
      <c r="Q4004" s="225">
        <v>0.0032000000000000002</v>
      </c>
      <c r="R4004" s="225">
        <f>Q4004*H4004</f>
        <v>2.5322112000000003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643</v>
      </c>
      <c r="AT4004" s="227" t="s">
        <v>572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4468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1851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3" customFormat="1">
      <c r="A4006" s="13"/>
      <c r="B4006" s="229"/>
      <c r="C4006" s="230"/>
      <c r="D4006" s="231" t="s">
        <v>268</v>
      </c>
      <c r="E4006" s="232" t="s">
        <v>19</v>
      </c>
      <c r="F4006" s="233" t="s">
        <v>4469</v>
      </c>
      <c r="G4006" s="230"/>
      <c r="H4006" s="234">
        <v>152.56999999999999</v>
      </c>
      <c r="I4006" s="235"/>
      <c r="J4006" s="230"/>
      <c r="K4006" s="230"/>
      <c r="L4006" s="236"/>
      <c r="M4006" s="237"/>
      <c r="N4006" s="238"/>
      <c r="O4006" s="238"/>
      <c r="P4006" s="238"/>
      <c r="Q4006" s="238"/>
      <c r="R4006" s="238"/>
      <c r="S4006" s="238"/>
      <c r="T4006" s="23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0" t="s">
        <v>268</v>
      </c>
      <c r="AU4006" s="240" t="s">
        <v>93</v>
      </c>
      <c r="AV4006" s="13" t="s">
        <v>93</v>
      </c>
      <c r="AW4006" s="13" t="s">
        <v>34</v>
      </c>
      <c r="AX4006" s="13" t="s">
        <v>74</v>
      </c>
      <c r="AY4006" s="240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1853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4470</v>
      </c>
      <c r="G4008" s="230"/>
      <c r="H4008" s="234">
        <v>588.27999999999997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996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1075</v>
      </c>
      <c r="G4010" s="230"/>
      <c r="H4010" s="234">
        <v>41.802999999999997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4425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4471</v>
      </c>
      <c r="G4012" s="230"/>
      <c r="H4012" s="234">
        <v>8.6630000000000003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6" customFormat="1">
      <c r="A4013" s="16"/>
      <c r="B4013" s="272"/>
      <c r="C4013" s="273"/>
      <c r="D4013" s="231" t="s">
        <v>268</v>
      </c>
      <c r="E4013" s="274" t="s">
        <v>19</v>
      </c>
      <c r="F4013" s="275" t="s">
        <v>351</v>
      </c>
      <c r="G4013" s="273"/>
      <c r="H4013" s="276">
        <v>791.31600000000003</v>
      </c>
      <c r="I4013" s="277"/>
      <c r="J4013" s="273"/>
      <c r="K4013" s="273"/>
      <c r="L4013" s="278"/>
      <c r="M4013" s="279"/>
      <c r="N4013" s="280"/>
      <c r="O4013" s="280"/>
      <c r="P4013" s="280"/>
      <c r="Q4013" s="280"/>
      <c r="R4013" s="280"/>
      <c r="S4013" s="280"/>
      <c r="T4013" s="281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T4013" s="282" t="s">
        <v>268</v>
      </c>
      <c r="AU4013" s="282" t="s">
        <v>93</v>
      </c>
      <c r="AV4013" s="16" t="s">
        <v>231</v>
      </c>
      <c r="AW4013" s="16" t="s">
        <v>34</v>
      </c>
      <c r="AX4013" s="16" t="s">
        <v>82</v>
      </c>
      <c r="AY4013" s="282" t="s">
        <v>224</v>
      </c>
    </row>
    <row r="4014" s="2" customFormat="1" ht="24.15" customHeight="1">
      <c r="A4014" s="41"/>
      <c r="B4014" s="42"/>
      <c r="C4014" s="216" t="s">
        <v>4472</v>
      </c>
      <c r="D4014" s="216" t="s">
        <v>227</v>
      </c>
      <c r="E4014" s="217" t="s">
        <v>4473</v>
      </c>
      <c r="F4014" s="218" t="s">
        <v>4474</v>
      </c>
      <c r="G4014" s="219" t="s">
        <v>471</v>
      </c>
      <c r="H4014" s="220">
        <v>2458.5189999999998</v>
      </c>
      <c r="I4014" s="221"/>
      <c r="J4014" s="222">
        <f>ROUND(I4014*H4014,2)</f>
        <v>0</v>
      </c>
      <c r="K4014" s="218" t="s">
        <v>312</v>
      </c>
      <c r="L4014" s="47"/>
      <c r="M4014" s="223" t="s">
        <v>19</v>
      </c>
      <c r="N4014" s="224" t="s">
        <v>46</v>
      </c>
      <c r="O4014" s="87"/>
      <c r="P4014" s="225">
        <f>O4014*H4014</f>
        <v>0</v>
      </c>
      <c r="Q4014" s="225">
        <v>0</v>
      </c>
      <c r="R4014" s="225">
        <f>Q4014*H4014</f>
        <v>0</v>
      </c>
      <c r="S4014" s="225">
        <v>0</v>
      </c>
      <c r="T4014" s="226">
        <f>S4014*H4014</f>
        <v>0</v>
      </c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R4014" s="227" t="s">
        <v>544</v>
      </c>
      <c r="AT4014" s="227" t="s">
        <v>227</v>
      </c>
      <c r="AU4014" s="227" t="s">
        <v>93</v>
      </c>
      <c r="AY4014" s="20" t="s">
        <v>224</v>
      </c>
      <c r="BE4014" s="228">
        <f>IF(N4014="základní",J4014,0)</f>
        <v>0</v>
      </c>
      <c r="BF4014" s="228">
        <f>IF(N4014="snížená",J4014,0)</f>
        <v>0</v>
      </c>
      <c r="BG4014" s="228">
        <f>IF(N4014="zákl. přenesená",J4014,0)</f>
        <v>0</v>
      </c>
      <c r="BH4014" s="228">
        <f>IF(N4014="sníž. přenesená",J4014,0)</f>
        <v>0</v>
      </c>
      <c r="BI4014" s="228">
        <f>IF(N4014="nulová",J4014,0)</f>
        <v>0</v>
      </c>
      <c r="BJ4014" s="20" t="s">
        <v>93</v>
      </c>
      <c r="BK4014" s="228">
        <f>ROUND(I4014*H4014,2)</f>
        <v>0</v>
      </c>
      <c r="BL4014" s="20" t="s">
        <v>544</v>
      </c>
      <c r="BM4014" s="227" t="s">
        <v>4475</v>
      </c>
    </row>
    <row r="4015" s="2" customFormat="1">
      <c r="A4015" s="41"/>
      <c r="B4015" s="42"/>
      <c r="C4015" s="43"/>
      <c r="D4015" s="267" t="s">
        <v>314</v>
      </c>
      <c r="E4015" s="43"/>
      <c r="F4015" s="268" t="s">
        <v>4476</v>
      </c>
      <c r="G4015" s="43"/>
      <c r="H4015" s="43"/>
      <c r="I4015" s="269"/>
      <c r="J4015" s="43"/>
      <c r="K4015" s="43"/>
      <c r="L4015" s="47"/>
      <c r="M4015" s="270"/>
      <c r="N4015" s="271"/>
      <c r="O4015" s="87"/>
      <c r="P4015" s="87"/>
      <c r="Q4015" s="87"/>
      <c r="R4015" s="87"/>
      <c r="S4015" s="87"/>
      <c r="T4015" s="88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T4015" s="20" t="s">
        <v>314</v>
      </c>
      <c r="AU4015" s="20" t="s">
        <v>93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4477</v>
      </c>
      <c r="G4016" s="230"/>
      <c r="H4016" s="234">
        <v>2458.5189999999998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82</v>
      </c>
      <c r="AY4016" s="240" t="s">
        <v>224</v>
      </c>
    </row>
    <row r="4017" s="2" customFormat="1" ht="24.15" customHeight="1">
      <c r="A4017" s="41"/>
      <c r="B4017" s="42"/>
      <c r="C4017" s="216" t="s">
        <v>4478</v>
      </c>
      <c r="D4017" s="216" t="s">
        <v>227</v>
      </c>
      <c r="E4017" s="217" t="s">
        <v>4479</v>
      </c>
      <c r="F4017" s="218" t="s">
        <v>4480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0.00012</v>
      </c>
      <c r="R4017" s="225">
        <f>Q4017*H4017</f>
        <v>0.0016200000000000001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4481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4482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4425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4" customFormat="1">
      <c r="A4020" s="14"/>
      <c r="B4020" s="246"/>
      <c r="C4020" s="247"/>
      <c r="D4020" s="231" t="s">
        <v>268</v>
      </c>
      <c r="E4020" s="248" t="s">
        <v>19</v>
      </c>
      <c r="F4020" s="249" t="s">
        <v>704</v>
      </c>
      <c r="G4020" s="247"/>
      <c r="H4020" s="248" t="s">
        <v>19</v>
      </c>
      <c r="I4020" s="250"/>
      <c r="J4020" s="247"/>
      <c r="K4020" s="247"/>
      <c r="L4020" s="251"/>
      <c r="M4020" s="252"/>
      <c r="N4020" s="253"/>
      <c r="O4020" s="253"/>
      <c r="P4020" s="253"/>
      <c r="Q4020" s="253"/>
      <c r="R4020" s="253"/>
      <c r="S4020" s="253"/>
      <c r="T4020" s="25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5" t="s">
        <v>268</v>
      </c>
      <c r="AU4020" s="255" t="s">
        <v>93</v>
      </c>
      <c r="AV4020" s="14" t="s">
        <v>82</v>
      </c>
      <c r="AW4020" s="14" t="s">
        <v>34</v>
      </c>
      <c r="AX4020" s="14" t="s">
        <v>74</v>
      </c>
      <c r="AY4020" s="255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4483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1172</v>
      </c>
      <c r="G4022" s="230"/>
      <c r="H4022" s="234">
        <v>4.5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5" customFormat="1">
      <c r="A4023" s="15"/>
      <c r="B4023" s="256"/>
      <c r="C4023" s="257"/>
      <c r="D4023" s="231" t="s">
        <v>268</v>
      </c>
      <c r="E4023" s="258" t="s">
        <v>19</v>
      </c>
      <c r="F4023" s="259" t="s">
        <v>300</v>
      </c>
      <c r="G4023" s="257"/>
      <c r="H4023" s="260">
        <v>4.5</v>
      </c>
      <c r="I4023" s="261"/>
      <c r="J4023" s="257"/>
      <c r="K4023" s="257"/>
      <c r="L4023" s="262"/>
      <c r="M4023" s="263"/>
      <c r="N4023" s="264"/>
      <c r="O4023" s="264"/>
      <c r="P4023" s="264"/>
      <c r="Q4023" s="264"/>
      <c r="R4023" s="264"/>
      <c r="S4023" s="264"/>
      <c r="T4023" s="26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T4023" s="266" t="s">
        <v>268</v>
      </c>
      <c r="AU4023" s="266" t="s">
        <v>93</v>
      </c>
      <c r="AV4023" s="15" t="s">
        <v>108</v>
      </c>
      <c r="AW4023" s="15" t="s">
        <v>34</v>
      </c>
      <c r="AX4023" s="15" t="s">
        <v>74</v>
      </c>
      <c r="AY4023" s="266" t="s">
        <v>224</v>
      </c>
    </row>
    <row r="4024" s="14" customFormat="1">
      <c r="A4024" s="14"/>
      <c r="B4024" s="246"/>
      <c r="C4024" s="247"/>
      <c r="D4024" s="231" t="s">
        <v>268</v>
      </c>
      <c r="E4024" s="248" t="s">
        <v>19</v>
      </c>
      <c r="F4024" s="249" t="s">
        <v>1171</v>
      </c>
      <c r="G4024" s="247"/>
      <c r="H4024" s="248" t="s">
        <v>19</v>
      </c>
      <c r="I4024" s="250"/>
      <c r="J4024" s="247"/>
      <c r="K4024" s="247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268</v>
      </c>
      <c r="AU4024" s="255" t="s">
        <v>93</v>
      </c>
      <c r="AV4024" s="14" t="s">
        <v>82</v>
      </c>
      <c r="AW4024" s="14" t="s">
        <v>34</v>
      </c>
      <c r="AX4024" s="14" t="s">
        <v>74</v>
      </c>
      <c r="AY4024" s="255" t="s">
        <v>224</v>
      </c>
    </row>
    <row r="4025" s="13" customFormat="1">
      <c r="A4025" s="13"/>
      <c r="B4025" s="229"/>
      <c r="C4025" s="230"/>
      <c r="D4025" s="231" t="s">
        <v>268</v>
      </c>
      <c r="E4025" s="232" t="s">
        <v>19</v>
      </c>
      <c r="F4025" s="233" t="s">
        <v>1172</v>
      </c>
      <c r="G4025" s="230"/>
      <c r="H4025" s="234">
        <v>4.5</v>
      </c>
      <c r="I4025" s="235"/>
      <c r="J4025" s="230"/>
      <c r="K4025" s="230"/>
      <c r="L4025" s="236"/>
      <c r="M4025" s="237"/>
      <c r="N4025" s="238"/>
      <c r="O4025" s="238"/>
      <c r="P4025" s="238"/>
      <c r="Q4025" s="238"/>
      <c r="R4025" s="238"/>
      <c r="S4025" s="238"/>
      <c r="T4025" s="23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0" t="s">
        <v>268</v>
      </c>
      <c r="AU4025" s="240" t="s">
        <v>93</v>
      </c>
      <c r="AV4025" s="13" t="s">
        <v>93</v>
      </c>
      <c r="AW4025" s="13" t="s">
        <v>34</v>
      </c>
      <c r="AX4025" s="13" t="s">
        <v>74</v>
      </c>
      <c r="AY4025" s="240" t="s">
        <v>224</v>
      </c>
    </row>
    <row r="4026" s="14" customFormat="1">
      <c r="A4026" s="14"/>
      <c r="B4026" s="246"/>
      <c r="C4026" s="247"/>
      <c r="D4026" s="231" t="s">
        <v>268</v>
      </c>
      <c r="E4026" s="248" t="s">
        <v>19</v>
      </c>
      <c r="F4026" s="249" t="s">
        <v>1173</v>
      </c>
      <c r="G4026" s="247"/>
      <c r="H4026" s="248" t="s">
        <v>19</v>
      </c>
      <c r="I4026" s="250"/>
      <c r="J4026" s="247"/>
      <c r="K4026" s="247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268</v>
      </c>
      <c r="AU4026" s="255" t="s">
        <v>93</v>
      </c>
      <c r="AV4026" s="14" t="s">
        <v>82</v>
      </c>
      <c r="AW4026" s="14" t="s">
        <v>34</v>
      </c>
      <c r="AX4026" s="14" t="s">
        <v>74</v>
      </c>
      <c r="AY4026" s="255" t="s">
        <v>224</v>
      </c>
    </row>
    <row r="4027" s="13" customFormat="1">
      <c r="A4027" s="13"/>
      <c r="B4027" s="229"/>
      <c r="C4027" s="230"/>
      <c r="D4027" s="231" t="s">
        <v>268</v>
      </c>
      <c r="E4027" s="232" t="s">
        <v>19</v>
      </c>
      <c r="F4027" s="233" t="s">
        <v>1172</v>
      </c>
      <c r="G4027" s="230"/>
      <c r="H4027" s="234">
        <v>4.5</v>
      </c>
      <c r="I4027" s="235"/>
      <c r="J4027" s="230"/>
      <c r="K4027" s="230"/>
      <c r="L4027" s="236"/>
      <c r="M4027" s="237"/>
      <c r="N4027" s="238"/>
      <c r="O4027" s="238"/>
      <c r="P4027" s="238"/>
      <c r="Q4027" s="238"/>
      <c r="R4027" s="238"/>
      <c r="S4027" s="238"/>
      <c r="T4027" s="239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0" t="s">
        <v>268</v>
      </c>
      <c r="AU4027" s="240" t="s">
        <v>93</v>
      </c>
      <c r="AV4027" s="13" t="s">
        <v>93</v>
      </c>
      <c r="AW4027" s="13" t="s">
        <v>34</v>
      </c>
      <c r="AX4027" s="13" t="s">
        <v>74</v>
      </c>
      <c r="AY4027" s="240" t="s">
        <v>224</v>
      </c>
    </row>
    <row r="4028" s="15" customFormat="1">
      <c r="A4028" s="15"/>
      <c r="B4028" s="256"/>
      <c r="C4028" s="257"/>
      <c r="D4028" s="231" t="s">
        <v>268</v>
      </c>
      <c r="E4028" s="258" t="s">
        <v>19</v>
      </c>
      <c r="F4028" s="259" t="s">
        <v>300</v>
      </c>
      <c r="G4028" s="257"/>
      <c r="H4028" s="260">
        <v>9</v>
      </c>
      <c r="I4028" s="261"/>
      <c r="J4028" s="257"/>
      <c r="K4028" s="257"/>
      <c r="L4028" s="262"/>
      <c r="M4028" s="263"/>
      <c r="N4028" s="264"/>
      <c r="O4028" s="264"/>
      <c r="P4028" s="264"/>
      <c r="Q4028" s="264"/>
      <c r="R4028" s="264"/>
      <c r="S4028" s="264"/>
      <c r="T4028" s="26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66" t="s">
        <v>268</v>
      </c>
      <c r="AU4028" s="266" t="s">
        <v>93</v>
      </c>
      <c r="AV4028" s="15" t="s">
        <v>108</v>
      </c>
      <c r="AW4028" s="15" t="s">
        <v>34</v>
      </c>
      <c r="AX4028" s="15" t="s">
        <v>74</v>
      </c>
      <c r="AY4028" s="266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13.5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24.15" customHeight="1">
      <c r="A4030" s="41"/>
      <c r="B4030" s="42"/>
      <c r="C4030" s="216" t="s">
        <v>4484</v>
      </c>
      <c r="D4030" s="216" t="s">
        <v>227</v>
      </c>
      <c r="E4030" s="217" t="s">
        <v>4485</v>
      </c>
      <c r="F4030" s="218" t="s">
        <v>4486</v>
      </c>
      <c r="G4030" s="219" t="s">
        <v>471</v>
      </c>
      <c r="H4030" s="220">
        <v>13.5</v>
      </c>
      <c r="I4030" s="221"/>
      <c r="J4030" s="222">
        <f>ROUND(I4030*H4030,2)</f>
        <v>0</v>
      </c>
      <c r="K4030" s="218" t="s">
        <v>312</v>
      </c>
      <c r="L4030" s="47"/>
      <c r="M4030" s="223" t="s">
        <v>19</v>
      </c>
      <c r="N4030" s="224" t="s">
        <v>46</v>
      </c>
      <c r="O4030" s="87"/>
      <c r="P4030" s="225">
        <f>O4030*H4030</f>
        <v>0</v>
      </c>
      <c r="Q4030" s="225">
        <v>8.0000000000000007E-05</v>
      </c>
      <c r="R4030" s="225">
        <f>Q4030*H4030</f>
        <v>0.00108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544</v>
      </c>
      <c r="AT4030" s="227" t="s">
        <v>227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4487</v>
      </c>
    </row>
    <row r="4031" s="2" customFormat="1">
      <c r="A4031" s="41"/>
      <c r="B4031" s="42"/>
      <c r="C4031" s="43"/>
      <c r="D4031" s="267" t="s">
        <v>314</v>
      </c>
      <c r="E4031" s="43"/>
      <c r="F4031" s="268" t="s">
        <v>4488</v>
      </c>
      <c r="G4031" s="43"/>
      <c r="H4031" s="43"/>
      <c r="I4031" s="269"/>
      <c r="J4031" s="43"/>
      <c r="K4031" s="43"/>
      <c r="L4031" s="47"/>
      <c r="M4031" s="270"/>
      <c r="N4031" s="271"/>
      <c r="O4031" s="87"/>
      <c r="P4031" s="87"/>
      <c r="Q4031" s="87"/>
      <c r="R4031" s="87"/>
      <c r="S4031" s="87"/>
      <c r="T4031" s="88"/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T4031" s="20" t="s">
        <v>314</v>
      </c>
      <c r="AU4031" s="20" t="s">
        <v>93</v>
      </c>
    </row>
    <row r="4032" s="2" customFormat="1" ht="21.75" customHeight="1">
      <c r="A4032" s="41"/>
      <c r="B4032" s="42"/>
      <c r="C4032" s="216" t="s">
        <v>4489</v>
      </c>
      <c r="D4032" s="216" t="s">
        <v>227</v>
      </c>
      <c r="E4032" s="217" t="s">
        <v>4490</v>
      </c>
      <c r="F4032" s="218" t="s">
        <v>4491</v>
      </c>
      <c r="G4032" s="219" t="s">
        <v>471</v>
      </c>
      <c r="H4032" s="220">
        <v>3486.547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1.0000000000000001E-05</v>
      </c>
      <c r="R4032" s="225">
        <f>Q4032*H4032</f>
        <v>0.034865470000000003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4492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4493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4" customFormat="1">
      <c r="A4034" s="14"/>
      <c r="B4034" s="246"/>
      <c r="C4034" s="247"/>
      <c r="D4034" s="231" t="s">
        <v>268</v>
      </c>
      <c r="E4034" s="248" t="s">
        <v>19</v>
      </c>
      <c r="F4034" s="249" t="s">
        <v>648</v>
      </c>
      <c r="G4034" s="247"/>
      <c r="H4034" s="248" t="s">
        <v>19</v>
      </c>
      <c r="I4034" s="250"/>
      <c r="J4034" s="247"/>
      <c r="K4034" s="247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268</v>
      </c>
      <c r="AU4034" s="255" t="s">
        <v>93</v>
      </c>
      <c r="AV4034" s="14" t="s">
        <v>82</v>
      </c>
      <c r="AW4034" s="14" t="s">
        <v>34</v>
      </c>
      <c r="AX4034" s="14" t="s">
        <v>74</v>
      </c>
      <c r="AY4034" s="255" t="s">
        <v>224</v>
      </c>
    </row>
    <row r="4035" s="13" customFormat="1">
      <c r="A4035" s="13"/>
      <c r="B4035" s="229"/>
      <c r="C4035" s="230"/>
      <c r="D4035" s="231" t="s">
        <v>268</v>
      </c>
      <c r="E4035" s="232" t="s">
        <v>19</v>
      </c>
      <c r="F4035" s="233" t="s">
        <v>4494</v>
      </c>
      <c r="G4035" s="230"/>
      <c r="H4035" s="234">
        <v>579.34299999999996</v>
      </c>
      <c r="I4035" s="235"/>
      <c r="J4035" s="230"/>
      <c r="K4035" s="230"/>
      <c r="L4035" s="236"/>
      <c r="M4035" s="237"/>
      <c r="N4035" s="238"/>
      <c r="O4035" s="238"/>
      <c r="P4035" s="238"/>
      <c r="Q4035" s="238"/>
      <c r="R4035" s="238"/>
      <c r="S4035" s="238"/>
      <c r="T4035" s="23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0" t="s">
        <v>268</v>
      </c>
      <c r="AU4035" s="240" t="s">
        <v>93</v>
      </c>
      <c r="AV4035" s="13" t="s">
        <v>93</v>
      </c>
      <c r="AW4035" s="13" t="s">
        <v>34</v>
      </c>
      <c r="AX4035" s="13" t="s">
        <v>74</v>
      </c>
      <c r="AY4035" s="240" t="s">
        <v>224</v>
      </c>
    </row>
    <row r="4036" s="14" customFormat="1">
      <c r="A4036" s="14"/>
      <c r="B4036" s="246"/>
      <c r="C4036" s="247"/>
      <c r="D4036" s="231" t="s">
        <v>268</v>
      </c>
      <c r="E4036" s="248" t="s">
        <v>19</v>
      </c>
      <c r="F4036" s="249" t="s">
        <v>662</v>
      </c>
      <c r="G4036" s="247"/>
      <c r="H4036" s="248" t="s">
        <v>19</v>
      </c>
      <c r="I4036" s="250"/>
      <c r="J4036" s="247"/>
      <c r="K4036" s="247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268</v>
      </c>
      <c r="AU4036" s="255" t="s">
        <v>93</v>
      </c>
      <c r="AV4036" s="14" t="s">
        <v>82</v>
      </c>
      <c r="AW4036" s="14" t="s">
        <v>34</v>
      </c>
      <c r="AX4036" s="14" t="s">
        <v>74</v>
      </c>
      <c r="AY4036" s="255" t="s">
        <v>224</v>
      </c>
    </row>
    <row r="4037" s="13" customFormat="1">
      <c r="A4037" s="13"/>
      <c r="B4037" s="229"/>
      <c r="C4037" s="230"/>
      <c r="D4037" s="231" t="s">
        <v>268</v>
      </c>
      <c r="E4037" s="232" t="s">
        <v>19</v>
      </c>
      <c r="F4037" s="233" t="s">
        <v>4495</v>
      </c>
      <c r="G4037" s="230"/>
      <c r="H4037" s="234">
        <v>874.12</v>
      </c>
      <c r="I4037" s="235"/>
      <c r="J4037" s="230"/>
      <c r="K4037" s="230"/>
      <c r="L4037" s="236"/>
      <c r="M4037" s="237"/>
      <c r="N4037" s="238"/>
      <c r="O4037" s="238"/>
      <c r="P4037" s="238"/>
      <c r="Q4037" s="238"/>
      <c r="R4037" s="238"/>
      <c r="S4037" s="238"/>
      <c r="T4037" s="23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0" t="s">
        <v>268</v>
      </c>
      <c r="AU4037" s="240" t="s">
        <v>93</v>
      </c>
      <c r="AV4037" s="13" t="s">
        <v>93</v>
      </c>
      <c r="AW4037" s="13" t="s">
        <v>34</v>
      </c>
      <c r="AX4037" s="13" t="s">
        <v>74</v>
      </c>
      <c r="AY4037" s="240" t="s">
        <v>224</v>
      </c>
    </row>
    <row r="4038" s="14" customFormat="1">
      <c r="A4038" s="14"/>
      <c r="B4038" s="246"/>
      <c r="C4038" s="247"/>
      <c r="D4038" s="231" t="s">
        <v>268</v>
      </c>
      <c r="E4038" s="248" t="s">
        <v>19</v>
      </c>
      <c r="F4038" s="249" t="s">
        <v>664</v>
      </c>
      <c r="G4038" s="247"/>
      <c r="H4038" s="248" t="s">
        <v>19</v>
      </c>
      <c r="I4038" s="250"/>
      <c r="J4038" s="247"/>
      <c r="K4038" s="247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268</v>
      </c>
      <c r="AU4038" s="255" t="s">
        <v>93</v>
      </c>
      <c r="AV4038" s="14" t="s">
        <v>82</v>
      </c>
      <c r="AW4038" s="14" t="s">
        <v>34</v>
      </c>
      <c r="AX4038" s="14" t="s">
        <v>74</v>
      </c>
      <c r="AY4038" s="255" t="s">
        <v>224</v>
      </c>
    </row>
    <row r="4039" s="13" customFormat="1">
      <c r="A4039" s="13"/>
      <c r="B4039" s="229"/>
      <c r="C4039" s="230"/>
      <c r="D4039" s="231" t="s">
        <v>268</v>
      </c>
      <c r="E4039" s="232" t="s">
        <v>19</v>
      </c>
      <c r="F4039" s="233" t="s">
        <v>4496</v>
      </c>
      <c r="G4039" s="230"/>
      <c r="H4039" s="234">
        <v>874.09000000000003</v>
      </c>
      <c r="I4039" s="235"/>
      <c r="J4039" s="230"/>
      <c r="K4039" s="230"/>
      <c r="L4039" s="236"/>
      <c r="M4039" s="237"/>
      <c r="N4039" s="238"/>
      <c r="O4039" s="238"/>
      <c r="P4039" s="238"/>
      <c r="Q4039" s="238"/>
      <c r="R4039" s="238"/>
      <c r="S4039" s="238"/>
      <c r="T4039" s="23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0" t="s">
        <v>268</v>
      </c>
      <c r="AU4039" s="240" t="s">
        <v>93</v>
      </c>
      <c r="AV4039" s="13" t="s">
        <v>93</v>
      </c>
      <c r="AW4039" s="13" t="s">
        <v>34</v>
      </c>
      <c r="AX4039" s="13" t="s">
        <v>74</v>
      </c>
      <c r="AY4039" s="240" t="s">
        <v>224</v>
      </c>
    </row>
    <row r="4040" s="14" customFormat="1">
      <c r="A4040" s="14"/>
      <c r="B4040" s="246"/>
      <c r="C4040" s="247"/>
      <c r="D4040" s="231" t="s">
        <v>268</v>
      </c>
      <c r="E4040" s="248" t="s">
        <v>19</v>
      </c>
      <c r="F4040" s="249" t="s">
        <v>665</v>
      </c>
      <c r="G4040" s="247"/>
      <c r="H4040" s="248" t="s">
        <v>19</v>
      </c>
      <c r="I4040" s="250"/>
      <c r="J4040" s="247"/>
      <c r="K4040" s="247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268</v>
      </c>
      <c r="AU4040" s="255" t="s">
        <v>93</v>
      </c>
      <c r="AV4040" s="14" t="s">
        <v>82</v>
      </c>
      <c r="AW4040" s="14" t="s">
        <v>34</v>
      </c>
      <c r="AX4040" s="14" t="s">
        <v>74</v>
      </c>
      <c r="AY4040" s="255" t="s">
        <v>224</v>
      </c>
    </row>
    <row r="4041" s="13" customFormat="1">
      <c r="A4041" s="13"/>
      <c r="B4041" s="229"/>
      <c r="C4041" s="230"/>
      <c r="D4041" s="231" t="s">
        <v>268</v>
      </c>
      <c r="E4041" s="232" t="s">
        <v>19</v>
      </c>
      <c r="F4041" s="233" t="s">
        <v>4497</v>
      </c>
      <c r="G4041" s="230"/>
      <c r="H4041" s="234">
        <v>822.44899999999996</v>
      </c>
      <c r="I4041" s="235"/>
      <c r="J4041" s="230"/>
      <c r="K4041" s="230"/>
      <c r="L4041" s="236"/>
      <c r="M4041" s="237"/>
      <c r="N4041" s="238"/>
      <c r="O4041" s="238"/>
      <c r="P4041" s="238"/>
      <c r="Q4041" s="238"/>
      <c r="R4041" s="238"/>
      <c r="S4041" s="238"/>
      <c r="T4041" s="23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0" t="s">
        <v>268</v>
      </c>
      <c r="AU4041" s="240" t="s">
        <v>93</v>
      </c>
      <c r="AV4041" s="13" t="s">
        <v>93</v>
      </c>
      <c r="AW4041" s="13" t="s">
        <v>34</v>
      </c>
      <c r="AX4041" s="13" t="s">
        <v>74</v>
      </c>
      <c r="AY4041" s="240" t="s">
        <v>224</v>
      </c>
    </row>
    <row r="4042" s="14" customFormat="1">
      <c r="A4042" s="14"/>
      <c r="B4042" s="246"/>
      <c r="C4042" s="247"/>
      <c r="D4042" s="231" t="s">
        <v>268</v>
      </c>
      <c r="E4042" s="248" t="s">
        <v>19</v>
      </c>
      <c r="F4042" s="249" t="s">
        <v>667</v>
      </c>
      <c r="G4042" s="247"/>
      <c r="H4042" s="248" t="s">
        <v>19</v>
      </c>
      <c r="I4042" s="250"/>
      <c r="J4042" s="247"/>
      <c r="K4042" s="247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268</v>
      </c>
      <c r="AU4042" s="255" t="s">
        <v>93</v>
      </c>
      <c r="AV4042" s="14" t="s">
        <v>82</v>
      </c>
      <c r="AW4042" s="14" t="s">
        <v>34</v>
      </c>
      <c r="AX4042" s="14" t="s">
        <v>74</v>
      </c>
      <c r="AY4042" s="255" t="s">
        <v>224</v>
      </c>
    </row>
    <row r="4043" s="13" customFormat="1">
      <c r="A4043" s="13"/>
      <c r="B4043" s="229"/>
      <c r="C4043" s="230"/>
      <c r="D4043" s="231" t="s">
        <v>268</v>
      </c>
      <c r="E4043" s="232" t="s">
        <v>19</v>
      </c>
      <c r="F4043" s="233" t="s">
        <v>4498</v>
      </c>
      <c r="G4043" s="230"/>
      <c r="H4043" s="234">
        <v>336.54500000000002</v>
      </c>
      <c r="I4043" s="235"/>
      <c r="J4043" s="230"/>
      <c r="K4043" s="230"/>
      <c r="L4043" s="236"/>
      <c r="M4043" s="237"/>
      <c r="N4043" s="238"/>
      <c r="O4043" s="238"/>
      <c r="P4043" s="238"/>
      <c r="Q4043" s="238"/>
      <c r="R4043" s="238"/>
      <c r="S4043" s="238"/>
      <c r="T4043" s="23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0" t="s">
        <v>268</v>
      </c>
      <c r="AU4043" s="240" t="s">
        <v>93</v>
      </c>
      <c r="AV4043" s="13" t="s">
        <v>93</v>
      </c>
      <c r="AW4043" s="13" t="s">
        <v>34</v>
      </c>
      <c r="AX4043" s="13" t="s">
        <v>74</v>
      </c>
      <c r="AY4043" s="240" t="s">
        <v>224</v>
      </c>
    </row>
    <row r="4044" s="16" customFormat="1">
      <c r="A4044" s="16"/>
      <c r="B4044" s="272"/>
      <c r="C4044" s="273"/>
      <c r="D4044" s="231" t="s">
        <v>268</v>
      </c>
      <c r="E4044" s="274" t="s">
        <v>19</v>
      </c>
      <c r="F4044" s="275" t="s">
        <v>351</v>
      </c>
      <c r="G4044" s="273"/>
      <c r="H4044" s="276">
        <v>3486.547</v>
      </c>
      <c r="I4044" s="277"/>
      <c r="J4044" s="273"/>
      <c r="K4044" s="273"/>
      <c r="L4044" s="278"/>
      <c r="M4044" s="279"/>
      <c r="N4044" s="280"/>
      <c r="O4044" s="280"/>
      <c r="P4044" s="280"/>
      <c r="Q4044" s="280"/>
      <c r="R4044" s="280"/>
      <c r="S4044" s="280"/>
      <c r="T4044" s="281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T4044" s="282" t="s">
        <v>268</v>
      </c>
      <c r="AU4044" s="282" t="s">
        <v>93</v>
      </c>
      <c r="AV4044" s="16" t="s">
        <v>231</v>
      </c>
      <c r="AW4044" s="16" t="s">
        <v>34</v>
      </c>
      <c r="AX4044" s="16" t="s">
        <v>82</v>
      </c>
      <c r="AY4044" s="282" t="s">
        <v>224</v>
      </c>
    </row>
    <row r="4045" s="2" customFormat="1" ht="16.5" customHeight="1">
      <c r="A4045" s="41"/>
      <c r="B4045" s="42"/>
      <c r="C4045" s="286" t="s">
        <v>4499</v>
      </c>
      <c r="D4045" s="286" t="s">
        <v>572</v>
      </c>
      <c r="E4045" s="287" t="s">
        <v>4500</v>
      </c>
      <c r="F4045" s="288" t="s">
        <v>4501</v>
      </c>
      <c r="G4045" s="289" t="s">
        <v>471</v>
      </c>
      <c r="H4045" s="290">
        <v>3835.2020000000002</v>
      </c>
      <c r="I4045" s="291"/>
      <c r="J4045" s="292">
        <f>ROUND(I4045*H4045,2)</f>
        <v>0</v>
      </c>
      <c r="K4045" s="288" t="s">
        <v>19</v>
      </c>
      <c r="L4045" s="293"/>
      <c r="M4045" s="294" t="s">
        <v>19</v>
      </c>
      <c r="N4045" s="295" t="s">
        <v>46</v>
      </c>
      <c r="O4045" s="87"/>
      <c r="P4045" s="225">
        <f>O4045*H4045</f>
        <v>0</v>
      </c>
      <c r="Q4045" s="225">
        <v>0.00035</v>
      </c>
      <c r="R4045" s="225">
        <f>Q4045*H4045</f>
        <v>1.3423207000000001</v>
      </c>
      <c r="S4045" s="225">
        <v>0</v>
      </c>
      <c r="T4045" s="226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7" t="s">
        <v>643</v>
      </c>
      <c r="AT4045" s="227" t="s">
        <v>572</v>
      </c>
      <c r="AU4045" s="227" t="s">
        <v>93</v>
      </c>
      <c r="AY4045" s="20" t="s">
        <v>224</v>
      </c>
      <c r="BE4045" s="228">
        <f>IF(N4045="základní",J4045,0)</f>
        <v>0</v>
      </c>
      <c r="BF4045" s="228">
        <f>IF(N4045="snížená",J4045,0)</f>
        <v>0</v>
      </c>
      <c r="BG4045" s="228">
        <f>IF(N4045="zákl. přenesená",J4045,0)</f>
        <v>0</v>
      </c>
      <c r="BH4045" s="228">
        <f>IF(N4045="sníž. přenesená",J4045,0)</f>
        <v>0</v>
      </c>
      <c r="BI4045" s="228">
        <f>IF(N4045="nulová",J4045,0)</f>
        <v>0</v>
      </c>
      <c r="BJ4045" s="20" t="s">
        <v>93</v>
      </c>
      <c r="BK4045" s="228">
        <f>ROUND(I4045*H4045,2)</f>
        <v>0</v>
      </c>
      <c r="BL4045" s="20" t="s">
        <v>544</v>
      </c>
      <c r="BM4045" s="227" t="s">
        <v>4502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4503</v>
      </c>
      <c r="G4046" s="230"/>
      <c r="H4046" s="234">
        <v>3835.2020000000002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82</v>
      </c>
      <c r="AY4046" s="240" t="s">
        <v>224</v>
      </c>
    </row>
    <row r="4047" s="2" customFormat="1" ht="49.05" customHeight="1">
      <c r="A4047" s="41"/>
      <c r="B4047" s="42"/>
      <c r="C4047" s="216" t="s">
        <v>4504</v>
      </c>
      <c r="D4047" s="216" t="s">
        <v>227</v>
      </c>
      <c r="E4047" s="217" t="s">
        <v>4505</v>
      </c>
      <c r="F4047" s="218" t="s">
        <v>4506</v>
      </c>
      <c r="G4047" s="219" t="s">
        <v>371</v>
      </c>
      <c r="H4047" s="220">
        <v>48.488999999999997</v>
      </c>
      <c r="I4047" s="221"/>
      <c r="J4047" s="222">
        <f>ROUND(I4047*H4047,2)</f>
        <v>0</v>
      </c>
      <c r="K4047" s="218" t="s">
        <v>312</v>
      </c>
      <c r="L4047" s="47"/>
      <c r="M4047" s="223" t="s">
        <v>19</v>
      </c>
      <c r="N4047" s="224" t="s">
        <v>46</v>
      </c>
      <c r="O4047" s="87"/>
      <c r="P4047" s="225">
        <f>O4047*H4047</f>
        <v>0</v>
      </c>
      <c r="Q4047" s="225">
        <v>0</v>
      </c>
      <c r="R4047" s="225">
        <f>Q4047*H4047</f>
        <v>0</v>
      </c>
      <c r="S4047" s="225">
        <v>0</v>
      </c>
      <c r="T4047" s="226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7" t="s">
        <v>544</v>
      </c>
      <c r="AT4047" s="227" t="s">
        <v>227</v>
      </c>
      <c r="AU4047" s="227" t="s">
        <v>93</v>
      </c>
      <c r="AY4047" s="20" t="s">
        <v>224</v>
      </c>
      <c r="BE4047" s="228">
        <f>IF(N4047="základní",J4047,0)</f>
        <v>0</v>
      </c>
      <c r="BF4047" s="228">
        <f>IF(N4047="snížená",J4047,0)</f>
        <v>0</v>
      </c>
      <c r="BG4047" s="228">
        <f>IF(N4047="zákl. přenesená",J4047,0)</f>
        <v>0</v>
      </c>
      <c r="BH4047" s="228">
        <f>IF(N4047="sníž. přenesená",J4047,0)</f>
        <v>0</v>
      </c>
      <c r="BI4047" s="228">
        <f>IF(N4047="nulová",J4047,0)</f>
        <v>0</v>
      </c>
      <c r="BJ4047" s="20" t="s">
        <v>93</v>
      </c>
      <c r="BK4047" s="228">
        <f>ROUND(I4047*H4047,2)</f>
        <v>0</v>
      </c>
      <c r="BL4047" s="20" t="s">
        <v>544</v>
      </c>
      <c r="BM4047" s="227" t="s">
        <v>4507</v>
      </c>
    </row>
    <row r="4048" s="2" customFormat="1">
      <c r="A4048" s="41"/>
      <c r="B4048" s="42"/>
      <c r="C4048" s="43"/>
      <c r="D4048" s="267" t="s">
        <v>314</v>
      </c>
      <c r="E4048" s="43"/>
      <c r="F4048" s="268" t="s">
        <v>4508</v>
      </c>
      <c r="G4048" s="43"/>
      <c r="H4048" s="43"/>
      <c r="I4048" s="269"/>
      <c r="J4048" s="43"/>
      <c r="K4048" s="43"/>
      <c r="L4048" s="47"/>
      <c r="M4048" s="270"/>
      <c r="N4048" s="271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314</v>
      </c>
      <c r="AU4048" s="20" t="s">
        <v>93</v>
      </c>
    </row>
    <row r="4049" s="12" customFormat="1" ht="22.8" customHeight="1">
      <c r="A4049" s="12"/>
      <c r="B4049" s="200"/>
      <c r="C4049" s="201"/>
      <c r="D4049" s="202" t="s">
        <v>73</v>
      </c>
      <c r="E4049" s="214" t="s">
        <v>4509</v>
      </c>
      <c r="F4049" s="214" t="s">
        <v>4510</v>
      </c>
      <c r="G4049" s="201"/>
      <c r="H4049" s="201"/>
      <c r="I4049" s="204"/>
      <c r="J4049" s="215">
        <f>BK4049</f>
        <v>0</v>
      </c>
      <c r="K4049" s="201"/>
      <c r="L4049" s="206"/>
      <c r="M4049" s="207"/>
      <c r="N4049" s="208"/>
      <c r="O4049" s="208"/>
      <c r="P4049" s="209">
        <f>SUM(P4050:P4098)</f>
        <v>0</v>
      </c>
      <c r="Q4049" s="208"/>
      <c r="R4049" s="209">
        <f>SUM(R4050:R4098)</f>
        <v>8.5907080000000011</v>
      </c>
      <c r="S4049" s="208"/>
      <c r="T4049" s="210">
        <f>SUM(T4050:T4098)</f>
        <v>0</v>
      </c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R4049" s="211" t="s">
        <v>93</v>
      </c>
      <c r="AT4049" s="212" t="s">
        <v>73</v>
      </c>
      <c r="AU4049" s="212" t="s">
        <v>82</v>
      </c>
      <c r="AY4049" s="211" t="s">
        <v>224</v>
      </c>
      <c r="BK4049" s="213">
        <f>SUM(BK4050:BK4098)</f>
        <v>0</v>
      </c>
    </row>
    <row r="4050" s="2" customFormat="1" ht="24.15" customHeight="1">
      <c r="A4050" s="41"/>
      <c r="B4050" s="42"/>
      <c r="C4050" s="216" t="s">
        <v>4511</v>
      </c>
      <c r="D4050" s="216" t="s">
        <v>227</v>
      </c>
      <c r="E4050" s="217" t="s">
        <v>4512</v>
      </c>
      <c r="F4050" s="218" t="s">
        <v>4513</v>
      </c>
      <c r="G4050" s="219" t="s">
        <v>266</v>
      </c>
      <c r="H4050" s="220">
        <v>1289.925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0.00029999999999999997</v>
      </c>
      <c r="R4050" s="225">
        <f>Q4050*H4050</f>
        <v>0.38697749999999997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4514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4515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1947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4516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1827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4517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4518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4519</v>
      </c>
      <c r="G4057" s="230"/>
      <c r="H4057" s="234">
        <v>41.020000000000003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4520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4521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1863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1864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1865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1866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1289.925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4522</v>
      </c>
      <c r="D4065" s="216" t="s">
        <v>227</v>
      </c>
      <c r="E4065" s="217" t="s">
        <v>4523</v>
      </c>
      <c r="F4065" s="218" t="s">
        <v>4524</v>
      </c>
      <c r="G4065" s="219" t="s">
        <v>266</v>
      </c>
      <c r="H4065" s="220">
        <v>1248.905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6.7440870000000004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4525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4526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1947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4516</v>
      </c>
      <c r="G4068" s="230"/>
      <c r="H4068" s="234">
        <v>905.70000000000005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1827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4517</v>
      </c>
      <c r="G4070" s="230"/>
      <c r="H4070" s="234">
        <v>171.30000000000001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74</v>
      </c>
      <c r="AY4070" s="240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4520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4521</v>
      </c>
      <c r="G4072" s="230"/>
      <c r="H4072" s="234">
        <v>100.547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1863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1864</v>
      </c>
      <c r="G4074" s="230"/>
      <c r="H4074" s="234">
        <v>18.800000000000001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1865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1866</v>
      </c>
      <c r="G4076" s="230"/>
      <c r="H4076" s="234">
        <v>52.558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6" customFormat="1">
      <c r="A4077" s="16"/>
      <c r="B4077" s="272"/>
      <c r="C4077" s="273"/>
      <c r="D4077" s="231" t="s">
        <v>268</v>
      </c>
      <c r="E4077" s="274" t="s">
        <v>19</v>
      </c>
      <c r="F4077" s="275" t="s">
        <v>351</v>
      </c>
      <c r="G4077" s="273"/>
      <c r="H4077" s="276">
        <v>1248.905</v>
      </c>
      <c r="I4077" s="277"/>
      <c r="J4077" s="273"/>
      <c r="K4077" s="273"/>
      <c r="L4077" s="278"/>
      <c r="M4077" s="279"/>
      <c r="N4077" s="280"/>
      <c r="O4077" s="280"/>
      <c r="P4077" s="280"/>
      <c r="Q4077" s="280"/>
      <c r="R4077" s="280"/>
      <c r="S4077" s="280"/>
      <c r="T4077" s="281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T4077" s="282" t="s">
        <v>268</v>
      </c>
      <c r="AU4077" s="282" t="s">
        <v>93</v>
      </c>
      <c r="AV4077" s="16" t="s">
        <v>231</v>
      </c>
      <c r="AW4077" s="16" t="s">
        <v>34</v>
      </c>
      <c r="AX4077" s="16" t="s">
        <v>82</v>
      </c>
      <c r="AY4077" s="282" t="s">
        <v>224</v>
      </c>
    </row>
    <row r="4078" s="2" customFormat="1" ht="24.15" customHeight="1">
      <c r="A4078" s="41"/>
      <c r="B4078" s="42"/>
      <c r="C4078" s="216" t="s">
        <v>4527</v>
      </c>
      <c r="D4078" s="216" t="s">
        <v>227</v>
      </c>
      <c r="E4078" s="217" t="s">
        <v>4528</v>
      </c>
      <c r="F4078" s="218" t="s">
        <v>4529</v>
      </c>
      <c r="G4078" s="219" t="s">
        <v>266</v>
      </c>
      <c r="H4078" s="220">
        <v>41.020000000000003</v>
      </c>
      <c r="I4078" s="221"/>
      <c r="J4078" s="222">
        <f>ROUND(I4078*H4078,2)</f>
        <v>0</v>
      </c>
      <c r="K4078" s="218" t="s">
        <v>312</v>
      </c>
      <c r="L4078" s="47"/>
      <c r="M4078" s="223" t="s">
        <v>19</v>
      </c>
      <c r="N4078" s="224" t="s">
        <v>46</v>
      </c>
      <c r="O4078" s="87"/>
      <c r="P4078" s="225">
        <f>O4078*H4078</f>
        <v>0</v>
      </c>
      <c r="Q4078" s="225">
        <v>0.0054000000000000003</v>
      </c>
      <c r="R4078" s="225">
        <f>Q4078*H4078</f>
        <v>0.22150800000000004</v>
      </c>
      <c r="S4078" s="225">
        <v>0</v>
      </c>
      <c r="T4078" s="226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7" t="s">
        <v>544</v>
      </c>
      <c r="AT4078" s="227" t="s">
        <v>227</v>
      </c>
      <c r="AU4078" s="227" t="s">
        <v>93</v>
      </c>
      <c r="AY4078" s="20" t="s">
        <v>224</v>
      </c>
      <c r="BE4078" s="228">
        <f>IF(N4078="základní",J4078,0)</f>
        <v>0</v>
      </c>
      <c r="BF4078" s="228">
        <f>IF(N4078="snížená",J4078,0)</f>
        <v>0</v>
      </c>
      <c r="BG4078" s="228">
        <f>IF(N4078="zákl. přenesená",J4078,0)</f>
        <v>0</v>
      </c>
      <c r="BH4078" s="228">
        <f>IF(N4078="sníž. přenesená",J4078,0)</f>
        <v>0</v>
      </c>
      <c r="BI4078" s="228">
        <f>IF(N4078="nulová",J4078,0)</f>
        <v>0</v>
      </c>
      <c r="BJ4078" s="20" t="s">
        <v>93</v>
      </c>
      <c r="BK4078" s="228">
        <f>ROUND(I4078*H4078,2)</f>
        <v>0</v>
      </c>
      <c r="BL4078" s="20" t="s">
        <v>544</v>
      </c>
      <c r="BM4078" s="227" t="s">
        <v>4530</v>
      </c>
    </row>
    <row r="4079" s="2" customFormat="1">
      <c r="A4079" s="41"/>
      <c r="B4079" s="42"/>
      <c r="C4079" s="43"/>
      <c r="D4079" s="267" t="s">
        <v>314</v>
      </c>
      <c r="E4079" s="43"/>
      <c r="F4079" s="268" t="s">
        <v>4531</v>
      </c>
      <c r="G4079" s="43"/>
      <c r="H4079" s="43"/>
      <c r="I4079" s="269"/>
      <c r="J4079" s="43"/>
      <c r="K4079" s="43"/>
      <c r="L4079" s="47"/>
      <c r="M4079" s="270"/>
      <c r="N4079" s="271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314</v>
      </c>
      <c r="AU4079" s="20" t="s">
        <v>93</v>
      </c>
    </row>
    <row r="4080" s="14" customFormat="1">
      <c r="A4080" s="14"/>
      <c r="B4080" s="246"/>
      <c r="C4080" s="247"/>
      <c r="D4080" s="231" t="s">
        <v>268</v>
      </c>
      <c r="E4080" s="248" t="s">
        <v>19</v>
      </c>
      <c r="F4080" s="249" t="s">
        <v>4518</v>
      </c>
      <c r="G4080" s="247"/>
      <c r="H4080" s="248" t="s">
        <v>19</v>
      </c>
      <c r="I4080" s="250"/>
      <c r="J4080" s="247"/>
      <c r="K4080" s="247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268</v>
      </c>
      <c r="AU4080" s="255" t="s">
        <v>93</v>
      </c>
      <c r="AV4080" s="14" t="s">
        <v>82</v>
      </c>
      <c r="AW4080" s="14" t="s">
        <v>34</v>
      </c>
      <c r="AX4080" s="14" t="s">
        <v>74</v>
      </c>
      <c r="AY4080" s="255" t="s">
        <v>224</v>
      </c>
    </row>
    <row r="4081" s="13" customFormat="1">
      <c r="A4081" s="13"/>
      <c r="B4081" s="229"/>
      <c r="C4081" s="230"/>
      <c r="D4081" s="231" t="s">
        <v>268</v>
      </c>
      <c r="E4081" s="232" t="s">
        <v>19</v>
      </c>
      <c r="F4081" s="233" t="s">
        <v>4519</v>
      </c>
      <c r="G4081" s="230"/>
      <c r="H4081" s="234">
        <v>41.020000000000003</v>
      </c>
      <c r="I4081" s="235"/>
      <c r="J4081" s="230"/>
      <c r="K4081" s="230"/>
      <c r="L4081" s="236"/>
      <c r="M4081" s="237"/>
      <c r="N4081" s="238"/>
      <c r="O4081" s="238"/>
      <c r="P4081" s="238"/>
      <c r="Q4081" s="238"/>
      <c r="R4081" s="238"/>
      <c r="S4081" s="238"/>
      <c r="T4081" s="23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0" t="s">
        <v>268</v>
      </c>
      <c r="AU4081" s="240" t="s">
        <v>93</v>
      </c>
      <c r="AV4081" s="13" t="s">
        <v>93</v>
      </c>
      <c r="AW4081" s="13" t="s">
        <v>34</v>
      </c>
      <c r="AX4081" s="13" t="s">
        <v>82</v>
      </c>
      <c r="AY4081" s="240" t="s">
        <v>224</v>
      </c>
    </row>
    <row r="4082" s="2" customFormat="1" ht="16.5" customHeight="1">
      <c r="A4082" s="41"/>
      <c r="B4082" s="42"/>
      <c r="C4082" s="216" t="s">
        <v>4532</v>
      </c>
      <c r="D4082" s="216" t="s">
        <v>227</v>
      </c>
      <c r="E4082" s="217" t="s">
        <v>4533</v>
      </c>
      <c r="F4082" s="218" t="s">
        <v>4534</v>
      </c>
      <c r="G4082" s="219" t="s">
        <v>266</v>
      </c>
      <c r="H4082" s="220">
        <v>41.020000000000003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0.00089999999999999998</v>
      </c>
      <c r="R4082" s="225">
        <f>Q4082*H4082</f>
        <v>0.036917999999999999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544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544</v>
      </c>
      <c r="BM4082" s="227" t="s">
        <v>4535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4536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4" customFormat="1">
      <c r="A4084" s="14"/>
      <c r="B4084" s="246"/>
      <c r="C4084" s="247"/>
      <c r="D4084" s="231" t="s">
        <v>268</v>
      </c>
      <c r="E4084" s="248" t="s">
        <v>19</v>
      </c>
      <c r="F4084" s="249" t="s">
        <v>4518</v>
      </c>
      <c r="G4084" s="247"/>
      <c r="H4084" s="248" t="s">
        <v>19</v>
      </c>
      <c r="I4084" s="250"/>
      <c r="J4084" s="247"/>
      <c r="K4084" s="247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268</v>
      </c>
      <c r="AU4084" s="255" t="s">
        <v>93</v>
      </c>
      <c r="AV4084" s="14" t="s">
        <v>82</v>
      </c>
      <c r="AW4084" s="14" t="s">
        <v>34</v>
      </c>
      <c r="AX4084" s="14" t="s">
        <v>74</v>
      </c>
      <c r="AY4084" s="255" t="s">
        <v>224</v>
      </c>
    </row>
    <row r="4085" s="13" customFormat="1">
      <c r="A4085" s="13"/>
      <c r="B4085" s="229"/>
      <c r="C4085" s="230"/>
      <c r="D4085" s="231" t="s">
        <v>268</v>
      </c>
      <c r="E4085" s="232" t="s">
        <v>19</v>
      </c>
      <c r="F4085" s="233" t="s">
        <v>4519</v>
      </c>
      <c r="G4085" s="230"/>
      <c r="H4085" s="234">
        <v>41.020000000000003</v>
      </c>
      <c r="I4085" s="235"/>
      <c r="J4085" s="230"/>
      <c r="K4085" s="230"/>
      <c r="L4085" s="236"/>
      <c r="M4085" s="237"/>
      <c r="N4085" s="238"/>
      <c r="O4085" s="238"/>
      <c r="P4085" s="238"/>
      <c r="Q4085" s="238"/>
      <c r="R4085" s="238"/>
      <c r="S4085" s="238"/>
      <c r="T4085" s="23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0" t="s">
        <v>268</v>
      </c>
      <c r="AU4085" s="240" t="s">
        <v>93</v>
      </c>
      <c r="AV4085" s="13" t="s">
        <v>93</v>
      </c>
      <c r="AW4085" s="13" t="s">
        <v>34</v>
      </c>
      <c r="AX4085" s="13" t="s">
        <v>82</v>
      </c>
      <c r="AY4085" s="240" t="s">
        <v>224</v>
      </c>
    </row>
    <row r="4086" s="2" customFormat="1" ht="24.15" customHeight="1">
      <c r="A4086" s="41"/>
      <c r="B4086" s="42"/>
      <c r="C4086" s="216" t="s">
        <v>1943</v>
      </c>
      <c r="D4086" s="216" t="s">
        <v>227</v>
      </c>
      <c r="E4086" s="217" t="s">
        <v>4537</v>
      </c>
      <c r="F4086" s="218" t="s">
        <v>4538</v>
      </c>
      <c r="G4086" s="219" t="s">
        <v>266</v>
      </c>
      <c r="H4086" s="220">
        <v>343.20499999999998</v>
      </c>
      <c r="I4086" s="221"/>
      <c r="J4086" s="222">
        <f>ROUND(I4086*H4086,2)</f>
        <v>0</v>
      </c>
      <c r="K4086" s="218" t="s">
        <v>312</v>
      </c>
      <c r="L4086" s="47"/>
      <c r="M4086" s="223" t="s">
        <v>19</v>
      </c>
      <c r="N4086" s="224" t="s">
        <v>46</v>
      </c>
      <c r="O4086" s="87"/>
      <c r="P4086" s="225">
        <f>O4086*H4086</f>
        <v>0</v>
      </c>
      <c r="Q4086" s="225">
        <v>0.0035000000000000001</v>
      </c>
      <c r="R4086" s="225">
        <f>Q4086*H4086</f>
        <v>1.2012175000000001</v>
      </c>
      <c r="S4086" s="225">
        <v>0</v>
      </c>
      <c r="T4086" s="226">
        <f>S4086*H4086</f>
        <v>0</v>
      </c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R4086" s="227" t="s">
        <v>544</v>
      </c>
      <c r="AT4086" s="227" t="s">
        <v>227</v>
      </c>
      <c r="AU4086" s="227" t="s">
        <v>93</v>
      </c>
      <c r="AY4086" s="20" t="s">
        <v>224</v>
      </c>
      <c r="BE4086" s="228">
        <f>IF(N4086="základní",J4086,0)</f>
        <v>0</v>
      </c>
      <c r="BF4086" s="228">
        <f>IF(N4086="snížená",J4086,0)</f>
        <v>0</v>
      </c>
      <c r="BG4086" s="228">
        <f>IF(N4086="zákl. přenesená",J4086,0)</f>
        <v>0</v>
      </c>
      <c r="BH4086" s="228">
        <f>IF(N4086="sníž. přenesená",J4086,0)</f>
        <v>0</v>
      </c>
      <c r="BI4086" s="228">
        <f>IF(N4086="nulová",J4086,0)</f>
        <v>0</v>
      </c>
      <c r="BJ4086" s="20" t="s">
        <v>93</v>
      </c>
      <c r="BK4086" s="228">
        <f>ROUND(I4086*H4086,2)</f>
        <v>0</v>
      </c>
      <c r="BL4086" s="20" t="s">
        <v>544</v>
      </c>
      <c r="BM4086" s="227" t="s">
        <v>4539</v>
      </c>
    </row>
    <row r="4087" s="2" customFormat="1">
      <c r="A4087" s="41"/>
      <c r="B4087" s="42"/>
      <c r="C4087" s="43"/>
      <c r="D4087" s="267" t="s">
        <v>314</v>
      </c>
      <c r="E4087" s="43"/>
      <c r="F4087" s="268" t="s">
        <v>4540</v>
      </c>
      <c r="G4087" s="43"/>
      <c r="H4087" s="43"/>
      <c r="I4087" s="269"/>
      <c r="J4087" s="43"/>
      <c r="K4087" s="43"/>
      <c r="L4087" s="47"/>
      <c r="M4087" s="270"/>
      <c r="N4087" s="271"/>
      <c r="O4087" s="87"/>
      <c r="P4087" s="87"/>
      <c r="Q4087" s="87"/>
      <c r="R4087" s="87"/>
      <c r="S4087" s="87"/>
      <c r="T4087" s="88"/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T4087" s="20" t="s">
        <v>314</v>
      </c>
      <c r="AU4087" s="20" t="s">
        <v>93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1827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4517</v>
      </c>
      <c r="G4089" s="230"/>
      <c r="H4089" s="234">
        <v>171.30000000000001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4520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4521</v>
      </c>
      <c r="G4091" s="230"/>
      <c r="H4091" s="234">
        <v>100.547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1863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1864</v>
      </c>
      <c r="G4093" s="230"/>
      <c r="H4093" s="234">
        <v>18.800000000000001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1865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1866</v>
      </c>
      <c r="G4095" s="230"/>
      <c r="H4095" s="234">
        <v>52.558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6" customFormat="1">
      <c r="A4096" s="16"/>
      <c r="B4096" s="272"/>
      <c r="C4096" s="273"/>
      <c r="D4096" s="231" t="s">
        <v>268</v>
      </c>
      <c r="E4096" s="274" t="s">
        <v>19</v>
      </c>
      <c r="F4096" s="275" t="s">
        <v>351</v>
      </c>
      <c r="G4096" s="273"/>
      <c r="H4096" s="276">
        <v>343.20499999999998</v>
      </c>
      <c r="I4096" s="277"/>
      <c r="J4096" s="273"/>
      <c r="K4096" s="273"/>
      <c r="L4096" s="278"/>
      <c r="M4096" s="279"/>
      <c r="N4096" s="280"/>
      <c r="O4096" s="280"/>
      <c r="P4096" s="280"/>
      <c r="Q4096" s="280"/>
      <c r="R4096" s="280"/>
      <c r="S4096" s="280"/>
      <c r="T4096" s="281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T4096" s="282" t="s">
        <v>268</v>
      </c>
      <c r="AU4096" s="282" t="s">
        <v>93</v>
      </c>
      <c r="AV4096" s="16" t="s">
        <v>231</v>
      </c>
      <c r="AW4096" s="16" t="s">
        <v>34</v>
      </c>
      <c r="AX4096" s="16" t="s">
        <v>82</v>
      </c>
      <c r="AY4096" s="282" t="s">
        <v>224</v>
      </c>
    </row>
    <row r="4097" s="2" customFormat="1" ht="49.05" customHeight="1">
      <c r="A4097" s="41"/>
      <c r="B4097" s="42"/>
      <c r="C4097" s="216" t="s">
        <v>4541</v>
      </c>
      <c r="D4097" s="216" t="s">
        <v>227</v>
      </c>
      <c r="E4097" s="217" t="s">
        <v>4542</v>
      </c>
      <c r="F4097" s="218" t="s">
        <v>4543</v>
      </c>
      <c r="G4097" s="219" t="s">
        <v>371</v>
      </c>
      <c r="H4097" s="220">
        <v>8.5909999999999993</v>
      </c>
      <c r="I4097" s="221"/>
      <c r="J4097" s="222">
        <f>ROUND(I4097*H4097,2)</f>
        <v>0</v>
      </c>
      <c r="K4097" s="218" t="s">
        <v>312</v>
      </c>
      <c r="L4097" s="47"/>
      <c r="M4097" s="223" t="s">
        <v>19</v>
      </c>
      <c r="N4097" s="224" t="s">
        <v>46</v>
      </c>
      <c r="O4097" s="87"/>
      <c r="P4097" s="225">
        <f>O4097*H4097</f>
        <v>0</v>
      </c>
      <c r="Q4097" s="225">
        <v>0</v>
      </c>
      <c r="R4097" s="225">
        <f>Q4097*H4097</f>
        <v>0</v>
      </c>
      <c r="S4097" s="225">
        <v>0</v>
      </c>
      <c r="T4097" s="226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7" t="s">
        <v>1036</v>
      </c>
      <c r="AT4097" s="227" t="s">
        <v>227</v>
      </c>
      <c r="AU4097" s="227" t="s">
        <v>93</v>
      </c>
      <c r="AY4097" s="20" t="s">
        <v>224</v>
      </c>
      <c r="BE4097" s="228">
        <f>IF(N4097="základní",J4097,0)</f>
        <v>0</v>
      </c>
      <c r="BF4097" s="228">
        <f>IF(N4097="snížená",J4097,0)</f>
        <v>0</v>
      </c>
      <c r="BG4097" s="228">
        <f>IF(N4097="zákl. přenesená",J4097,0)</f>
        <v>0</v>
      </c>
      <c r="BH4097" s="228">
        <f>IF(N4097="sníž. přenesená",J4097,0)</f>
        <v>0</v>
      </c>
      <c r="BI4097" s="228">
        <f>IF(N4097="nulová",J4097,0)</f>
        <v>0</v>
      </c>
      <c r="BJ4097" s="20" t="s">
        <v>93</v>
      </c>
      <c r="BK4097" s="228">
        <f>ROUND(I4097*H4097,2)</f>
        <v>0</v>
      </c>
      <c r="BL4097" s="20" t="s">
        <v>1036</v>
      </c>
      <c r="BM4097" s="227" t="s">
        <v>4544</v>
      </c>
    </row>
    <row r="4098" s="2" customFormat="1">
      <c r="A4098" s="41"/>
      <c r="B4098" s="42"/>
      <c r="C4098" s="43"/>
      <c r="D4098" s="267" t="s">
        <v>314</v>
      </c>
      <c r="E4098" s="43"/>
      <c r="F4098" s="268" t="s">
        <v>4545</v>
      </c>
      <c r="G4098" s="43"/>
      <c r="H4098" s="43"/>
      <c r="I4098" s="269"/>
      <c r="J4098" s="43"/>
      <c r="K4098" s="43"/>
      <c r="L4098" s="47"/>
      <c r="M4098" s="270"/>
      <c r="N4098" s="271"/>
      <c r="O4098" s="87"/>
      <c r="P4098" s="87"/>
      <c r="Q4098" s="87"/>
      <c r="R4098" s="87"/>
      <c r="S4098" s="87"/>
      <c r="T4098" s="88"/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T4098" s="20" t="s">
        <v>314</v>
      </c>
      <c r="AU4098" s="20" t="s">
        <v>93</v>
      </c>
    </row>
    <row r="4099" s="12" customFormat="1" ht="22.8" customHeight="1">
      <c r="A4099" s="12"/>
      <c r="B4099" s="200"/>
      <c r="C4099" s="201"/>
      <c r="D4099" s="202" t="s">
        <v>73</v>
      </c>
      <c r="E4099" s="214" t="s">
        <v>4546</v>
      </c>
      <c r="F4099" s="214" t="s">
        <v>4547</v>
      </c>
      <c r="G4099" s="201"/>
      <c r="H4099" s="201"/>
      <c r="I4099" s="204"/>
      <c r="J4099" s="215">
        <f>BK4099</f>
        <v>0</v>
      </c>
      <c r="K4099" s="201"/>
      <c r="L4099" s="206"/>
      <c r="M4099" s="207"/>
      <c r="N4099" s="208"/>
      <c r="O4099" s="208"/>
      <c r="P4099" s="209">
        <f>SUM(P4100:P4459)</f>
        <v>0</v>
      </c>
      <c r="Q4099" s="208"/>
      <c r="R4099" s="209">
        <f>SUM(R4100:R4459)</f>
        <v>61.037320480000005</v>
      </c>
      <c r="S4099" s="208"/>
      <c r="T4099" s="210">
        <f>SUM(T4100:T4459)</f>
        <v>0</v>
      </c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R4099" s="211" t="s">
        <v>93</v>
      </c>
      <c r="AT4099" s="212" t="s">
        <v>73</v>
      </c>
      <c r="AU4099" s="212" t="s">
        <v>82</v>
      </c>
      <c r="AY4099" s="211" t="s">
        <v>224</v>
      </c>
      <c r="BK4099" s="213">
        <f>SUM(BK4100:BK4459)</f>
        <v>0</v>
      </c>
    </row>
    <row r="4100" s="2" customFormat="1" ht="24.15" customHeight="1">
      <c r="A4100" s="41"/>
      <c r="B4100" s="42"/>
      <c r="C4100" s="216" t="s">
        <v>4548</v>
      </c>
      <c r="D4100" s="216" t="s">
        <v>227</v>
      </c>
      <c r="E4100" s="217" t="s">
        <v>4549</v>
      </c>
      <c r="F4100" s="218" t="s">
        <v>4550</v>
      </c>
      <c r="G4100" s="219" t="s">
        <v>266</v>
      </c>
      <c r="H4100" s="220">
        <v>1989.3720000000001</v>
      </c>
      <c r="I4100" s="221"/>
      <c r="J4100" s="222">
        <f>ROUND(I4100*H4100,2)</f>
        <v>0</v>
      </c>
      <c r="K4100" s="218" t="s">
        <v>312</v>
      </c>
      <c r="L4100" s="47"/>
      <c r="M4100" s="223" t="s">
        <v>19</v>
      </c>
      <c r="N4100" s="224" t="s">
        <v>46</v>
      </c>
      <c r="O4100" s="87"/>
      <c r="P4100" s="225">
        <f>O4100*H4100</f>
        <v>0</v>
      </c>
      <c r="Q4100" s="225">
        <v>0.00029999999999999997</v>
      </c>
      <c r="R4100" s="225">
        <f>Q4100*H4100</f>
        <v>0.5968116</v>
      </c>
      <c r="S4100" s="225">
        <v>0</v>
      </c>
      <c r="T4100" s="226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7" t="s">
        <v>544</v>
      </c>
      <c r="AT4100" s="227" t="s">
        <v>227</v>
      </c>
      <c r="AU4100" s="227" t="s">
        <v>93</v>
      </c>
      <c r="AY4100" s="20" t="s">
        <v>224</v>
      </c>
      <c r="BE4100" s="228">
        <f>IF(N4100="základní",J4100,0)</f>
        <v>0</v>
      </c>
      <c r="BF4100" s="228">
        <f>IF(N4100="snížená",J4100,0)</f>
        <v>0</v>
      </c>
      <c r="BG4100" s="228">
        <f>IF(N4100="zákl. přenesená",J4100,0)</f>
        <v>0</v>
      </c>
      <c r="BH4100" s="228">
        <f>IF(N4100="sníž. přenesená",J4100,0)</f>
        <v>0</v>
      </c>
      <c r="BI4100" s="228">
        <f>IF(N4100="nulová",J4100,0)</f>
        <v>0</v>
      </c>
      <c r="BJ4100" s="20" t="s">
        <v>93</v>
      </c>
      <c r="BK4100" s="228">
        <f>ROUND(I4100*H4100,2)</f>
        <v>0</v>
      </c>
      <c r="BL4100" s="20" t="s">
        <v>544</v>
      </c>
      <c r="BM4100" s="227" t="s">
        <v>4551</v>
      </c>
    </row>
    <row r="4101" s="2" customFormat="1">
      <c r="A4101" s="41"/>
      <c r="B4101" s="42"/>
      <c r="C4101" s="43"/>
      <c r="D4101" s="267" t="s">
        <v>314</v>
      </c>
      <c r="E4101" s="43"/>
      <c r="F4101" s="268" t="s">
        <v>4552</v>
      </c>
      <c r="G4101" s="43"/>
      <c r="H4101" s="43"/>
      <c r="I4101" s="269"/>
      <c r="J4101" s="43"/>
      <c r="K4101" s="43"/>
      <c r="L4101" s="47"/>
      <c r="M4101" s="270"/>
      <c r="N4101" s="271"/>
      <c r="O4101" s="87"/>
      <c r="P4101" s="87"/>
      <c r="Q4101" s="87"/>
      <c r="R4101" s="87"/>
      <c r="S4101" s="87"/>
      <c r="T4101" s="88"/>
      <c r="U4101" s="41"/>
      <c r="V4101" s="41"/>
      <c r="W4101" s="41"/>
      <c r="X4101" s="41"/>
      <c r="Y4101" s="41"/>
      <c r="Z4101" s="41"/>
      <c r="AA4101" s="41"/>
      <c r="AB4101" s="41"/>
      <c r="AC4101" s="41"/>
      <c r="AD4101" s="41"/>
      <c r="AE4101" s="41"/>
      <c r="AT4101" s="20" t="s">
        <v>314</v>
      </c>
      <c r="AU4101" s="20" t="s">
        <v>93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648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4" customFormat="1">
      <c r="A4103" s="14"/>
      <c r="B4103" s="246"/>
      <c r="C4103" s="247"/>
      <c r="D4103" s="231" t="s">
        <v>268</v>
      </c>
      <c r="E4103" s="248" t="s">
        <v>19</v>
      </c>
      <c r="F4103" s="249" t="s">
        <v>1556</v>
      </c>
      <c r="G4103" s="247"/>
      <c r="H4103" s="248" t="s">
        <v>19</v>
      </c>
      <c r="I4103" s="250"/>
      <c r="J4103" s="247"/>
      <c r="K4103" s="247"/>
      <c r="L4103" s="251"/>
      <c r="M4103" s="252"/>
      <c r="N4103" s="253"/>
      <c r="O4103" s="253"/>
      <c r="P4103" s="253"/>
      <c r="Q4103" s="253"/>
      <c r="R4103" s="253"/>
      <c r="S4103" s="253"/>
      <c r="T4103" s="25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5" t="s">
        <v>268</v>
      </c>
      <c r="AU4103" s="255" t="s">
        <v>93</v>
      </c>
      <c r="AV4103" s="14" t="s">
        <v>82</v>
      </c>
      <c r="AW4103" s="14" t="s">
        <v>34</v>
      </c>
      <c r="AX4103" s="14" t="s">
        <v>74</v>
      </c>
      <c r="AY4103" s="255" t="s">
        <v>224</v>
      </c>
    </row>
    <row r="4104" s="13" customFormat="1">
      <c r="A4104" s="13"/>
      <c r="B4104" s="229"/>
      <c r="C4104" s="230"/>
      <c r="D4104" s="231" t="s">
        <v>268</v>
      </c>
      <c r="E4104" s="232" t="s">
        <v>19</v>
      </c>
      <c r="F4104" s="233" t="s">
        <v>2689</v>
      </c>
      <c r="G4104" s="230"/>
      <c r="H4104" s="234">
        <v>22.692</v>
      </c>
      <c r="I4104" s="235"/>
      <c r="J4104" s="230"/>
      <c r="K4104" s="230"/>
      <c r="L4104" s="236"/>
      <c r="M4104" s="237"/>
      <c r="N4104" s="238"/>
      <c r="O4104" s="238"/>
      <c r="P4104" s="238"/>
      <c r="Q4104" s="238"/>
      <c r="R4104" s="238"/>
      <c r="S4104" s="238"/>
      <c r="T4104" s="23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0" t="s">
        <v>268</v>
      </c>
      <c r="AU4104" s="240" t="s">
        <v>93</v>
      </c>
      <c r="AV4104" s="13" t="s">
        <v>93</v>
      </c>
      <c r="AW4104" s="13" t="s">
        <v>34</v>
      </c>
      <c r="AX4104" s="13" t="s">
        <v>74</v>
      </c>
      <c r="AY4104" s="240" t="s">
        <v>224</v>
      </c>
    </row>
    <row r="4105" s="14" customFormat="1">
      <c r="A4105" s="14"/>
      <c r="B4105" s="246"/>
      <c r="C4105" s="247"/>
      <c r="D4105" s="231" t="s">
        <v>268</v>
      </c>
      <c r="E4105" s="248" t="s">
        <v>19</v>
      </c>
      <c r="F4105" s="249" t="s">
        <v>2690</v>
      </c>
      <c r="G4105" s="247"/>
      <c r="H4105" s="248" t="s">
        <v>19</v>
      </c>
      <c r="I4105" s="250"/>
      <c r="J4105" s="247"/>
      <c r="K4105" s="247"/>
      <c r="L4105" s="251"/>
      <c r="M4105" s="252"/>
      <c r="N4105" s="253"/>
      <c r="O4105" s="253"/>
      <c r="P4105" s="253"/>
      <c r="Q4105" s="253"/>
      <c r="R4105" s="253"/>
      <c r="S4105" s="253"/>
      <c r="T4105" s="25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5" t="s">
        <v>268</v>
      </c>
      <c r="AU4105" s="255" t="s">
        <v>93</v>
      </c>
      <c r="AV4105" s="14" t="s">
        <v>82</v>
      </c>
      <c r="AW4105" s="14" t="s">
        <v>34</v>
      </c>
      <c r="AX4105" s="14" t="s">
        <v>74</v>
      </c>
      <c r="AY4105" s="255" t="s">
        <v>224</v>
      </c>
    </row>
    <row r="4106" s="13" customFormat="1">
      <c r="A4106" s="13"/>
      <c r="B4106" s="229"/>
      <c r="C4106" s="230"/>
      <c r="D4106" s="231" t="s">
        <v>268</v>
      </c>
      <c r="E4106" s="232" t="s">
        <v>19</v>
      </c>
      <c r="F4106" s="233" t="s">
        <v>2691</v>
      </c>
      <c r="G4106" s="230"/>
      <c r="H4106" s="234">
        <v>6.7210000000000001</v>
      </c>
      <c r="I4106" s="235"/>
      <c r="J4106" s="230"/>
      <c r="K4106" s="230"/>
      <c r="L4106" s="236"/>
      <c r="M4106" s="237"/>
      <c r="N4106" s="238"/>
      <c r="O4106" s="238"/>
      <c r="P4106" s="238"/>
      <c r="Q4106" s="238"/>
      <c r="R4106" s="238"/>
      <c r="S4106" s="238"/>
      <c r="T4106" s="239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0" t="s">
        <v>268</v>
      </c>
      <c r="AU4106" s="240" t="s">
        <v>93</v>
      </c>
      <c r="AV4106" s="13" t="s">
        <v>93</v>
      </c>
      <c r="AW4106" s="13" t="s">
        <v>34</v>
      </c>
      <c r="AX4106" s="13" t="s">
        <v>74</v>
      </c>
      <c r="AY4106" s="240" t="s">
        <v>224</v>
      </c>
    </row>
    <row r="4107" s="14" customFormat="1">
      <c r="A4107" s="14"/>
      <c r="B4107" s="246"/>
      <c r="C4107" s="247"/>
      <c r="D4107" s="231" t="s">
        <v>268</v>
      </c>
      <c r="E4107" s="248" t="s">
        <v>19</v>
      </c>
      <c r="F4107" s="249" t="s">
        <v>2692</v>
      </c>
      <c r="G4107" s="247"/>
      <c r="H4107" s="248" t="s">
        <v>19</v>
      </c>
      <c r="I4107" s="250"/>
      <c r="J4107" s="247"/>
      <c r="K4107" s="247"/>
      <c r="L4107" s="251"/>
      <c r="M4107" s="252"/>
      <c r="N4107" s="253"/>
      <c r="O4107" s="253"/>
      <c r="P4107" s="253"/>
      <c r="Q4107" s="253"/>
      <c r="R4107" s="253"/>
      <c r="S4107" s="253"/>
      <c r="T4107" s="25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5" t="s">
        <v>268</v>
      </c>
      <c r="AU4107" s="255" t="s">
        <v>93</v>
      </c>
      <c r="AV4107" s="14" t="s">
        <v>82</v>
      </c>
      <c r="AW4107" s="14" t="s">
        <v>34</v>
      </c>
      <c r="AX4107" s="14" t="s">
        <v>74</v>
      </c>
      <c r="AY4107" s="255" t="s">
        <v>224</v>
      </c>
    </row>
    <row r="4108" s="13" customFormat="1">
      <c r="A4108" s="13"/>
      <c r="B4108" s="229"/>
      <c r="C4108" s="230"/>
      <c r="D4108" s="231" t="s">
        <v>268</v>
      </c>
      <c r="E4108" s="232" t="s">
        <v>19</v>
      </c>
      <c r="F4108" s="233" t="s">
        <v>2693</v>
      </c>
      <c r="G4108" s="230"/>
      <c r="H4108" s="234">
        <v>16.280000000000001</v>
      </c>
      <c r="I4108" s="235"/>
      <c r="J4108" s="230"/>
      <c r="K4108" s="230"/>
      <c r="L4108" s="236"/>
      <c r="M4108" s="237"/>
      <c r="N4108" s="238"/>
      <c r="O4108" s="238"/>
      <c r="P4108" s="238"/>
      <c r="Q4108" s="238"/>
      <c r="R4108" s="238"/>
      <c r="S4108" s="238"/>
      <c r="T4108" s="23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0" t="s">
        <v>268</v>
      </c>
      <c r="AU4108" s="240" t="s">
        <v>93</v>
      </c>
      <c r="AV4108" s="13" t="s">
        <v>93</v>
      </c>
      <c r="AW4108" s="13" t="s">
        <v>34</v>
      </c>
      <c r="AX4108" s="13" t="s">
        <v>74</v>
      </c>
      <c r="AY4108" s="240" t="s">
        <v>224</v>
      </c>
    </row>
    <row r="4109" s="14" customFormat="1">
      <c r="A4109" s="14"/>
      <c r="B4109" s="246"/>
      <c r="C4109" s="247"/>
      <c r="D4109" s="231" t="s">
        <v>268</v>
      </c>
      <c r="E4109" s="248" t="s">
        <v>19</v>
      </c>
      <c r="F4109" s="249" t="s">
        <v>2694</v>
      </c>
      <c r="G4109" s="247"/>
      <c r="H4109" s="248" t="s">
        <v>19</v>
      </c>
      <c r="I4109" s="250"/>
      <c r="J4109" s="247"/>
      <c r="K4109" s="247"/>
      <c r="L4109" s="251"/>
      <c r="M4109" s="252"/>
      <c r="N4109" s="253"/>
      <c r="O4109" s="253"/>
      <c r="P4109" s="253"/>
      <c r="Q4109" s="253"/>
      <c r="R4109" s="253"/>
      <c r="S4109" s="253"/>
      <c r="T4109" s="25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5" t="s">
        <v>268</v>
      </c>
      <c r="AU4109" s="255" t="s">
        <v>93</v>
      </c>
      <c r="AV4109" s="14" t="s">
        <v>82</v>
      </c>
      <c r="AW4109" s="14" t="s">
        <v>34</v>
      </c>
      <c r="AX4109" s="14" t="s">
        <v>74</v>
      </c>
      <c r="AY4109" s="255" t="s">
        <v>224</v>
      </c>
    </row>
    <row r="4110" s="13" customFormat="1">
      <c r="A4110" s="13"/>
      <c r="B4110" s="229"/>
      <c r="C4110" s="230"/>
      <c r="D4110" s="231" t="s">
        <v>268</v>
      </c>
      <c r="E4110" s="232" t="s">
        <v>19</v>
      </c>
      <c r="F4110" s="233" t="s">
        <v>2695</v>
      </c>
      <c r="G4110" s="230"/>
      <c r="H4110" s="234">
        <v>3.3410000000000002</v>
      </c>
      <c r="I4110" s="235"/>
      <c r="J4110" s="230"/>
      <c r="K4110" s="230"/>
      <c r="L4110" s="236"/>
      <c r="M4110" s="237"/>
      <c r="N4110" s="238"/>
      <c r="O4110" s="238"/>
      <c r="P4110" s="238"/>
      <c r="Q4110" s="238"/>
      <c r="R4110" s="238"/>
      <c r="S4110" s="238"/>
      <c r="T4110" s="23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0" t="s">
        <v>268</v>
      </c>
      <c r="AU4110" s="240" t="s">
        <v>93</v>
      </c>
      <c r="AV4110" s="13" t="s">
        <v>93</v>
      </c>
      <c r="AW4110" s="13" t="s">
        <v>34</v>
      </c>
      <c r="AX4110" s="13" t="s">
        <v>74</v>
      </c>
      <c r="AY4110" s="240" t="s">
        <v>224</v>
      </c>
    </row>
    <row r="4111" s="14" customFormat="1">
      <c r="A4111" s="14"/>
      <c r="B4111" s="246"/>
      <c r="C4111" s="247"/>
      <c r="D4111" s="231" t="s">
        <v>268</v>
      </c>
      <c r="E4111" s="248" t="s">
        <v>19</v>
      </c>
      <c r="F4111" s="249" t="s">
        <v>2696</v>
      </c>
      <c r="G4111" s="247"/>
      <c r="H4111" s="248" t="s">
        <v>19</v>
      </c>
      <c r="I4111" s="250"/>
      <c r="J4111" s="247"/>
      <c r="K4111" s="247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268</v>
      </c>
      <c r="AU4111" s="255" t="s">
        <v>93</v>
      </c>
      <c r="AV4111" s="14" t="s">
        <v>82</v>
      </c>
      <c r="AW4111" s="14" t="s">
        <v>34</v>
      </c>
      <c r="AX4111" s="14" t="s">
        <v>74</v>
      </c>
      <c r="AY4111" s="255" t="s">
        <v>224</v>
      </c>
    </row>
    <row r="4112" s="13" customFormat="1">
      <c r="A4112" s="13"/>
      <c r="B4112" s="229"/>
      <c r="C4112" s="230"/>
      <c r="D4112" s="231" t="s">
        <v>268</v>
      </c>
      <c r="E4112" s="232" t="s">
        <v>19</v>
      </c>
      <c r="F4112" s="233" t="s">
        <v>2697</v>
      </c>
      <c r="G4112" s="230"/>
      <c r="H4112" s="234">
        <v>12.821999999999999</v>
      </c>
      <c r="I4112" s="235"/>
      <c r="J4112" s="230"/>
      <c r="K4112" s="230"/>
      <c r="L4112" s="236"/>
      <c r="M4112" s="237"/>
      <c r="N4112" s="238"/>
      <c r="O4112" s="238"/>
      <c r="P4112" s="238"/>
      <c r="Q4112" s="238"/>
      <c r="R4112" s="238"/>
      <c r="S4112" s="238"/>
      <c r="T4112" s="239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0" t="s">
        <v>268</v>
      </c>
      <c r="AU4112" s="240" t="s">
        <v>93</v>
      </c>
      <c r="AV4112" s="13" t="s">
        <v>93</v>
      </c>
      <c r="AW4112" s="13" t="s">
        <v>34</v>
      </c>
      <c r="AX4112" s="13" t="s">
        <v>74</v>
      </c>
      <c r="AY4112" s="240" t="s">
        <v>224</v>
      </c>
    </row>
    <row r="4113" s="14" customFormat="1">
      <c r="A4113" s="14"/>
      <c r="B4113" s="246"/>
      <c r="C4113" s="247"/>
      <c r="D4113" s="231" t="s">
        <v>268</v>
      </c>
      <c r="E4113" s="248" t="s">
        <v>19</v>
      </c>
      <c r="F4113" s="249" t="s">
        <v>2698</v>
      </c>
      <c r="G4113" s="247"/>
      <c r="H4113" s="248" t="s">
        <v>19</v>
      </c>
      <c r="I4113" s="250"/>
      <c r="J4113" s="247"/>
      <c r="K4113" s="247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268</v>
      </c>
      <c r="AU4113" s="255" t="s">
        <v>93</v>
      </c>
      <c r="AV4113" s="14" t="s">
        <v>82</v>
      </c>
      <c r="AW4113" s="14" t="s">
        <v>34</v>
      </c>
      <c r="AX4113" s="14" t="s">
        <v>74</v>
      </c>
      <c r="AY4113" s="255" t="s">
        <v>224</v>
      </c>
    </row>
    <row r="4114" s="13" customFormat="1">
      <c r="A4114" s="13"/>
      <c r="B4114" s="229"/>
      <c r="C4114" s="230"/>
      <c r="D4114" s="231" t="s">
        <v>268</v>
      </c>
      <c r="E4114" s="232" t="s">
        <v>19</v>
      </c>
      <c r="F4114" s="233" t="s">
        <v>2699</v>
      </c>
      <c r="G4114" s="230"/>
      <c r="H4114" s="234">
        <v>23.004000000000001</v>
      </c>
      <c r="I4114" s="235"/>
      <c r="J4114" s="230"/>
      <c r="K4114" s="230"/>
      <c r="L4114" s="236"/>
      <c r="M4114" s="237"/>
      <c r="N4114" s="238"/>
      <c r="O4114" s="238"/>
      <c r="P4114" s="238"/>
      <c r="Q4114" s="238"/>
      <c r="R4114" s="238"/>
      <c r="S4114" s="238"/>
      <c r="T4114" s="239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0" t="s">
        <v>268</v>
      </c>
      <c r="AU4114" s="240" t="s">
        <v>93</v>
      </c>
      <c r="AV4114" s="13" t="s">
        <v>93</v>
      </c>
      <c r="AW4114" s="13" t="s">
        <v>34</v>
      </c>
      <c r="AX4114" s="13" t="s">
        <v>74</v>
      </c>
      <c r="AY4114" s="240" t="s">
        <v>224</v>
      </c>
    </row>
    <row r="4115" s="14" customFormat="1">
      <c r="A4115" s="14"/>
      <c r="B4115" s="246"/>
      <c r="C4115" s="247"/>
      <c r="D4115" s="231" t="s">
        <v>268</v>
      </c>
      <c r="E4115" s="248" t="s">
        <v>19</v>
      </c>
      <c r="F4115" s="249" t="s">
        <v>2700</v>
      </c>
      <c r="G4115" s="247"/>
      <c r="H4115" s="248" t="s">
        <v>19</v>
      </c>
      <c r="I4115" s="250"/>
      <c r="J4115" s="247"/>
      <c r="K4115" s="247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268</v>
      </c>
      <c r="AU4115" s="255" t="s">
        <v>93</v>
      </c>
      <c r="AV4115" s="14" t="s">
        <v>82</v>
      </c>
      <c r="AW4115" s="14" t="s">
        <v>34</v>
      </c>
      <c r="AX4115" s="14" t="s">
        <v>74</v>
      </c>
      <c r="AY4115" s="255" t="s">
        <v>224</v>
      </c>
    </row>
    <row r="4116" s="13" customFormat="1">
      <c r="A4116" s="13"/>
      <c r="B4116" s="229"/>
      <c r="C4116" s="230"/>
      <c r="D4116" s="231" t="s">
        <v>268</v>
      </c>
      <c r="E4116" s="232" t="s">
        <v>19</v>
      </c>
      <c r="F4116" s="233" t="s">
        <v>2701</v>
      </c>
      <c r="G4116" s="230"/>
      <c r="H4116" s="234">
        <v>30.992000000000001</v>
      </c>
      <c r="I4116" s="235"/>
      <c r="J4116" s="230"/>
      <c r="K4116" s="230"/>
      <c r="L4116" s="236"/>
      <c r="M4116" s="237"/>
      <c r="N4116" s="238"/>
      <c r="O4116" s="238"/>
      <c r="P4116" s="238"/>
      <c r="Q4116" s="238"/>
      <c r="R4116" s="238"/>
      <c r="S4116" s="238"/>
      <c r="T4116" s="239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0" t="s">
        <v>268</v>
      </c>
      <c r="AU4116" s="240" t="s">
        <v>93</v>
      </c>
      <c r="AV4116" s="13" t="s">
        <v>93</v>
      </c>
      <c r="AW4116" s="13" t="s">
        <v>34</v>
      </c>
      <c r="AX4116" s="13" t="s">
        <v>74</v>
      </c>
      <c r="AY4116" s="240" t="s">
        <v>224</v>
      </c>
    </row>
    <row r="4117" s="14" customFormat="1">
      <c r="A4117" s="14"/>
      <c r="B4117" s="246"/>
      <c r="C4117" s="247"/>
      <c r="D4117" s="231" t="s">
        <v>268</v>
      </c>
      <c r="E4117" s="248" t="s">
        <v>19</v>
      </c>
      <c r="F4117" s="249" t="s">
        <v>2702</v>
      </c>
      <c r="G4117" s="247"/>
      <c r="H4117" s="248" t="s">
        <v>19</v>
      </c>
      <c r="I4117" s="250"/>
      <c r="J4117" s="247"/>
      <c r="K4117" s="247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5" t="s">
        <v>268</v>
      </c>
      <c r="AU4117" s="255" t="s">
        <v>93</v>
      </c>
      <c r="AV4117" s="14" t="s">
        <v>82</v>
      </c>
      <c r="AW4117" s="14" t="s">
        <v>34</v>
      </c>
      <c r="AX4117" s="14" t="s">
        <v>74</v>
      </c>
      <c r="AY4117" s="255" t="s">
        <v>224</v>
      </c>
    </row>
    <row r="4118" s="13" customFormat="1">
      <c r="A4118" s="13"/>
      <c r="B4118" s="229"/>
      <c r="C4118" s="230"/>
      <c r="D4118" s="231" t="s">
        <v>268</v>
      </c>
      <c r="E4118" s="232" t="s">
        <v>19</v>
      </c>
      <c r="F4118" s="233" t="s">
        <v>2703</v>
      </c>
      <c r="G4118" s="230"/>
      <c r="H4118" s="234">
        <v>32.863999999999997</v>
      </c>
      <c r="I4118" s="235"/>
      <c r="J4118" s="230"/>
      <c r="K4118" s="230"/>
      <c r="L4118" s="236"/>
      <c r="M4118" s="237"/>
      <c r="N4118" s="238"/>
      <c r="O4118" s="238"/>
      <c r="P4118" s="238"/>
      <c r="Q4118" s="238"/>
      <c r="R4118" s="238"/>
      <c r="S4118" s="238"/>
      <c r="T4118" s="23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0" t="s">
        <v>268</v>
      </c>
      <c r="AU4118" s="240" t="s">
        <v>93</v>
      </c>
      <c r="AV4118" s="13" t="s">
        <v>93</v>
      </c>
      <c r="AW4118" s="13" t="s">
        <v>34</v>
      </c>
      <c r="AX4118" s="13" t="s">
        <v>74</v>
      </c>
      <c r="AY4118" s="240" t="s">
        <v>224</v>
      </c>
    </row>
    <row r="4119" s="14" customFormat="1">
      <c r="A4119" s="14"/>
      <c r="B4119" s="246"/>
      <c r="C4119" s="247"/>
      <c r="D4119" s="231" t="s">
        <v>268</v>
      </c>
      <c r="E4119" s="248" t="s">
        <v>19</v>
      </c>
      <c r="F4119" s="249" t="s">
        <v>2704</v>
      </c>
      <c r="G4119" s="247"/>
      <c r="H4119" s="248" t="s">
        <v>19</v>
      </c>
      <c r="I4119" s="250"/>
      <c r="J4119" s="247"/>
      <c r="K4119" s="247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268</v>
      </c>
      <c r="AU4119" s="255" t="s">
        <v>93</v>
      </c>
      <c r="AV4119" s="14" t="s">
        <v>82</v>
      </c>
      <c r="AW4119" s="14" t="s">
        <v>34</v>
      </c>
      <c r="AX4119" s="14" t="s">
        <v>74</v>
      </c>
      <c r="AY4119" s="255" t="s">
        <v>224</v>
      </c>
    </row>
    <row r="4120" s="13" customFormat="1">
      <c r="A4120" s="13"/>
      <c r="B4120" s="229"/>
      <c r="C4120" s="230"/>
      <c r="D4120" s="231" t="s">
        <v>268</v>
      </c>
      <c r="E4120" s="232" t="s">
        <v>19</v>
      </c>
      <c r="F4120" s="233" t="s">
        <v>2705</v>
      </c>
      <c r="G4120" s="230"/>
      <c r="H4120" s="234">
        <v>12.882999999999999</v>
      </c>
      <c r="I4120" s="235"/>
      <c r="J4120" s="230"/>
      <c r="K4120" s="230"/>
      <c r="L4120" s="236"/>
      <c r="M4120" s="237"/>
      <c r="N4120" s="238"/>
      <c r="O4120" s="238"/>
      <c r="P4120" s="238"/>
      <c r="Q4120" s="238"/>
      <c r="R4120" s="238"/>
      <c r="S4120" s="238"/>
      <c r="T4120" s="23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0" t="s">
        <v>268</v>
      </c>
      <c r="AU4120" s="240" t="s">
        <v>93</v>
      </c>
      <c r="AV4120" s="13" t="s">
        <v>93</v>
      </c>
      <c r="AW4120" s="13" t="s">
        <v>34</v>
      </c>
      <c r="AX4120" s="13" t="s">
        <v>74</v>
      </c>
      <c r="AY4120" s="240" t="s">
        <v>224</v>
      </c>
    </row>
    <row r="4121" s="14" customFormat="1">
      <c r="A4121" s="14"/>
      <c r="B4121" s="246"/>
      <c r="C4121" s="247"/>
      <c r="D4121" s="231" t="s">
        <v>268</v>
      </c>
      <c r="E4121" s="248" t="s">
        <v>19</v>
      </c>
      <c r="F4121" s="249" t="s">
        <v>2706</v>
      </c>
      <c r="G4121" s="247"/>
      <c r="H4121" s="248" t="s">
        <v>19</v>
      </c>
      <c r="I4121" s="250"/>
      <c r="J4121" s="247"/>
      <c r="K4121" s="247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268</v>
      </c>
      <c r="AU4121" s="255" t="s">
        <v>93</v>
      </c>
      <c r="AV4121" s="14" t="s">
        <v>82</v>
      </c>
      <c r="AW4121" s="14" t="s">
        <v>34</v>
      </c>
      <c r="AX4121" s="14" t="s">
        <v>74</v>
      </c>
      <c r="AY4121" s="255" t="s">
        <v>224</v>
      </c>
    </row>
    <row r="4122" s="13" customFormat="1">
      <c r="A4122" s="13"/>
      <c r="B4122" s="229"/>
      <c r="C4122" s="230"/>
      <c r="D4122" s="231" t="s">
        <v>268</v>
      </c>
      <c r="E4122" s="232" t="s">
        <v>19</v>
      </c>
      <c r="F4122" s="233" t="s">
        <v>2707</v>
      </c>
      <c r="G4122" s="230"/>
      <c r="H4122" s="234">
        <v>17.920999999999999</v>
      </c>
      <c r="I4122" s="235"/>
      <c r="J4122" s="230"/>
      <c r="K4122" s="230"/>
      <c r="L4122" s="236"/>
      <c r="M4122" s="237"/>
      <c r="N4122" s="238"/>
      <c r="O4122" s="238"/>
      <c r="P4122" s="238"/>
      <c r="Q4122" s="238"/>
      <c r="R4122" s="238"/>
      <c r="S4122" s="238"/>
      <c r="T4122" s="23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0" t="s">
        <v>268</v>
      </c>
      <c r="AU4122" s="240" t="s">
        <v>93</v>
      </c>
      <c r="AV4122" s="13" t="s">
        <v>93</v>
      </c>
      <c r="AW4122" s="13" t="s">
        <v>34</v>
      </c>
      <c r="AX4122" s="13" t="s">
        <v>74</v>
      </c>
      <c r="AY4122" s="240" t="s">
        <v>224</v>
      </c>
    </row>
    <row r="4123" s="14" customFormat="1">
      <c r="A4123" s="14"/>
      <c r="B4123" s="246"/>
      <c r="C4123" s="247"/>
      <c r="D4123" s="231" t="s">
        <v>268</v>
      </c>
      <c r="E4123" s="248" t="s">
        <v>19</v>
      </c>
      <c r="F4123" s="249" t="s">
        <v>2708</v>
      </c>
      <c r="G4123" s="247"/>
      <c r="H4123" s="248" t="s">
        <v>19</v>
      </c>
      <c r="I4123" s="250"/>
      <c r="J4123" s="247"/>
      <c r="K4123" s="247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268</v>
      </c>
      <c r="AU4123" s="255" t="s">
        <v>93</v>
      </c>
      <c r="AV4123" s="14" t="s">
        <v>82</v>
      </c>
      <c r="AW4123" s="14" t="s">
        <v>34</v>
      </c>
      <c r="AX4123" s="14" t="s">
        <v>74</v>
      </c>
      <c r="AY4123" s="255" t="s">
        <v>224</v>
      </c>
    </row>
    <row r="4124" s="13" customFormat="1">
      <c r="A4124" s="13"/>
      <c r="B4124" s="229"/>
      <c r="C4124" s="230"/>
      <c r="D4124" s="231" t="s">
        <v>268</v>
      </c>
      <c r="E4124" s="232" t="s">
        <v>19</v>
      </c>
      <c r="F4124" s="233" t="s">
        <v>2709</v>
      </c>
      <c r="G4124" s="230"/>
      <c r="H4124" s="234">
        <v>23.158999999999999</v>
      </c>
      <c r="I4124" s="235"/>
      <c r="J4124" s="230"/>
      <c r="K4124" s="230"/>
      <c r="L4124" s="236"/>
      <c r="M4124" s="237"/>
      <c r="N4124" s="238"/>
      <c r="O4124" s="238"/>
      <c r="P4124" s="238"/>
      <c r="Q4124" s="238"/>
      <c r="R4124" s="238"/>
      <c r="S4124" s="238"/>
      <c r="T4124" s="239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0" t="s">
        <v>268</v>
      </c>
      <c r="AU4124" s="240" t="s">
        <v>93</v>
      </c>
      <c r="AV4124" s="13" t="s">
        <v>93</v>
      </c>
      <c r="AW4124" s="13" t="s">
        <v>34</v>
      </c>
      <c r="AX4124" s="13" t="s">
        <v>74</v>
      </c>
      <c r="AY4124" s="240" t="s">
        <v>224</v>
      </c>
    </row>
    <row r="4125" s="14" customFormat="1">
      <c r="A4125" s="14"/>
      <c r="B4125" s="246"/>
      <c r="C4125" s="247"/>
      <c r="D4125" s="231" t="s">
        <v>268</v>
      </c>
      <c r="E4125" s="248" t="s">
        <v>19</v>
      </c>
      <c r="F4125" s="249" t="s">
        <v>2710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268</v>
      </c>
      <c r="AU4125" s="255" t="s">
        <v>93</v>
      </c>
      <c r="AV4125" s="14" t="s">
        <v>82</v>
      </c>
      <c r="AW4125" s="14" t="s">
        <v>34</v>
      </c>
      <c r="AX4125" s="14" t="s">
        <v>74</v>
      </c>
      <c r="AY4125" s="255" t="s">
        <v>224</v>
      </c>
    </row>
    <row r="4126" s="13" customFormat="1">
      <c r="A4126" s="13"/>
      <c r="B4126" s="229"/>
      <c r="C4126" s="230"/>
      <c r="D4126" s="231" t="s">
        <v>268</v>
      </c>
      <c r="E4126" s="232" t="s">
        <v>19</v>
      </c>
      <c r="F4126" s="233" t="s">
        <v>2711</v>
      </c>
      <c r="G4126" s="230"/>
      <c r="H4126" s="234">
        <v>15.94</v>
      </c>
      <c r="I4126" s="235"/>
      <c r="J4126" s="230"/>
      <c r="K4126" s="230"/>
      <c r="L4126" s="236"/>
      <c r="M4126" s="237"/>
      <c r="N4126" s="238"/>
      <c r="O4126" s="238"/>
      <c r="P4126" s="238"/>
      <c r="Q4126" s="238"/>
      <c r="R4126" s="238"/>
      <c r="S4126" s="238"/>
      <c r="T4126" s="23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0" t="s">
        <v>268</v>
      </c>
      <c r="AU4126" s="240" t="s">
        <v>93</v>
      </c>
      <c r="AV4126" s="13" t="s">
        <v>93</v>
      </c>
      <c r="AW4126" s="13" t="s">
        <v>34</v>
      </c>
      <c r="AX4126" s="13" t="s">
        <v>74</v>
      </c>
      <c r="AY4126" s="240" t="s">
        <v>224</v>
      </c>
    </row>
    <row r="4127" s="14" customFormat="1">
      <c r="A4127" s="14"/>
      <c r="B4127" s="246"/>
      <c r="C4127" s="247"/>
      <c r="D4127" s="231" t="s">
        <v>268</v>
      </c>
      <c r="E4127" s="248" t="s">
        <v>19</v>
      </c>
      <c r="F4127" s="249" t="s">
        <v>2712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268</v>
      </c>
      <c r="AU4127" s="255" t="s">
        <v>93</v>
      </c>
      <c r="AV4127" s="14" t="s">
        <v>82</v>
      </c>
      <c r="AW4127" s="14" t="s">
        <v>34</v>
      </c>
      <c r="AX4127" s="14" t="s">
        <v>74</v>
      </c>
      <c r="AY4127" s="255" t="s">
        <v>224</v>
      </c>
    </row>
    <row r="4128" s="13" customFormat="1">
      <c r="A4128" s="13"/>
      <c r="B4128" s="229"/>
      <c r="C4128" s="230"/>
      <c r="D4128" s="231" t="s">
        <v>268</v>
      </c>
      <c r="E4128" s="232" t="s">
        <v>19</v>
      </c>
      <c r="F4128" s="233" t="s">
        <v>2713</v>
      </c>
      <c r="G4128" s="230"/>
      <c r="H4128" s="234">
        <v>23.699000000000002</v>
      </c>
      <c r="I4128" s="235"/>
      <c r="J4128" s="230"/>
      <c r="K4128" s="230"/>
      <c r="L4128" s="236"/>
      <c r="M4128" s="237"/>
      <c r="N4128" s="238"/>
      <c r="O4128" s="238"/>
      <c r="P4128" s="238"/>
      <c r="Q4128" s="238"/>
      <c r="R4128" s="238"/>
      <c r="S4128" s="238"/>
      <c r="T4128" s="23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0" t="s">
        <v>268</v>
      </c>
      <c r="AU4128" s="240" t="s">
        <v>93</v>
      </c>
      <c r="AV4128" s="13" t="s">
        <v>93</v>
      </c>
      <c r="AW4128" s="13" t="s">
        <v>34</v>
      </c>
      <c r="AX4128" s="13" t="s">
        <v>74</v>
      </c>
      <c r="AY4128" s="240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2714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3" customFormat="1">
      <c r="A4130" s="13"/>
      <c r="B4130" s="229"/>
      <c r="C4130" s="230"/>
      <c r="D4130" s="231" t="s">
        <v>268</v>
      </c>
      <c r="E4130" s="232" t="s">
        <v>19</v>
      </c>
      <c r="F4130" s="233" t="s">
        <v>2715</v>
      </c>
      <c r="G4130" s="230"/>
      <c r="H4130" s="234">
        <v>20.988</v>
      </c>
      <c r="I4130" s="235"/>
      <c r="J4130" s="230"/>
      <c r="K4130" s="230"/>
      <c r="L4130" s="236"/>
      <c r="M4130" s="237"/>
      <c r="N4130" s="238"/>
      <c r="O4130" s="238"/>
      <c r="P4130" s="238"/>
      <c r="Q4130" s="238"/>
      <c r="R4130" s="238"/>
      <c r="S4130" s="238"/>
      <c r="T4130" s="23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0" t="s">
        <v>268</v>
      </c>
      <c r="AU4130" s="240" t="s">
        <v>93</v>
      </c>
      <c r="AV4130" s="13" t="s">
        <v>93</v>
      </c>
      <c r="AW4130" s="13" t="s">
        <v>34</v>
      </c>
      <c r="AX4130" s="13" t="s">
        <v>74</v>
      </c>
      <c r="AY4130" s="240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2716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3" customFormat="1">
      <c r="A4132" s="13"/>
      <c r="B4132" s="229"/>
      <c r="C4132" s="230"/>
      <c r="D4132" s="231" t="s">
        <v>268</v>
      </c>
      <c r="E4132" s="232" t="s">
        <v>19</v>
      </c>
      <c r="F4132" s="233" t="s">
        <v>2717</v>
      </c>
      <c r="G4132" s="230"/>
      <c r="H4132" s="234">
        <v>25.852</v>
      </c>
      <c r="I4132" s="235"/>
      <c r="J4132" s="230"/>
      <c r="K4132" s="230"/>
      <c r="L4132" s="236"/>
      <c r="M4132" s="237"/>
      <c r="N4132" s="238"/>
      <c r="O4132" s="238"/>
      <c r="P4132" s="238"/>
      <c r="Q4132" s="238"/>
      <c r="R4132" s="238"/>
      <c r="S4132" s="238"/>
      <c r="T4132" s="23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0" t="s">
        <v>268</v>
      </c>
      <c r="AU4132" s="240" t="s">
        <v>93</v>
      </c>
      <c r="AV4132" s="13" t="s">
        <v>93</v>
      </c>
      <c r="AW4132" s="13" t="s">
        <v>34</v>
      </c>
      <c r="AX4132" s="13" t="s">
        <v>74</v>
      </c>
      <c r="AY4132" s="240" t="s">
        <v>224</v>
      </c>
    </row>
    <row r="4133" s="14" customFormat="1">
      <c r="A4133" s="14"/>
      <c r="B4133" s="246"/>
      <c r="C4133" s="247"/>
      <c r="D4133" s="231" t="s">
        <v>268</v>
      </c>
      <c r="E4133" s="248" t="s">
        <v>19</v>
      </c>
      <c r="F4133" s="249" t="s">
        <v>2718</v>
      </c>
      <c r="G4133" s="247"/>
      <c r="H4133" s="248" t="s">
        <v>19</v>
      </c>
      <c r="I4133" s="250"/>
      <c r="J4133" s="247"/>
      <c r="K4133" s="247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268</v>
      </c>
      <c r="AU4133" s="255" t="s">
        <v>93</v>
      </c>
      <c r="AV4133" s="14" t="s">
        <v>82</v>
      </c>
      <c r="AW4133" s="14" t="s">
        <v>34</v>
      </c>
      <c r="AX4133" s="14" t="s">
        <v>74</v>
      </c>
      <c r="AY4133" s="255" t="s">
        <v>224</v>
      </c>
    </row>
    <row r="4134" s="13" customFormat="1">
      <c r="A4134" s="13"/>
      <c r="B4134" s="229"/>
      <c r="C4134" s="230"/>
      <c r="D4134" s="231" t="s">
        <v>268</v>
      </c>
      <c r="E4134" s="232" t="s">
        <v>19</v>
      </c>
      <c r="F4134" s="233" t="s">
        <v>2719</v>
      </c>
      <c r="G4134" s="230"/>
      <c r="H4134" s="234">
        <v>22.949999999999999</v>
      </c>
      <c r="I4134" s="235"/>
      <c r="J4134" s="230"/>
      <c r="K4134" s="230"/>
      <c r="L4134" s="236"/>
      <c r="M4134" s="237"/>
      <c r="N4134" s="238"/>
      <c r="O4134" s="238"/>
      <c r="P4134" s="238"/>
      <c r="Q4134" s="238"/>
      <c r="R4134" s="238"/>
      <c r="S4134" s="238"/>
      <c r="T4134" s="23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0" t="s">
        <v>268</v>
      </c>
      <c r="AU4134" s="240" t="s">
        <v>93</v>
      </c>
      <c r="AV4134" s="13" t="s">
        <v>93</v>
      </c>
      <c r="AW4134" s="13" t="s">
        <v>34</v>
      </c>
      <c r="AX4134" s="13" t="s">
        <v>74</v>
      </c>
      <c r="AY4134" s="240" t="s">
        <v>224</v>
      </c>
    </row>
    <row r="4135" s="14" customFormat="1">
      <c r="A4135" s="14"/>
      <c r="B4135" s="246"/>
      <c r="C4135" s="247"/>
      <c r="D4135" s="231" t="s">
        <v>268</v>
      </c>
      <c r="E4135" s="248" t="s">
        <v>19</v>
      </c>
      <c r="F4135" s="249" t="s">
        <v>2720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268</v>
      </c>
      <c r="AU4135" s="255" t="s">
        <v>93</v>
      </c>
      <c r="AV4135" s="14" t="s">
        <v>82</v>
      </c>
      <c r="AW4135" s="14" t="s">
        <v>34</v>
      </c>
      <c r="AX4135" s="14" t="s">
        <v>74</v>
      </c>
      <c r="AY4135" s="255" t="s">
        <v>224</v>
      </c>
    </row>
    <row r="4136" s="13" customFormat="1">
      <c r="A4136" s="13"/>
      <c r="B4136" s="229"/>
      <c r="C4136" s="230"/>
      <c r="D4136" s="231" t="s">
        <v>268</v>
      </c>
      <c r="E4136" s="232" t="s">
        <v>19</v>
      </c>
      <c r="F4136" s="233" t="s">
        <v>2721</v>
      </c>
      <c r="G4136" s="230"/>
      <c r="H4136" s="234">
        <v>118.01600000000001</v>
      </c>
      <c r="I4136" s="235"/>
      <c r="J4136" s="230"/>
      <c r="K4136" s="230"/>
      <c r="L4136" s="236"/>
      <c r="M4136" s="237"/>
      <c r="N4136" s="238"/>
      <c r="O4136" s="238"/>
      <c r="P4136" s="238"/>
      <c r="Q4136" s="238"/>
      <c r="R4136" s="238"/>
      <c r="S4136" s="238"/>
      <c r="T4136" s="23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0" t="s">
        <v>268</v>
      </c>
      <c r="AU4136" s="240" t="s">
        <v>93</v>
      </c>
      <c r="AV4136" s="13" t="s">
        <v>93</v>
      </c>
      <c r="AW4136" s="13" t="s">
        <v>34</v>
      </c>
      <c r="AX4136" s="13" t="s">
        <v>74</v>
      </c>
      <c r="AY4136" s="240" t="s">
        <v>224</v>
      </c>
    </row>
    <row r="4137" s="14" customFormat="1">
      <c r="A4137" s="14"/>
      <c r="B4137" s="246"/>
      <c r="C4137" s="247"/>
      <c r="D4137" s="231" t="s">
        <v>268</v>
      </c>
      <c r="E4137" s="248" t="s">
        <v>19</v>
      </c>
      <c r="F4137" s="249" t="s">
        <v>2722</v>
      </c>
      <c r="G4137" s="247"/>
      <c r="H4137" s="248" t="s">
        <v>19</v>
      </c>
      <c r="I4137" s="250"/>
      <c r="J4137" s="247"/>
      <c r="K4137" s="247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268</v>
      </c>
      <c r="AU4137" s="255" t="s">
        <v>93</v>
      </c>
      <c r="AV4137" s="14" t="s">
        <v>82</v>
      </c>
      <c r="AW4137" s="14" t="s">
        <v>34</v>
      </c>
      <c r="AX4137" s="14" t="s">
        <v>74</v>
      </c>
      <c r="AY4137" s="255" t="s">
        <v>224</v>
      </c>
    </row>
    <row r="4138" s="13" customFormat="1">
      <c r="A4138" s="13"/>
      <c r="B4138" s="229"/>
      <c r="C4138" s="230"/>
      <c r="D4138" s="231" t="s">
        <v>268</v>
      </c>
      <c r="E4138" s="232" t="s">
        <v>19</v>
      </c>
      <c r="F4138" s="233" t="s">
        <v>2719</v>
      </c>
      <c r="G4138" s="230"/>
      <c r="H4138" s="234">
        <v>22.949999999999999</v>
      </c>
      <c r="I4138" s="235"/>
      <c r="J4138" s="230"/>
      <c r="K4138" s="230"/>
      <c r="L4138" s="236"/>
      <c r="M4138" s="237"/>
      <c r="N4138" s="238"/>
      <c r="O4138" s="238"/>
      <c r="P4138" s="238"/>
      <c r="Q4138" s="238"/>
      <c r="R4138" s="238"/>
      <c r="S4138" s="238"/>
      <c r="T4138" s="239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0" t="s">
        <v>268</v>
      </c>
      <c r="AU4138" s="240" t="s">
        <v>93</v>
      </c>
      <c r="AV4138" s="13" t="s">
        <v>93</v>
      </c>
      <c r="AW4138" s="13" t="s">
        <v>34</v>
      </c>
      <c r="AX4138" s="13" t="s">
        <v>74</v>
      </c>
      <c r="AY4138" s="240" t="s">
        <v>224</v>
      </c>
    </row>
    <row r="4139" s="14" customFormat="1">
      <c r="A4139" s="14"/>
      <c r="B4139" s="246"/>
      <c r="C4139" s="247"/>
      <c r="D4139" s="231" t="s">
        <v>268</v>
      </c>
      <c r="E4139" s="248" t="s">
        <v>19</v>
      </c>
      <c r="F4139" s="249" t="s">
        <v>2723</v>
      </c>
      <c r="G4139" s="247"/>
      <c r="H4139" s="248" t="s">
        <v>19</v>
      </c>
      <c r="I4139" s="250"/>
      <c r="J4139" s="247"/>
      <c r="K4139" s="247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268</v>
      </c>
      <c r="AU4139" s="255" t="s">
        <v>93</v>
      </c>
      <c r="AV4139" s="14" t="s">
        <v>82</v>
      </c>
      <c r="AW4139" s="14" t="s">
        <v>34</v>
      </c>
      <c r="AX4139" s="14" t="s">
        <v>74</v>
      </c>
      <c r="AY4139" s="255" t="s">
        <v>224</v>
      </c>
    </row>
    <row r="4140" s="13" customFormat="1">
      <c r="A4140" s="13"/>
      <c r="B4140" s="229"/>
      <c r="C4140" s="230"/>
      <c r="D4140" s="231" t="s">
        <v>268</v>
      </c>
      <c r="E4140" s="232" t="s">
        <v>19</v>
      </c>
      <c r="F4140" s="233" t="s">
        <v>2724</v>
      </c>
      <c r="G4140" s="230"/>
      <c r="H4140" s="234">
        <v>27.617999999999999</v>
      </c>
      <c r="I4140" s="235"/>
      <c r="J4140" s="230"/>
      <c r="K4140" s="230"/>
      <c r="L4140" s="236"/>
      <c r="M4140" s="237"/>
      <c r="N4140" s="238"/>
      <c r="O4140" s="238"/>
      <c r="P4140" s="238"/>
      <c r="Q4140" s="238"/>
      <c r="R4140" s="238"/>
      <c r="S4140" s="238"/>
      <c r="T4140" s="23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0" t="s">
        <v>268</v>
      </c>
      <c r="AU4140" s="240" t="s">
        <v>93</v>
      </c>
      <c r="AV4140" s="13" t="s">
        <v>93</v>
      </c>
      <c r="AW4140" s="13" t="s">
        <v>34</v>
      </c>
      <c r="AX4140" s="13" t="s">
        <v>74</v>
      </c>
      <c r="AY4140" s="240" t="s">
        <v>224</v>
      </c>
    </row>
    <row r="4141" s="14" customFormat="1">
      <c r="A4141" s="14"/>
      <c r="B4141" s="246"/>
      <c r="C4141" s="247"/>
      <c r="D4141" s="231" t="s">
        <v>268</v>
      </c>
      <c r="E4141" s="248" t="s">
        <v>19</v>
      </c>
      <c r="F4141" s="249" t="s">
        <v>2725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268</v>
      </c>
      <c r="AU4141" s="255" t="s">
        <v>93</v>
      </c>
      <c r="AV4141" s="14" t="s">
        <v>82</v>
      </c>
      <c r="AW4141" s="14" t="s">
        <v>34</v>
      </c>
      <c r="AX4141" s="14" t="s">
        <v>74</v>
      </c>
      <c r="AY4141" s="255" t="s">
        <v>224</v>
      </c>
    </row>
    <row r="4142" s="13" customFormat="1">
      <c r="A4142" s="13"/>
      <c r="B4142" s="229"/>
      <c r="C4142" s="230"/>
      <c r="D4142" s="231" t="s">
        <v>268</v>
      </c>
      <c r="E4142" s="232" t="s">
        <v>19</v>
      </c>
      <c r="F4142" s="233" t="s">
        <v>2726</v>
      </c>
      <c r="G4142" s="230"/>
      <c r="H4142" s="234">
        <v>23.922000000000001</v>
      </c>
      <c r="I4142" s="235"/>
      <c r="J4142" s="230"/>
      <c r="K4142" s="230"/>
      <c r="L4142" s="236"/>
      <c r="M4142" s="237"/>
      <c r="N4142" s="238"/>
      <c r="O4142" s="238"/>
      <c r="P4142" s="238"/>
      <c r="Q4142" s="238"/>
      <c r="R4142" s="238"/>
      <c r="S4142" s="238"/>
      <c r="T4142" s="23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0" t="s">
        <v>268</v>
      </c>
      <c r="AU4142" s="240" t="s">
        <v>93</v>
      </c>
      <c r="AV4142" s="13" t="s">
        <v>93</v>
      </c>
      <c r="AW4142" s="13" t="s">
        <v>34</v>
      </c>
      <c r="AX4142" s="13" t="s">
        <v>74</v>
      </c>
      <c r="AY4142" s="240" t="s">
        <v>224</v>
      </c>
    </row>
    <row r="4143" s="15" customFormat="1">
      <c r="A4143" s="15"/>
      <c r="B4143" s="256"/>
      <c r="C4143" s="257"/>
      <c r="D4143" s="231" t="s">
        <v>268</v>
      </c>
      <c r="E4143" s="258" t="s">
        <v>19</v>
      </c>
      <c r="F4143" s="259" t="s">
        <v>300</v>
      </c>
      <c r="G4143" s="257"/>
      <c r="H4143" s="260">
        <v>504.61399999999998</v>
      </c>
      <c r="I4143" s="261"/>
      <c r="J4143" s="257"/>
      <c r="K4143" s="257"/>
      <c r="L4143" s="262"/>
      <c r="M4143" s="263"/>
      <c r="N4143" s="264"/>
      <c r="O4143" s="264"/>
      <c r="P4143" s="264"/>
      <c r="Q4143" s="264"/>
      <c r="R4143" s="264"/>
      <c r="S4143" s="264"/>
      <c r="T4143" s="26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6" t="s">
        <v>268</v>
      </c>
      <c r="AU4143" s="266" t="s">
        <v>93</v>
      </c>
      <c r="AV4143" s="15" t="s">
        <v>108</v>
      </c>
      <c r="AW4143" s="15" t="s">
        <v>34</v>
      </c>
      <c r="AX4143" s="15" t="s">
        <v>74</v>
      </c>
      <c r="AY4143" s="266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662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2727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3" customFormat="1">
      <c r="A4146" s="13"/>
      <c r="B4146" s="229"/>
      <c r="C4146" s="230"/>
      <c r="D4146" s="231" t="s">
        <v>268</v>
      </c>
      <c r="E4146" s="232" t="s">
        <v>19</v>
      </c>
      <c r="F4146" s="233" t="s">
        <v>2728</v>
      </c>
      <c r="G4146" s="230"/>
      <c r="H4146" s="234">
        <v>22.177</v>
      </c>
      <c r="I4146" s="235"/>
      <c r="J4146" s="230"/>
      <c r="K4146" s="230"/>
      <c r="L4146" s="236"/>
      <c r="M4146" s="237"/>
      <c r="N4146" s="238"/>
      <c r="O4146" s="238"/>
      <c r="P4146" s="238"/>
      <c r="Q4146" s="238"/>
      <c r="R4146" s="238"/>
      <c r="S4146" s="238"/>
      <c r="T4146" s="23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0" t="s">
        <v>268</v>
      </c>
      <c r="AU4146" s="240" t="s">
        <v>93</v>
      </c>
      <c r="AV4146" s="13" t="s">
        <v>93</v>
      </c>
      <c r="AW4146" s="13" t="s">
        <v>34</v>
      </c>
      <c r="AX4146" s="13" t="s">
        <v>74</v>
      </c>
      <c r="AY4146" s="240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2729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3" customFormat="1">
      <c r="A4148" s="13"/>
      <c r="B4148" s="229"/>
      <c r="C4148" s="230"/>
      <c r="D4148" s="231" t="s">
        <v>268</v>
      </c>
      <c r="E4148" s="232" t="s">
        <v>19</v>
      </c>
      <c r="F4148" s="233" t="s">
        <v>2730</v>
      </c>
      <c r="G4148" s="230"/>
      <c r="H4148" s="234">
        <v>22.420000000000002</v>
      </c>
      <c r="I4148" s="235"/>
      <c r="J4148" s="230"/>
      <c r="K4148" s="230"/>
      <c r="L4148" s="236"/>
      <c r="M4148" s="237"/>
      <c r="N4148" s="238"/>
      <c r="O4148" s="238"/>
      <c r="P4148" s="238"/>
      <c r="Q4148" s="238"/>
      <c r="R4148" s="238"/>
      <c r="S4148" s="238"/>
      <c r="T4148" s="23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0" t="s">
        <v>268</v>
      </c>
      <c r="AU4148" s="240" t="s">
        <v>93</v>
      </c>
      <c r="AV4148" s="13" t="s">
        <v>93</v>
      </c>
      <c r="AW4148" s="13" t="s">
        <v>34</v>
      </c>
      <c r="AX4148" s="13" t="s">
        <v>74</v>
      </c>
      <c r="AY4148" s="240" t="s">
        <v>224</v>
      </c>
    </row>
    <row r="4149" s="14" customFormat="1">
      <c r="A4149" s="14"/>
      <c r="B4149" s="246"/>
      <c r="C4149" s="247"/>
      <c r="D4149" s="231" t="s">
        <v>268</v>
      </c>
      <c r="E4149" s="248" t="s">
        <v>19</v>
      </c>
      <c r="F4149" s="249" t="s">
        <v>2731</v>
      </c>
      <c r="G4149" s="247"/>
      <c r="H4149" s="248" t="s">
        <v>19</v>
      </c>
      <c r="I4149" s="250"/>
      <c r="J4149" s="247"/>
      <c r="K4149" s="247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268</v>
      </c>
      <c r="AU4149" s="255" t="s">
        <v>93</v>
      </c>
      <c r="AV4149" s="14" t="s">
        <v>82</v>
      </c>
      <c r="AW4149" s="14" t="s">
        <v>34</v>
      </c>
      <c r="AX4149" s="14" t="s">
        <v>74</v>
      </c>
      <c r="AY4149" s="255" t="s">
        <v>224</v>
      </c>
    </row>
    <row r="4150" s="13" customFormat="1">
      <c r="A4150" s="13"/>
      <c r="B4150" s="229"/>
      <c r="C4150" s="230"/>
      <c r="D4150" s="231" t="s">
        <v>268</v>
      </c>
      <c r="E4150" s="232" t="s">
        <v>19</v>
      </c>
      <c r="F4150" s="233" t="s">
        <v>2732</v>
      </c>
      <c r="G4150" s="230"/>
      <c r="H4150" s="234">
        <v>26.399999999999999</v>
      </c>
      <c r="I4150" s="235"/>
      <c r="J4150" s="230"/>
      <c r="K4150" s="230"/>
      <c r="L4150" s="236"/>
      <c r="M4150" s="237"/>
      <c r="N4150" s="238"/>
      <c r="O4150" s="238"/>
      <c r="P4150" s="238"/>
      <c r="Q4150" s="238"/>
      <c r="R4150" s="238"/>
      <c r="S4150" s="238"/>
      <c r="T4150" s="23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0" t="s">
        <v>268</v>
      </c>
      <c r="AU4150" s="240" t="s">
        <v>93</v>
      </c>
      <c r="AV4150" s="13" t="s">
        <v>93</v>
      </c>
      <c r="AW4150" s="13" t="s">
        <v>34</v>
      </c>
      <c r="AX4150" s="13" t="s">
        <v>74</v>
      </c>
      <c r="AY4150" s="240" t="s">
        <v>224</v>
      </c>
    </row>
    <row r="4151" s="14" customFormat="1">
      <c r="A4151" s="14"/>
      <c r="B4151" s="246"/>
      <c r="C4151" s="247"/>
      <c r="D4151" s="231" t="s">
        <v>268</v>
      </c>
      <c r="E4151" s="248" t="s">
        <v>19</v>
      </c>
      <c r="F4151" s="249" t="s">
        <v>2733</v>
      </c>
      <c r="G4151" s="247"/>
      <c r="H4151" s="248" t="s">
        <v>19</v>
      </c>
      <c r="I4151" s="250"/>
      <c r="J4151" s="247"/>
      <c r="K4151" s="247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268</v>
      </c>
      <c r="AU4151" s="255" t="s">
        <v>93</v>
      </c>
      <c r="AV4151" s="14" t="s">
        <v>82</v>
      </c>
      <c r="AW4151" s="14" t="s">
        <v>34</v>
      </c>
      <c r="AX4151" s="14" t="s">
        <v>74</v>
      </c>
      <c r="AY4151" s="255" t="s">
        <v>224</v>
      </c>
    </row>
    <row r="4152" s="13" customFormat="1">
      <c r="A4152" s="13"/>
      <c r="B4152" s="229"/>
      <c r="C4152" s="230"/>
      <c r="D4152" s="231" t="s">
        <v>268</v>
      </c>
      <c r="E4152" s="232" t="s">
        <v>19</v>
      </c>
      <c r="F4152" s="233" t="s">
        <v>2734</v>
      </c>
      <c r="G4152" s="230"/>
      <c r="H4152" s="234">
        <v>209.19499999999999</v>
      </c>
      <c r="I4152" s="235"/>
      <c r="J4152" s="230"/>
      <c r="K4152" s="230"/>
      <c r="L4152" s="236"/>
      <c r="M4152" s="237"/>
      <c r="N4152" s="238"/>
      <c r="O4152" s="238"/>
      <c r="P4152" s="238"/>
      <c r="Q4152" s="238"/>
      <c r="R4152" s="238"/>
      <c r="S4152" s="238"/>
      <c r="T4152" s="23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0" t="s">
        <v>268</v>
      </c>
      <c r="AU4152" s="240" t="s">
        <v>93</v>
      </c>
      <c r="AV4152" s="13" t="s">
        <v>93</v>
      </c>
      <c r="AW4152" s="13" t="s">
        <v>34</v>
      </c>
      <c r="AX4152" s="13" t="s">
        <v>74</v>
      </c>
      <c r="AY4152" s="240" t="s">
        <v>224</v>
      </c>
    </row>
    <row r="4153" s="14" customFormat="1">
      <c r="A4153" s="14"/>
      <c r="B4153" s="246"/>
      <c r="C4153" s="247"/>
      <c r="D4153" s="231" t="s">
        <v>268</v>
      </c>
      <c r="E4153" s="248" t="s">
        <v>19</v>
      </c>
      <c r="F4153" s="249" t="s">
        <v>2735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268</v>
      </c>
      <c r="AU4153" s="255" t="s">
        <v>93</v>
      </c>
      <c r="AV4153" s="14" t="s">
        <v>82</v>
      </c>
      <c r="AW4153" s="14" t="s">
        <v>34</v>
      </c>
      <c r="AX4153" s="14" t="s">
        <v>74</v>
      </c>
      <c r="AY4153" s="255" t="s">
        <v>224</v>
      </c>
    </row>
    <row r="4154" s="13" customFormat="1">
      <c r="A4154" s="13"/>
      <c r="B4154" s="229"/>
      <c r="C4154" s="230"/>
      <c r="D4154" s="231" t="s">
        <v>268</v>
      </c>
      <c r="E4154" s="232" t="s">
        <v>19</v>
      </c>
      <c r="F4154" s="233" t="s">
        <v>2736</v>
      </c>
      <c r="G4154" s="230"/>
      <c r="H4154" s="234">
        <v>25.518000000000001</v>
      </c>
      <c r="I4154" s="235"/>
      <c r="J4154" s="230"/>
      <c r="K4154" s="230"/>
      <c r="L4154" s="236"/>
      <c r="M4154" s="237"/>
      <c r="N4154" s="238"/>
      <c r="O4154" s="238"/>
      <c r="P4154" s="238"/>
      <c r="Q4154" s="238"/>
      <c r="R4154" s="238"/>
      <c r="S4154" s="238"/>
      <c r="T4154" s="239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0" t="s">
        <v>268</v>
      </c>
      <c r="AU4154" s="240" t="s">
        <v>93</v>
      </c>
      <c r="AV4154" s="13" t="s">
        <v>93</v>
      </c>
      <c r="AW4154" s="13" t="s">
        <v>34</v>
      </c>
      <c r="AX4154" s="13" t="s">
        <v>74</v>
      </c>
      <c r="AY4154" s="240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2737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3" customFormat="1">
      <c r="A4156" s="13"/>
      <c r="B4156" s="229"/>
      <c r="C4156" s="230"/>
      <c r="D4156" s="231" t="s">
        <v>268</v>
      </c>
      <c r="E4156" s="232" t="s">
        <v>19</v>
      </c>
      <c r="F4156" s="233" t="s">
        <v>2738</v>
      </c>
      <c r="G4156" s="230"/>
      <c r="H4156" s="234">
        <v>134.517</v>
      </c>
      <c r="I4156" s="235"/>
      <c r="J4156" s="230"/>
      <c r="K4156" s="230"/>
      <c r="L4156" s="236"/>
      <c r="M4156" s="237"/>
      <c r="N4156" s="238"/>
      <c r="O4156" s="238"/>
      <c r="P4156" s="238"/>
      <c r="Q4156" s="238"/>
      <c r="R4156" s="238"/>
      <c r="S4156" s="238"/>
      <c r="T4156" s="239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0" t="s">
        <v>268</v>
      </c>
      <c r="AU4156" s="240" t="s">
        <v>93</v>
      </c>
      <c r="AV4156" s="13" t="s">
        <v>93</v>
      </c>
      <c r="AW4156" s="13" t="s">
        <v>34</v>
      </c>
      <c r="AX4156" s="13" t="s">
        <v>74</v>
      </c>
      <c r="AY4156" s="240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2739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3" customFormat="1">
      <c r="A4158" s="13"/>
      <c r="B4158" s="229"/>
      <c r="C4158" s="230"/>
      <c r="D4158" s="231" t="s">
        <v>268</v>
      </c>
      <c r="E4158" s="232" t="s">
        <v>19</v>
      </c>
      <c r="F4158" s="233" t="s">
        <v>2732</v>
      </c>
      <c r="G4158" s="230"/>
      <c r="H4158" s="234">
        <v>26.399999999999999</v>
      </c>
      <c r="I4158" s="235"/>
      <c r="J4158" s="230"/>
      <c r="K4158" s="230"/>
      <c r="L4158" s="236"/>
      <c r="M4158" s="237"/>
      <c r="N4158" s="238"/>
      <c r="O4158" s="238"/>
      <c r="P4158" s="238"/>
      <c r="Q4158" s="238"/>
      <c r="R4158" s="238"/>
      <c r="S4158" s="238"/>
      <c r="T4158" s="23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0" t="s">
        <v>268</v>
      </c>
      <c r="AU4158" s="240" t="s">
        <v>93</v>
      </c>
      <c r="AV4158" s="13" t="s">
        <v>93</v>
      </c>
      <c r="AW4158" s="13" t="s">
        <v>34</v>
      </c>
      <c r="AX4158" s="13" t="s">
        <v>74</v>
      </c>
      <c r="AY4158" s="240" t="s">
        <v>224</v>
      </c>
    </row>
    <row r="4159" s="15" customFormat="1">
      <c r="A4159" s="15"/>
      <c r="B4159" s="256"/>
      <c r="C4159" s="257"/>
      <c r="D4159" s="231" t="s">
        <v>268</v>
      </c>
      <c r="E4159" s="258" t="s">
        <v>19</v>
      </c>
      <c r="F4159" s="259" t="s">
        <v>300</v>
      </c>
      <c r="G4159" s="257"/>
      <c r="H4159" s="260">
        <v>466.62700000000001</v>
      </c>
      <c r="I4159" s="261"/>
      <c r="J4159" s="257"/>
      <c r="K4159" s="257"/>
      <c r="L4159" s="262"/>
      <c r="M4159" s="263"/>
      <c r="N4159" s="264"/>
      <c r="O4159" s="264"/>
      <c r="P4159" s="264"/>
      <c r="Q4159" s="264"/>
      <c r="R4159" s="264"/>
      <c r="S4159" s="264"/>
      <c r="T4159" s="26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T4159" s="266" t="s">
        <v>268</v>
      </c>
      <c r="AU4159" s="266" t="s">
        <v>93</v>
      </c>
      <c r="AV4159" s="15" t="s">
        <v>108</v>
      </c>
      <c r="AW4159" s="15" t="s">
        <v>34</v>
      </c>
      <c r="AX4159" s="15" t="s">
        <v>74</v>
      </c>
      <c r="AY4159" s="266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664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4" customFormat="1">
      <c r="A4161" s="14"/>
      <c r="B4161" s="246"/>
      <c r="C4161" s="247"/>
      <c r="D4161" s="231" t="s">
        <v>268</v>
      </c>
      <c r="E4161" s="248" t="s">
        <v>19</v>
      </c>
      <c r="F4161" s="249" t="s">
        <v>2740</v>
      </c>
      <c r="G4161" s="247"/>
      <c r="H4161" s="248" t="s">
        <v>19</v>
      </c>
      <c r="I4161" s="250"/>
      <c r="J4161" s="247"/>
      <c r="K4161" s="247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268</v>
      </c>
      <c r="AU4161" s="255" t="s">
        <v>93</v>
      </c>
      <c r="AV4161" s="14" t="s">
        <v>82</v>
      </c>
      <c r="AW4161" s="14" t="s">
        <v>34</v>
      </c>
      <c r="AX4161" s="14" t="s">
        <v>74</v>
      </c>
      <c r="AY4161" s="255" t="s">
        <v>224</v>
      </c>
    </row>
    <row r="4162" s="13" customFormat="1">
      <c r="A4162" s="13"/>
      <c r="B4162" s="229"/>
      <c r="C4162" s="230"/>
      <c r="D4162" s="231" t="s">
        <v>268</v>
      </c>
      <c r="E4162" s="232" t="s">
        <v>19</v>
      </c>
      <c r="F4162" s="233" t="s">
        <v>2741</v>
      </c>
      <c r="G4162" s="230"/>
      <c r="H4162" s="234">
        <v>179.356</v>
      </c>
      <c r="I4162" s="235"/>
      <c r="J4162" s="230"/>
      <c r="K4162" s="230"/>
      <c r="L4162" s="236"/>
      <c r="M4162" s="237"/>
      <c r="N4162" s="238"/>
      <c r="O4162" s="238"/>
      <c r="P4162" s="238"/>
      <c r="Q4162" s="238"/>
      <c r="R4162" s="238"/>
      <c r="S4162" s="238"/>
      <c r="T4162" s="23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0" t="s">
        <v>268</v>
      </c>
      <c r="AU4162" s="240" t="s">
        <v>93</v>
      </c>
      <c r="AV4162" s="13" t="s">
        <v>93</v>
      </c>
      <c r="AW4162" s="13" t="s">
        <v>34</v>
      </c>
      <c r="AX4162" s="13" t="s">
        <v>74</v>
      </c>
      <c r="AY4162" s="240" t="s">
        <v>224</v>
      </c>
    </row>
    <row r="4163" s="14" customFormat="1">
      <c r="A4163" s="14"/>
      <c r="B4163" s="246"/>
      <c r="C4163" s="247"/>
      <c r="D4163" s="231" t="s">
        <v>268</v>
      </c>
      <c r="E4163" s="248" t="s">
        <v>19</v>
      </c>
      <c r="F4163" s="249" t="s">
        <v>2742</v>
      </c>
      <c r="G4163" s="247"/>
      <c r="H4163" s="248" t="s">
        <v>19</v>
      </c>
      <c r="I4163" s="250"/>
      <c r="J4163" s="247"/>
      <c r="K4163" s="247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268</v>
      </c>
      <c r="AU4163" s="255" t="s">
        <v>93</v>
      </c>
      <c r="AV4163" s="14" t="s">
        <v>82</v>
      </c>
      <c r="AW4163" s="14" t="s">
        <v>34</v>
      </c>
      <c r="AX4163" s="14" t="s">
        <v>74</v>
      </c>
      <c r="AY4163" s="255" t="s">
        <v>224</v>
      </c>
    </row>
    <row r="4164" s="13" customFormat="1">
      <c r="A4164" s="13"/>
      <c r="B4164" s="229"/>
      <c r="C4164" s="230"/>
      <c r="D4164" s="231" t="s">
        <v>268</v>
      </c>
      <c r="E4164" s="232" t="s">
        <v>19</v>
      </c>
      <c r="F4164" s="233" t="s">
        <v>2743</v>
      </c>
      <c r="G4164" s="230"/>
      <c r="H4164" s="234">
        <v>25.504999999999999</v>
      </c>
      <c r="I4164" s="235"/>
      <c r="J4164" s="230"/>
      <c r="K4164" s="230"/>
      <c r="L4164" s="236"/>
      <c r="M4164" s="237"/>
      <c r="N4164" s="238"/>
      <c r="O4164" s="238"/>
      <c r="P4164" s="238"/>
      <c r="Q4164" s="238"/>
      <c r="R4164" s="238"/>
      <c r="S4164" s="238"/>
      <c r="T4164" s="239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0" t="s">
        <v>268</v>
      </c>
      <c r="AU4164" s="240" t="s">
        <v>93</v>
      </c>
      <c r="AV4164" s="13" t="s">
        <v>93</v>
      </c>
      <c r="AW4164" s="13" t="s">
        <v>34</v>
      </c>
      <c r="AX4164" s="13" t="s">
        <v>74</v>
      </c>
      <c r="AY4164" s="240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2744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3" customFormat="1">
      <c r="A4166" s="13"/>
      <c r="B4166" s="229"/>
      <c r="C4166" s="230"/>
      <c r="D4166" s="231" t="s">
        <v>268</v>
      </c>
      <c r="E4166" s="232" t="s">
        <v>19</v>
      </c>
      <c r="F4166" s="233" t="s">
        <v>2745</v>
      </c>
      <c r="G4166" s="230"/>
      <c r="H4166" s="234">
        <v>52.799999999999997</v>
      </c>
      <c r="I4166" s="235"/>
      <c r="J4166" s="230"/>
      <c r="K4166" s="230"/>
      <c r="L4166" s="236"/>
      <c r="M4166" s="237"/>
      <c r="N4166" s="238"/>
      <c r="O4166" s="238"/>
      <c r="P4166" s="238"/>
      <c r="Q4166" s="238"/>
      <c r="R4166" s="238"/>
      <c r="S4166" s="238"/>
      <c r="T4166" s="23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0" t="s">
        <v>268</v>
      </c>
      <c r="AU4166" s="240" t="s">
        <v>93</v>
      </c>
      <c r="AV4166" s="13" t="s">
        <v>93</v>
      </c>
      <c r="AW4166" s="13" t="s">
        <v>34</v>
      </c>
      <c r="AX4166" s="13" t="s">
        <v>74</v>
      </c>
      <c r="AY4166" s="240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2746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3" customFormat="1">
      <c r="A4168" s="13"/>
      <c r="B4168" s="229"/>
      <c r="C4168" s="230"/>
      <c r="D4168" s="231" t="s">
        <v>268</v>
      </c>
      <c r="E4168" s="232" t="s">
        <v>19</v>
      </c>
      <c r="F4168" s="233" t="s">
        <v>2734</v>
      </c>
      <c r="G4168" s="230"/>
      <c r="H4168" s="234">
        <v>209.19499999999999</v>
      </c>
      <c r="I4168" s="235"/>
      <c r="J4168" s="230"/>
      <c r="K4168" s="230"/>
      <c r="L4168" s="236"/>
      <c r="M4168" s="237"/>
      <c r="N4168" s="238"/>
      <c r="O4168" s="238"/>
      <c r="P4168" s="238"/>
      <c r="Q4168" s="238"/>
      <c r="R4168" s="238"/>
      <c r="S4168" s="238"/>
      <c r="T4168" s="239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0" t="s">
        <v>268</v>
      </c>
      <c r="AU4168" s="240" t="s">
        <v>93</v>
      </c>
      <c r="AV4168" s="13" t="s">
        <v>93</v>
      </c>
      <c r="AW4168" s="13" t="s">
        <v>34</v>
      </c>
      <c r="AX4168" s="13" t="s">
        <v>74</v>
      </c>
      <c r="AY4168" s="240" t="s">
        <v>224</v>
      </c>
    </row>
    <row r="4169" s="15" customFormat="1">
      <c r="A4169" s="15"/>
      <c r="B4169" s="256"/>
      <c r="C4169" s="257"/>
      <c r="D4169" s="231" t="s">
        <v>268</v>
      </c>
      <c r="E4169" s="258" t="s">
        <v>19</v>
      </c>
      <c r="F4169" s="259" t="s">
        <v>300</v>
      </c>
      <c r="G4169" s="257"/>
      <c r="H4169" s="260">
        <v>466.85599999999999</v>
      </c>
      <c r="I4169" s="261"/>
      <c r="J4169" s="257"/>
      <c r="K4169" s="257"/>
      <c r="L4169" s="262"/>
      <c r="M4169" s="263"/>
      <c r="N4169" s="264"/>
      <c r="O4169" s="264"/>
      <c r="P4169" s="264"/>
      <c r="Q4169" s="264"/>
      <c r="R4169" s="264"/>
      <c r="S4169" s="264"/>
      <c r="T4169" s="26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66" t="s">
        <v>268</v>
      </c>
      <c r="AU4169" s="266" t="s">
        <v>93</v>
      </c>
      <c r="AV4169" s="15" t="s">
        <v>108</v>
      </c>
      <c r="AW4169" s="15" t="s">
        <v>34</v>
      </c>
      <c r="AX4169" s="15" t="s">
        <v>74</v>
      </c>
      <c r="AY4169" s="266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665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4" customFormat="1">
      <c r="A4171" s="14"/>
      <c r="B4171" s="246"/>
      <c r="C4171" s="247"/>
      <c r="D4171" s="231" t="s">
        <v>268</v>
      </c>
      <c r="E4171" s="248" t="s">
        <v>19</v>
      </c>
      <c r="F4171" s="249" t="s">
        <v>2747</v>
      </c>
      <c r="G4171" s="247"/>
      <c r="H4171" s="248" t="s">
        <v>19</v>
      </c>
      <c r="I4171" s="250"/>
      <c r="J4171" s="247"/>
      <c r="K4171" s="247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268</v>
      </c>
      <c r="AU4171" s="255" t="s">
        <v>93</v>
      </c>
      <c r="AV4171" s="14" t="s">
        <v>82</v>
      </c>
      <c r="AW4171" s="14" t="s">
        <v>34</v>
      </c>
      <c r="AX4171" s="14" t="s">
        <v>74</v>
      </c>
      <c r="AY4171" s="255" t="s">
        <v>224</v>
      </c>
    </row>
    <row r="4172" s="13" customFormat="1">
      <c r="A4172" s="13"/>
      <c r="B4172" s="229"/>
      <c r="C4172" s="230"/>
      <c r="D4172" s="231" t="s">
        <v>268</v>
      </c>
      <c r="E4172" s="232" t="s">
        <v>19</v>
      </c>
      <c r="F4172" s="233" t="s">
        <v>2748</v>
      </c>
      <c r="G4172" s="230"/>
      <c r="H4172" s="234">
        <v>112.098</v>
      </c>
      <c r="I4172" s="235"/>
      <c r="J4172" s="230"/>
      <c r="K4172" s="230"/>
      <c r="L4172" s="236"/>
      <c r="M4172" s="237"/>
      <c r="N4172" s="238"/>
      <c r="O4172" s="238"/>
      <c r="P4172" s="238"/>
      <c r="Q4172" s="238"/>
      <c r="R4172" s="238"/>
      <c r="S4172" s="238"/>
      <c r="T4172" s="23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0" t="s">
        <v>268</v>
      </c>
      <c r="AU4172" s="240" t="s">
        <v>93</v>
      </c>
      <c r="AV4172" s="13" t="s">
        <v>93</v>
      </c>
      <c r="AW4172" s="13" t="s">
        <v>34</v>
      </c>
      <c r="AX4172" s="13" t="s">
        <v>74</v>
      </c>
      <c r="AY4172" s="240" t="s">
        <v>224</v>
      </c>
    </row>
    <row r="4173" s="14" customFormat="1">
      <c r="A4173" s="14"/>
      <c r="B4173" s="246"/>
      <c r="C4173" s="247"/>
      <c r="D4173" s="231" t="s">
        <v>268</v>
      </c>
      <c r="E4173" s="248" t="s">
        <v>19</v>
      </c>
      <c r="F4173" s="249" t="s">
        <v>2749</v>
      </c>
      <c r="G4173" s="247"/>
      <c r="H4173" s="248" t="s">
        <v>19</v>
      </c>
      <c r="I4173" s="250"/>
      <c r="J4173" s="247"/>
      <c r="K4173" s="247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268</v>
      </c>
      <c r="AU4173" s="255" t="s">
        <v>93</v>
      </c>
      <c r="AV4173" s="14" t="s">
        <v>82</v>
      </c>
      <c r="AW4173" s="14" t="s">
        <v>34</v>
      </c>
      <c r="AX4173" s="14" t="s">
        <v>74</v>
      </c>
      <c r="AY4173" s="255" t="s">
        <v>224</v>
      </c>
    </row>
    <row r="4174" s="13" customFormat="1">
      <c r="A4174" s="13"/>
      <c r="B4174" s="229"/>
      <c r="C4174" s="230"/>
      <c r="D4174" s="231" t="s">
        <v>268</v>
      </c>
      <c r="E4174" s="232" t="s">
        <v>19</v>
      </c>
      <c r="F4174" s="233" t="s">
        <v>2743</v>
      </c>
      <c r="G4174" s="230"/>
      <c r="H4174" s="234">
        <v>25.504999999999999</v>
      </c>
      <c r="I4174" s="235"/>
      <c r="J4174" s="230"/>
      <c r="K4174" s="230"/>
      <c r="L4174" s="236"/>
      <c r="M4174" s="237"/>
      <c r="N4174" s="238"/>
      <c r="O4174" s="238"/>
      <c r="P4174" s="238"/>
      <c r="Q4174" s="238"/>
      <c r="R4174" s="238"/>
      <c r="S4174" s="238"/>
      <c r="T4174" s="23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0" t="s">
        <v>268</v>
      </c>
      <c r="AU4174" s="240" t="s">
        <v>93</v>
      </c>
      <c r="AV4174" s="13" t="s">
        <v>93</v>
      </c>
      <c r="AW4174" s="13" t="s">
        <v>34</v>
      </c>
      <c r="AX4174" s="13" t="s">
        <v>74</v>
      </c>
      <c r="AY4174" s="240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2750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2751</v>
      </c>
      <c r="G4176" s="230"/>
      <c r="H4176" s="234">
        <v>52.560000000000002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2752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2734</v>
      </c>
      <c r="G4178" s="230"/>
      <c r="H4178" s="234">
        <v>209.19499999999999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5" customFormat="1">
      <c r="A4179" s="15"/>
      <c r="B4179" s="256"/>
      <c r="C4179" s="257"/>
      <c r="D4179" s="231" t="s">
        <v>268</v>
      </c>
      <c r="E4179" s="258" t="s">
        <v>19</v>
      </c>
      <c r="F4179" s="259" t="s">
        <v>300</v>
      </c>
      <c r="G4179" s="257"/>
      <c r="H4179" s="260">
        <v>399.358</v>
      </c>
      <c r="I4179" s="261"/>
      <c r="J4179" s="257"/>
      <c r="K4179" s="257"/>
      <c r="L4179" s="262"/>
      <c r="M4179" s="263"/>
      <c r="N4179" s="264"/>
      <c r="O4179" s="264"/>
      <c r="P4179" s="264"/>
      <c r="Q4179" s="264"/>
      <c r="R4179" s="264"/>
      <c r="S4179" s="264"/>
      <c r="T4179" s="26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6" t="s">
        <v>268</v>
      </c>
      <c r="AU4179" s="266" t="s">
        <v>93</v>
      </c>
      <c r="AV4179" s="15" t="s">
        <v>108</v>
      </c>
      <c r="AW4179" s="15" t="s">
        <v>34</v>
      </c>
      <c r="AX4179" s="15" t="s">
        <v>74</v>
      </c>
      <c r="AY4179" s="266" t="s">
        <v>224</v>
      </c>
    </row>
    <row r="4180" s="14" customFormat="1">
      <c r="A4180" s="14"/>
      <c r="B4180" s="246"/>
      <c r="C4180" s="247"/>
      <c r="D4180" s="231" t="s">
        <v>268</v>
      </c>
      <c r="E4180" s="248" t="s">
        <v>19</v>
      </c>
      <c r="F4180" s="249" t="s">
        <v>667</v>
      </c>
      <c r="G4180" s="247"/>
      <c r="H4180" s="248" t="s">
        <v>19</v>
      </c>
      <c r="I4180" s="250"/>
      <c r="J4180" s="247"/>
      <c r="K4180" s="247"/>
      <c r="L4180" s="251"/>
      <c r="M4180" s="252"/>
      <c r="N4180" s="253"/>
      <c r="O4180" s="253"/>
      <c r="P4180" s="253"/>
      <c r="Q4180" s="253"/>
      <c r="R4180" s="253"/>
      <c r="S4180" s="253"/>
      <c r="T4180" s="25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5" t="s">
        <v>268</v>
      </c>
      <c r="AU4180" s="255" t="s">
        <v>93</v>
      </c>
      <c r="AV4180" s="14" t="s">
        <v>82</v>
      </c>
      <c r="AW4180" s="14" t="s">
        <v>34</v>
      </c>
      <c r="AX4180" s="14" t="s">
        <v>74</v>
      </c>
      <c r="AY4180" s="255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2753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2754</v>
      </c>
      <c r="G4182" s="230"/>
      <c r="H4182" s="234">
        <v>125.517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2755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2732</v>
      </c>
      <c r="G4184" s="230"/>
      <c r="H4184" s="234">
        <v>26.399999999999999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5" customFormat="1">
      <c r="A4185" s="15"/>
      <c r="B4185" s="256"/>
      <c r="C4185" s="257"/>
      <c r="D4185" s="231" t="s">
        <v>268</v>
      </c>
      <c r="E4185" s="258" t="s">
        <v>19</v>
      </c>
      <c r="F4185" s="259" t="s">
        <v>300</v>
      </c>
      <c r="G4185" s="257"/>
      <c r="H4185" s="260">
        <v>151.917</v>
      </c>
      <c r="I4185" s="261"/>
      <c r="J4185" s="257"/>
      <c r="K4185" s="257"/>
      <c r="L4185" s="262"/>
      <c r="M4185" s="263"/>
      <c r="N4185" s="264"/>
      <c r="O4185" s="264"/>
      <c r="P4185" s="264"/>
      <c r="Q4185" s="264"/>
      <c r="R4185" s="264"/>
      <c r="S4185" s="264"/>
      <c r="T4185" s="26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6" t="s">
        <v>268</v>
      </c>
      <c r="AU4185" s="266" t="s">
        <v>93</v>
      </c>
      <c r="AV4185" s="15" t="s">
        <v>108</v>
      </c>
      <c r="AW4185" s="15" t="s">
        <v>34</v>
      </c>
      <c r="AX4185" s="15" t="s">
        <v>74</v>
      </c>
      <c r="AY4185" s="266" t="s">
        <v>224</v>
      </c>
    </row>
    <row r="4186" s="16" customFormat="1">
      <c r="A4186" s="16"/>
      <c r="B4186" s="272"/>
      <c r="C4186" s="273"/>
      <c r="D4186" s="231" t="s">
        <v>268</v>
      </c>
      <c r="E4186" s="274" t="s">
        <v>19</v>
      </c>
      <c r="F4186" s="275" t="s">
        <v>351</v>
      </c>
      <c r="G4186" s="273"/>
      <c r="H4186" s="276">
        <v>1989.3720000000001</v>
      </c>
      <c r="I4186" s="277"/>
      <c r="J4186" s="273"/>
      <c r="K4186" s="273"/>
      <c r="L4186" s="278"/>
      <c r="M4186" s="279"/>
      <c r="N4186" s="280"/>
      <c r="O4186" s="280"/>
      <c r="P4186" s="280"/>
      <c r="Q4186" s="280"/>
      <c r="R4186" s="280"/>
      <c r="S4186" s="280"/>
      <c r="T4186" s="281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T4186" s="282" t="s">
        <v>268</v>
      </c>
      <c r="AU4186" s="282" t="s">
        <v>93</v>
      </c>
      <c r="AV4186" s="16" t="s">
        <v>231</v>
      </c>
      <c r="AW4186" s="16" t="s">
        <v>34</v>
      </c>
      <c r="AX4186" s="16" t="s">
        <v>82</v>
      </c>
      <c r="AY4186" s="282" t="s">
        <v>224</v>
      </c>
    </row>
    <row r="4187" s="2" customFormat="1" ht="33" customHeight="1">
      <c r="A4187" s="41"/>
      <c r="B4187" s="42"/>
      <c r="C4187" s="216" t="s">
        <v>4553</v>
      </c>
      <c r="D4187" s="216" t="s">
        <v>227</v>
      </c>
      <c r="E4187" s="217" t="s">
        <v>4554</v>
      </c>
      <c r="F4187" s="218" t="s">
        <v>4555</v>
      </c>
      <c r="G4187" s="219" t="s">
        <v>471</v>
      </c>
      <c r="H4187" s="220">
        <v>570.79499999999996</v>
      </c>
      <c r="I4187" s="221"/>
      <c r="J4187" s="222">
        <f>ROUND(I4187*H4187,2)</f>
        <v>0</v>
      </c>
      <c r="K4187" s="218" t="s">
        <v>312</v>
      </c>
      <c r="L4187" s="47"/>
      <c r="M4187" s="223" t="s">
        <v>19</v>
      </c>
      <c r="N4187" s="224" t="s">
        <v>46</v>
      </c>
      <c r="O4187" s="87"/>
      <c r="P4187" s="225">
        <f>O4187*H4187</f>
        <v>0</v>
      </c>
      <c r="Q4187" s="225">
        <v>0.00020000000000000001</v>
      </c>
      <c r="R4187" s="225">
        <f>Q4187*H4187</f>
        <v>0.114159</v>
      </c>
      <c r="S4187" s="225">
        <v>0</v>
      </c>
      <c r="T4187" s="226">
        <f>S4187*H4187</f>
        <v>0</v>
      </c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R4187" s="227" t="s">
        <v>544</v>
      </c>
      <c r="AT4187" s="227" t="s">
        <v>227</v>
      </c>
      <c r="AU4187" s="227" t="s">
        <v>93</v>
      </c>
      <c r="AY4187" s="20" t="s">
        <v>224</v>
      </c>
      <c r="BE4187" s="228">
        <f>IF(N4187="základní",J4187,0)</f>
        <v>0</v>
      </c>
      <c r="BF4187" s="228">
        <f>IF(N4187="snížená",J4187,0)</f>
        <v>0</v>
      </c>
      <c r="BG4187" s="228">
        <f>IF(N4187="zákl. přenesená",J4187,0)</f>
        <v>0</v>
      </c>
      <c r="BH4187" s="228">
        <f>IF(N4187="sníž. přenesená",J4187,0)</f>
        <v>0</v>
      </c>
      <c r="BI4187" s="228">
        <f>IF(N4187="nulová",J4187,0)</f>
        <v>0</v>
      </c>
      <c r="BJ4187" s="20" t="s">
        <v>93</v>
      </c>
      <c r="BK4187" s="228">
        <f>ROUND(I4187*H4187,2)</f>
        <v>0</v>
      </c>
      <c r="BL4187" s="20" t="s">
        <v>544</v>
      </c>
      <c r="BM4187" s="227" t="s">
        <v>4556</v>
      </c>
    </row>
    <row r="4188" s="2" customFormat="1">
      <c r="A4188" s="41"/>
      <c r="B4188" s="42"/>
      <c r="C4188" s="43"/>
      <c r="D4188" s="267" t="s">
        <v>314</v>
      </c>
      <c r="E4188" s="43"/>
      <c r="F4188" s="268" t="s">
        <v>4557</v>
      </c>
      <c r="G4188" s="43"/>
      <c r="H4188" s="43"/>
      <c r="I4188" s="269"/>
      <c r="J4188" s="43"/>
      <c r="K4188" s="43"/>
      <c r="L4188" s="47"/>
      <c r="M4188" s="270"/>
      <c r="N4188" s="271"/>
      <c r="O4188" s="87"/>
      <c r="P4188" s="87"/>
      <c r="Q4188" s="87"/>
      <c r="R4188" s="87"/>
      <c r="S4188" s="87"/>
      <c r="T4188" s="88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T4188" s="20" t="s">
        <v>314</v>
      </c>
      <c r="AU4188" s="20" t="s">
        <v>93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648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4" customFormat="1">
      <c r="A4190" s="14"/>
      <c r="B4190" s="246"/>
      <c r="C4190" s="247"/>
      <c r="D4190" s="231" t="s">
        <v>268</v>
      </c>
      <c r="E4190" s="248" t="s">
        <v>19</v>
      </c>
      <c r="F4190" s="249" t="s">
        <v>1556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268</v>
      </c>
      <c r="AU4190" s="255" t="s">
        <v>93</v>
      </c>
      <c r="AV4190" s="14" t="s">
        <v>82</v>
      </c>
      <c r="AW4190" s="14" t="s">
        <v>34</v>
      </c>
      <c r="AX4190" s="14" t="s">
        <v>74</v>
      </c>
      <c r="AY4190" s="255" t="s">
        <v>224</v>
      </c>
    </row>
    <row r="4191" s="13" customFormat="1">
      <c r="A4191" s="13"/>
      <c r="B4191" s="229"/>
      <c r="C4191" s="230"/>
      <c r="D4191" s="231" t="s">
        <v>268</v>
      </c>
      <c r="E4191" s="232" t="s">
        <v>19</v>
      </c>
      <c r="F4191" s="233" t="s">
        <v>4558</v>
      </c>
      <c r="G4191" s="230"/>
      <c r="H4191" s="234">
        <v>5.2000000000000002</v>
      </c>
      <c r="I4191" s="235"/>
      <c r="J4191" s="230"/>
      <c r="K4191" s="230"/>
      <c r="L4191" s="236"/>
      <c r="M4191" s="237"/>
      <c r="N4191" s="238"/>
      <c r="O4191" s="238"/>
      <c r="P4191" s="238"/>
      <c r="Q4191" s="238"/>
      <c r="R4191" s="238"/>
      <c r="S4191" s="238"/>
      <c r="T4191" s="23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0" t="s">
        <v>268</v>
      </c>
      <c r="AU4191" s="240" t="s">
        <v>93</v>
      </c>
      <c r="AV4191" s="13" t="s">
        <v>93</v>
      </c>
      <c r="AW4191" s="13" t="s">
        <v>34</v>
      </c>
      <c r="AX4191" s="13" t="s">
        <v>74</v>
      </c>
      <c r="AY4191" s="240" t="s">
        <v>224</v>
      </c>
    </row>
    <row r="4192" s="14" customFormat="1">
      <c r="A4192" s="14"/>
      <c r="B4192" s="246"/>
      <c r="C4192" s="247"/>
      <c r="D4192" s="231" t="s">
        <v>268</v>
      </c>
      <c r="E4192" s="248" t="s">
        <v>19</v>
      </c>
      <c r="F4192" s="249" t="s">
        <v>2690</v>
      </c>
      <c r="G4192" s="247"/>
      <c r="H4192" s="248" t="s">
        <v>19</v>
      </c>
      <c r="I4192" s="250"/>
      <c r="J4192" s="247"/>
      <c r="K4192" s="247"/>
      <c r="L4192" s="251"/>
      <c r="M4192" s="252"/>
      <c r="N4192" s="253"/>
      <c r="O4192" s="253"/>
      <c r="P4192" s="253"/>
      <c r="Q4192" s="253"/>
      <c r="R4192" s="253"/>
      <c r="S4192" s="253"/>
      <c r="T4192" s="25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5" t="s">
        <v>268</v>
      </c>
      <c r="AU4192" s="255" t="s">
        <v>93</v>
      </c>
      <c r="AV4192" s="14" t="s">
        <v>82</v>
      </c>
      <c r="AW4192" s="14" t="s">
        <v>34</v>
      </c>
      <c r="AX4192" s="14" t="s">
        <v>74</v>
      </c>
      <c r="AY4192" s="255" t="s">
        <v>224</v>
      </c>
    </row>
    <row r="4193" s="13" customFormat="1">
      <c r="A4193" s="13"/>
      <c r="B4193" s="229"/>
      <c r="C4193" s="230"/>
      <c r="D4193" s="231" t="s">
        <v>268</v>
      </c>
      <c r="E4193" s="232" t="s">
        <v>19</v>
      </c>
      <c r="F4193" s="233" t="s">
        <v>4559</v>
      </c>
      <c r="G4193" s="230"/>
      <c r="H4193" s="234">
        <v>2.6000000000000001</v>
      </c>
      <c r="I4193" s="235"/>
      <c r="J4193" s="230"/>
      <c r="K4193" s="230"/>
      <c r="L4193" s="236"/>
      <c r="M4193" s="237"/>
      <c r="N4193" s="238"/>
      <c r="O4193" s="238"/>
      <c r="P4193" s="238"/>
      <c r="Q4193" s="238"/>
      <c r="R4193" s="238"/>
      <c r="S4193" s="238"/>
      <c r="T4193" s="23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0" t="s">
        <v>268</v>
      </c>
      <c r="AU4193" s="240" t="s">
        <v>93</v>
      </c>
      <c r="AV4193" s="13" t="s">
        <v>93</v>
      </c>
      <c r="AW4193" s="13" t="s">
        <v>34</v>
      </c>
      <c r="AX4193" s="13" t="s">
        <v>74</v>
      </c>
      <c r="AY4193" s="240" t="s">
        <v>224</v>
      </c>
    </row>
    <row r="4194" s="14" customFormat="1">
      <c r="A4194" s="14"/>
      <c r="B4194" s="246"/>
      <c r="C4194" s="247"/>
      <c r="D4194" s="231" t="s">
        <v>268</v>
      </c>
      <c r="E4194" s="248" t="s">
        <v>19</v>
      </c>
      <c r="F4194" s="249" t="s">
        <v>2692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268</v>
      </c>
      <c r="AU4194" s="255" t="s">
        <v>93</v>
      </c>
      <c r="AV4194" s="14" t="s">
        <v>82</v>
      </c>
      <c r="AW4194" s="14" t="s">
        <v>34</v>
      </c>
      <c r="AX4194" s="14" t="s">
        <v>74</v>
      </c>
      <c r="AY4194" s="255" t="s">
        <v>224</v>
      </c>
    </row>
    <row r="4195" s="13" customFormat="1">
      <c r="A4195" s="13"/>
      <c r="B4195" s="229"/>
      <c r="C4195" s="230"/>
      <c r="D4195" s="231" t="s">
        <v>268</v>
      </c>
      <c r="E4195" s="232" t="s">
        <v>19</v>
      </c>
      <c r="F4195" s="233" t="s">
        <v>74</v>
      </c>
      <c r="G4195" s="230"/>
      <c r="H4195" s="234">
        <v>0</v>
      </c>
      <c r="I4195" s="235"/>
      <c r="J4195" s="230"/>
      <c r="K4195" s="230"/>
      <c r="L4195" s="236"/>
      <c r="M4195" s="237"/>
      <c r="N4195" s="238"/>
      <c r="O4195" s="238"/>
      <c r="P4195" s="238"/>
      <c r="Q4195" s="238"/>
      <c r="R4195" s="238"/>
      <c r="S4195" s="238"/>
      <c r="T4195" s="23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0" t="s">
        <v>268</v>
      </c>
      <c r="AU4195" s="240" t="s">
        <v>93</v>
      </c>
      <c r="AV4195" s="13" t="s">
        <v>93</v>
      </c>
      <c r="AW4195" s="13" t="s">
        <v>34</v>
      </c>
      <c r="AX4195" s="13" t="s">
        <v>74</v>
      </c>
      <c r="AY4195" s="240" t="s">
        <v>224</v>
      </c>
    </row>
    <row r="4196" s="14" customFormat="1">
      <c r="A4196" s="14"/>
      <c r="B4196" s="246"/>
      <c r="C4196" s="247"/>
      <c r="D4196" s="231" t="s">
        <v>268</v>
      </c>
      <c r="E4196" s="248" t="s">
        <v>19</v>
      </c>
      <c r="F4196" s="249" t="s">
        <v>2694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268</v>
      </c>
      <c r="AU4196" s="255" t="s">
        <v>93</v>
      </c>
      <c r="AV4196" s="14" t="s">
        <v>82</v>
      </c>
      <c r="AW4196" s="14" t="s">
        <v>34</v>
      </c>
      <c r="AX4196" s="14" t="s">
        <v>74</v>
      </c>
      <c r="AY4196" s="255" t="s">
        <v>224</v>
      </c>
    </row>
    <row r="4197" s="13" customFormat="1">
      <c r="A4197" s="13"/>
      <c r="B4197" s="229"/>
      <c r="C4197" s="230"/>
      <c r="D4197" s="231" t="s">
        <v>268</v>
      </c>
      <c r="E4197" s="232" t="s">
        <v>19</v>
      </c>
      <c r="F4197" s="233" t="s">
        <v>74</v>
      </c>
      <c r="G4197" s="230"/>
      <c r="H4197" s="234">
        <v>0</v>
      </c>
      <c r="I4197" s="235"/>
      <c r="J4197" s="230"/>
      <c r="K4197" s="230"/>
      <c r="L4197" s="236"/>
      <c r="M4197" s="237"/>
      <c r="N4197" s="238"/>
      <c r="O4197" s="238"/>
      <c r="P4197" s="238"/>
      <c r="Q4197" s="238"/>
      <c r="R4197" s="238"/>
      <c r="S4197" s="238"/>
      <c r="T4197" s="23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0" t="s">
        <v>268</v>
      </c>
      <c r="AU4197" s="240" t="s">
        <v>93</v>
      </c>
      <c r="AV4197" s="13" t="s">
        <v>93</v>
      </c>
      <c r="AW4197" s="13" t="s">
        <v>34</v>
      </c>
      <c r="AX4197" s="13" t="s">
        <v>74</v>
      </c>
      <c r="AY4197" s="240" t="s">
        <v>224</v>
      </c>
    </row>
    <row r="4198" s="14" customFormat="1">
      <c r="A4198" s="14"/>
      <c r="B4198" s="246"/>
      <c r="C4198" s="247"/>
      <c r="D4198" s="231" t="s">
        <v>268</v>
      </c>
      <c r="E4198" s="248" t="s">
        <v>19</v>
      </c>
      <c r="F4198" s="249" t="s">
        <v>2696</v>
      </c>
      <c r="G4198" s="247"/>
      <c r="H4198" s="248" t="s">
        <v>19</v>
      </c>
      <c r="I4198" s="250"/>
      <c r="J4198" s="247"/>
      <c r="K4198" s="247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268</v>
      </c>
      <c r="AU4198" s="255" t="s">
        <v>93</v>
      </c>
      <c r="AV4198" s="14" t="s">
        <v>82</v>
      </c>
      <c r="AW4198" s="14" t="s">
        <v>34</v>
      </c>
      <c r="AX4198" s="14" t="s">
        <v>74</v>
      </c>
      <c r="AY4198" s="255" t="s">
        <v>224</v>
      </c>
    </row>
    <row r="4199" s="13" customFormat="1">
      <c r="A4199" s="13"/>
      <c r="B4199" s="229"/>
      <c r="C4199" s="230"/>
      <c r="D4199" s="231" t="s">
        <v>268</v>
      </c>
      <c r="E4199" s="232" t="s">
        <v>19</v>
      </c>
      <c r="F4199" s="233" t="s">
        <v>74</v>
      </c>
      <c r="G4199" s="230"/>
      <c r="H4199" s="234">
        <v>0</v>
      </c>
      <c r="I4199" s="235"/>
      <c r="J4199" s="230"/>
      <c r="K4199" s="230"/>
      <c r="L4199" s="236"/>
      <c r="M4199" s="237"/>
      <c r="N4199" s="238"/>
      <c r="O4199" s="238"/>
      <c r="P4199" s="238"/>
      <c r="Q4199" s="238"/>
      <c r="R4199" s="238"/>
      <c r="S4199" s="238"/>
      <c r="T4199" s="23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0" t="s">
        <v>268</v>
      </c>
      <c r="AU4199" s="240" t="s">
        <v>93</v>
      </c>
      <c r="AV4199" s="13" t="s">
        <v>93</v>
      </c>
      <c r="AW4199" s="13" t="s">
        <v>34</v>
      </c>
      <c r="AX4199" s="13" t="s">
        <v>74</v>
      </c>
      <c r="AY4199" s="240" t="s">
        <v>224</v>
      </c>
    </row>
    <row r="4200" s="14" customFormat="1">
      <c r="A4200" s="14"/>
      <c r="B4200" s="246"/>
      <c r="C4200" s="247"/>
      <c r="D4200" s="231" t="s">
        <v>268</v>
      </c>
      <c r="E4200" s="248" t="s">
        <v>19</v>
      </c>
      <c r="F4200" s="249" t="s">
        <v>2698</v>
      </c>
      <c r="G4200" s="247"/>
      <c r="H4200" s="248" t="s">
        <v>19</v>
      </c>
      <c r="I4200" s="250"/>
      <c r="J4200" s="247"/>
      <c r="K4200" s="247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268</v>
      </c>
      <c r="AU4200" s="255" t="s">
        <v>93</v>
      </c>
      <c r="AV4200" s="14" t="s">
        <v>82</v>
      </c>
      <c r="AW4200" s="14" t="s">
        <v>34</v>
      </c>
      <c r="AX4200" s="14" t="s">
        <v>74</v>
      </c>
      <c r="AY4200" s="255" t="s">
        <v>224</v>
      </c>
    </row>
    <row r="4201" s="13" customFormat="1">
      <c r="A4201" s="13"/>
      <c r="B4201" s="229"/>
      <c r="C4201" s="230"/>
      <c r="D4201" s="231" t="s">
        <v>268</v>
      </c>
      <c r="E4201" s="232" t="s">
        <v>19</v>
      </c>
      <c r="F4201" s="233" t="s">
        <v>74</v>
      </c>
      <c r="G4201" s="230"/>
      <c r="H4201" s="234">
        <v>0</v>
      </c>
      <c r="I4201" s="235"/>
      <c r="J4201" s="230"/>
      <c r="K4201" s="230"/>
      <c r="L4201" s="236"/>
      <c r="M4201" s="237"/>
      <c r="N4201" s="238"/>
      <c r="O4201" s="238"/>
      <c r="P4201" s="238"/>
      <c r="Q4201" s="238"/>
      <c r="R4201" s="238"/>
      <c r="S4201" s="238"/>
      <c r="T4201" s="23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0" t="s">
        <v>268</v>
      </c>
      <c r="AU4201" s="240" t="s">
        <v>93</v>
      </c>
      <c r="AV4201" s="13" t="s">
        <v>93</v>
      </c>
      <c r="AW4201" s="13" t="s">
        <v>34</v>
      </c>
      <c r="AX4201" s="13" t="s">
        <v>74</v>
      </c>
      <c r="AY4201" s="240" t="s">
        <v>224</v>
      </c>
    </row>
    <row r="4202" s="14" customFormat="1">
      <c r="A4202" s="14"/>
      <c r="B4202" s="246"/>
      <c r="C4202" s="247"/>
      <c r="D4202" s="231" t="s">
        <v>268</v>
      </c>
      <c r="E4202" s="248" t="s">
        <v>19</v>
      </c>
      <c r="F4202" s="249" t="s">
        <v>2700</v>
      </c>
      <c r="G4202" s="247"/>
      <c r="H4202" s="248" t="s">
        <v>19</v>
      </c>
      <c r="I4202" s="250"/>
      <c r="J4202" s="247"/>
      <c r="K4202" s="247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268</v>
      </c>
      <c r="AU4202" s="255" t="s">
        <v>93</v>
      </c>
      <c r="AV4202" s="14" t="s">
        <v>82</v>
      </c>
      <c r="AW4202" s="14" t="s">
        <v>34</v>
      </c>
      <c r="AX4202" s="14" t="s">
        <v>74</v>
      </c>
      <c r="AY4202" s="255" t="s">
        <v>224</v>
      </c>
    </row>
    <row r="4203" s="13" customFormat="1">
      <c r="A4203" s="13"/>
      <c r="B4203" s="229"/>
      <c r="C4203" s="230"/>
      <c r="D4203" s="231" t="s">
        <v>268</v>
      </c>
      <c r="E4203" s="232" t="s">
        <v>19</v>
      </c>
      <c r="F4203" s="233" t="s">
        <v>4558</v>
      </c>
      <c r="G4203" s="230"/>
      <c r="H4203" s="234">
        <v>5.2000000000000002</v>
      </c>
      <c r="I4203" s="235"/>
      <c r="J4203" s="230"/>
      <c r="K4203" s="230"/>
      <c r="L4203" s="236"/>
      <c r="M4203" s="237"/>
      <c r="N4203" s="238"/>
      <c r="O4203" s="238"/>
      <c r="P4203" s="238"/>
      <c r="Q4203" s="238"/>
      <c r="R4203" s="238"/>
      <c r="S4203" s="238"/>
      <c r="T4203" s="239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0" t="s">
        <v>268</v>
      </c>
      <c r="AU4203" s="240" t="s">
        <v>93</v>
      </c>
      <c r="AV4203" s="13" t="s">
        <v>93</v>
      </c>
      <c r="AW4203" s="13" t="s">
        <v>34</v>
      </c>
      <c r="AX4203" s="13" t="s">
        <v>74</v>
      </c>
      <c r="AY4203" s="240" t="s">
        <v>224</v>
      </c>
    </row>
    <row r="4204" s="14" customFormat="1">
      <c r="A4204" s="14"/>
      <c r="B4204" s="246"/>
      <c r="C4204" s="247"/>
      <c r="D4204" s="231" t="s">
        <v>268</v>
      </c>
      <c r="E4204" s="248" t="s">
        <v>19</v>
      </c>
      <c r="F4204" s="249" t="s">
        <v>2702</v>
      </c>
      <c r="G4204" s="247"/>
      <c r="H4204" s="248" t="s">
        <v>19</v>
      </c>
      <c r="I4204" s="250"/>
      <c r="J4204" s="247"/>
      <c r="K4204" s="247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268</v>
      </c>
      <c r="AU4204" s="255" t="s">
        <v>93</v>
      </c>
      <c r="AV4204" s="14" t="s">
        <v>82</v>
      </c>
      <c r="AW4204" s="14" t="s">
        <v>34</v>
      </c>
      <c r="AX4204" s="14" t="s">
        <v>74</v>
      </c>
      <c r="AY4204" s="255" t="s">
        <v>224</v>
      </c>
    </row>
    <row r="4205" s="13" customFormat="1">
      <c r="A4205" s="13"/>
      <c r="B4205" s="229"/>
      <c r="C4205" s="230"/>
      <c r="D4205" s="231" t="s">
        <v>268</v>
      </c>
      <c r="E4205" s="232" t="s">
        <v>19</v>
      </c>
      <c r="F4205" s="233" t="s">
        <v>4558</v>
      </c>
      <c r="G4205" s="230"/>
      <c r="H4205" s="234">
        <v>5.2000000000000002</v>
      </c>
      <c r="I4205" s="235"/>
      <c r="J4205" s="230"/>
      <c r="K4205" s="230"/>
      <c r="L4205" s="236"/>
      <c r="M4205" s="237"/>
      <c r="N4205" s="238"/>
      <c r="O4205" s="238"/>
      <c r="P4205" s="238"/>
      <c r="Q4205" s="238"/>
      <c r="R4205" s="238"/>
      <c r="S4205" s="238"/>
      <c r="T4205" s="23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0" t="s">
        <v>268</v>
      </c>
      <c r="AU4205" s="240" t="s">
        <v>93</v>
      </c>
      <c r="AV4205" s="13" t="s">
        <v>93</v>
      </c>
      <c r="AW4205" s="13" t="s">
        <v>34</v>
      </c>
      <c r="AX4205" s="13" t="s">
        <v>74</v>
      </c>
      <c r="AY4205" s="240" t="s">
        <v>224</v>
      </c>
    </row>
    <row r="4206" s="14" customFormat="1">
      <c r="A4206" s="14"/>
      <c r="B4206" s="246"/>
      <c r="C4206" s="247"/>
      <c r="D4206" s="231" t="s">
        <v>268</v>
      </c>
      <c r="E4206" s="248" t="s">
        <v>19</v>
      </c>
      <c r="F4206" s="249" t="s">
        <v>2704</v>
      </c>
      <c r="G4206" s="247"/>
      <c r="H4206" s="248" t="s">
        <v>19</v>
      </c>
      <c r="I4206" s="250"/>
      <c r="J4206" s="247"/>
      <c r="K4206" s="247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268</v>
      </c>
      <c r="AU4206" s="255" t="s">
        <v>93</v>
      </c>
      <c r="AV4206" s="14" t="s">
        <v>82</v>
      </c>
      <c r="AW4206" s="14" t="s">
        <v>34</v>
      </c>
      <c r="AX4206" s="14" t="s">
        <v>74</v>
      </c>
      <c r="AY4206" s="255" t="s">
        <v>224</v>
      </c>
    </row>
    <row r="4207" s="13" customFormat="1">
      <c r="A4207" s="13"/>
      <c r="B4207" s="229"/>
      <c r="C4207" s="230"/>
      <c r="D4207" s="231" t="s">
        <v>268</v>
      </c>
      <c r="E4207" s="232" t="s">
        <v>19</v>
      </c>
      <c r="F4207" s="233" t="s">
        <v>4559</v>
      </c>
      <c r="G4207" s="230"/>
      <c r="H4207" s="234">
        <v>2.6000000000000001</v>
      </c>
      <c r="I4207" s="235"/>
      <c r="J4207" s="230"/>
      <c r="K4207" s="230"/>
      <c r="L4207" s="236"/>
      <c r="M4207" s="237"/>
      <c r="N4207" s="238"/>
      <c r="O4207" s="238"/>
      <c r="P4207" s="238"/>
      <c r="Q4207" s="238"/>
      <c r="R4207" s="238"/>
      <c r="S4207" s="238"/>
      <c r="T4207" s="23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0" t="s">
        <v>268</v>
      </c>
      <c r="AU4207" s="240" t="s">
        <v>93</v>
      </c>
      <c r="AV4207" s="13" t="s">
        <v>93</v>
      </c>
      <c r="AW4207" s="13" t="s">
        <v>34</v>
      </c>
      <c r="AX4207" s="13" t="s">
        <v>74</v>
      </c>
      <c r="AY4207" s="240" t="s">
        <v>224</v>
      </c>
    </row>
    <row r="4208" s="14" customFormat="1">
      <c r="A4208" s="14"/>
      <c r="B4208" s="246"/>
      <c r="C4208" s="247"/>
      <c r="D4208" s="231" t="s">
        <v>268</v>
      </c>
      <c r="E4208" s="248" t="s">
        <v>19</v>
      </c>
      <c r="F4208" s="249" t="s">
        <v>2706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268</v>
      </c>
      <c r="AU4208" s="255" t="s">
        <v>93</v>
      </c>
      <c r="AV4208" s="14" t="s">
        <v>82</v>
      </c>
      <c r="AW4208" s="14" t="s">
        <v>34</v>
      </c>
      <c r="AX4208" s="14" t="s">
        <v>74</v>
      </c>
      <c r="AY4208" s="255" t="s">
        <v>224</v>
      </c>
    </row>
    <row r="4209" s="13" customFormat="1">
      <c r="A4209" s="13"/>
      <c r="B4209" s="229"/>
      <c r="C4209" s="230"/>
      <c r="D4209" s="231" t="s">
        <v>268</v>
      </c>
      <c r="E4209" s="232" t="s">
        <v>19</v>
      </c>
      <c r="F4209" s="233" t="s">
        <v>74</v>
      </c>
      <c r="G4209" s="230"/>
      <c r="H4209" s="234">
        <v>0</v>
      </c>
      <c r="I4209" s="235"/>
      <c r="J4209" s="230"/>
      <c r="K4209" s="230"/>
      <c r="L4209" s="236"/>
      <c r="M4209" s="237"/>
      <c r="N4209" s="238"/>
      <c r="O4209" s="238"/>
      <c r="P4209" s="238"/>
      <c r="Q4209" s="238"/>
      <c r="R4209" s="238"/>
      <c r="S4209" s="238"/>
      <c r="T4209" s="239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0" t="s">
        <v>268</v>
      </c>
      <c r="AU4209" s="240" t="s">
        <v>93</v>
      </c>
      <c r="AV4209" s="13" t="s">
        <v>93</v>
      </c>
      <c r="AW4209" s="13" t="s">
        <v>34</v>
      </c>
      <c r="AX4209" s="13" t="s">
        <v>74</v>
      </c>
      <c r="AY4209" s="240" t="s">
        <v>224</v>
      </c>
    </row>
    <row r="4210" s="14" customFormat="1">
      <c r="A4210" s="14"/>
      <c r="B4210" s="246"/>
      <c r="C4210" s="247"/>
      <c r="D4210" s="231" t="s">
        <v>268</v>
      </c>
      <c r="E4210" s="248" t="s">
        <v>19</v>
      </c>
      <c r="F4210" s="249" t="s">
        <v>2708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268</v>
      </c>
      <c r="AU4210" s="255" t="s">
        <v>93</v>
      </c>
      <c r="AV4210" s="14" t="s">
        <v>82</v>
      </c>
      <c r="AW4210" s="14" t="s">
        <v>34</v>
      </c>
      <c r="AX4210" s="14" t="s">
        <v>74</v>
      </c>
      <c r="AY4210" s="255" t="s">
        <v>224</v>
      </c>
    </row>
    <row r="4211" s="13" customFormat="1">
      <c r="A4211" s="13"/>
      <c r="B4211" s="229"/>
      <c r="C4211" s="230"/>
      <c r="D4211" s="231" t="s">
        <v>268</v>
      </c>
      <c r="E4211" s="232" t="s">
        <v>19</v>
      </c>
      <c r="F4211" s="233" t="s">
        <v>74</v>
      </c>
      <c r="G4211" s="230"/>
      <c r="H4211" s="234">
        <v>0</v>
      </c>
      <c r="I4211" s="235"/>
      <c r="J4211" s="230"/>
      <c r="K4211" s="230"/>
      <c r="L4211" s="236"/>
      <c r="M4211" s="237"/>
      <c r="N4211" s="238"/>
      <c r="O4211" s="238"/>
      <c r="P4211" s="238"/>
      <c r="Q4211" s="238"/>
      <c r="R4211" s="238"/>
      <c r="S4211" s="238"/>
      <c r="T4211" s="23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0" t="s">
        <v>268</v>
      </c>
      <c r="AU4211" s="240" t="s">
        <v>93</v>
      </c>
      <c r="AV4211" s="13" t="s">
        <v>93</v>
      </c>
      <c r="AW4211" s="13" t="s">
        <v>34</v>
      </c>
      <c r="AX4211" s="13" t="s">
        <v>74</v>
      </c>
      <c r="AY4211" s="240" t="s">
        <v>224</v>
      </c>
    </row>
    <row r="4212" s="14" customFormat="1">
      <c r="A4212" s="14"/>
      <c r="B4212" s="246"/>
      <c r="C4212" s="247"/>
      <c r="D4212" s="231" t="s">
        <v>268</v>
      </c>
      <c r="E4212" s="248" t="s">
        <v>19</v>
      </c>
      <c r="F4212" s="249" t="s">
        <v>2710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268</v>
      </c>
      <c r="AU4212" s="255" t="s">
        <v>93</v>
      </c>
      <c r="AV4212" s="14" t="s">
        <v>82</v>
      </c>
      <c r="AW4212" s="14" t="s">
        <v>34</v>
      </c>
      <c r="AX4212" s="14" t="s">
        <v>74</v>
      </c>
      <c r="AY4212" s="255" t="s">
        <v>224</v>
      </c>
    </row>
    <row r="4213" s="13" customFormat="1">
      <c r="A4213" s="13"/>
      <c r="B4213" s="229"/>
      <c r="C4213" s="230"/>
      <c r="D4213" s="231" t="s">
        <v>268</v>
      </c>
      <c r="E4213" s="232" t="s">
        <v>19</v>
      </c>
      <c r="F4213" s="233" t="s">
        <v>4560</v>
      </c>
      <c r="G4213" s="230"/>
      <c r="H4213" s="234">
        <v>1.6000000000000001</v>
      </c>
      <c r="I4213" s="235"/>
      <c r="J4213" s="230"/>
      <c r="K4213" s="230"/>
      <c r="L4213" s="236"/>
      <c r="M4213" s="237"/>
      <c r="N4213" s="238"/>
      <c r="O4213" s="238"/>
      <c r="P4213" s="238"/>
      <c r="Q4213" s="238"/>
      <c r="R4213" s="238"/>
      <c r="S4213" s="238"/>
      <c r="T4213" s="23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0" t="s">
        <v>268</v>
      </c>
      <c r="AU4213" s="240" t="s">
        <v>93</v>
      </c>
      <c r="AV4213" s="13" t="s">
        <v>93</v>
      </c>
      <c r="AW4213" s="13" t="s">
        <v>34</v>
      </c>
      <c r="AX4213" s="13" t="s">
        <v>74</v>
      </c>
      <c r="AY4213" s="240" t="s">
        <v>224</v>
      </c>
    </row>
    <row r="4214" s="14" customFormat="1">
      <c r="A4214" s="14"/>
      <c r="B4214" s="246"/>
      <c r="C4214" s="247"/>
      <c r="D4214" s="231" t="s">
        <v>268</v>
      </c>
      <c r="E4214" s="248" t="s">
        <v>19</v>
      </c>
      <c r="F4214" s="249" t="s">
        <v>2712</v>
      </c>
      <c r="G4214" s="247"/>
      <c r="H4214" s="248" t="s">
        <v>19</v>
      </c>
      <c r="I4214" s="250"/>
      <c r="J4214" s="247"/>
      <c r="K4214" s="247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268</v>
      </c>
      <c r="AU4214" s="255" t="s">
        <v>93</v>
      </c>
      <c r="AV4214" s="14" t="s">
        <v>82</v>
      </c>
      <c r="AW4214" s="14" t="s">
        <v>34</v>
      </c>
      <c r="AX4214" s="14" t="s">
        <v>74</v>
      </c>
      <c r="AY4214" s="255" t="s">
        <v>224</v>
      </c>
    </row>
    <row r="4215" s="13" customFormat="1">
      <c r="A4215" s="13"/>
      <c r="B4215" s="229"/>
      <c r="C4215" s="230"/>
      <c r="D4215" s="231" t="s">
        <v>268</v>
      </c>
      <c r="E4215" s="232" t="s">
        <v>19</v>
      </c>
      <c r="F4215" s="233" t="s">
        <v>74</v>
      </c>
      <c r="G4215" s="230"/>
      <c r="H4215" s="234">
        <v>0</v>
      </c>
      <c r="I4215" s="235"/>
      <c r="J4215" s="230"/>
      <c r="K4215" s="230"/>
      <c r="L4215" s="236"/>
      <c r="M4215" s="237"/>
      <c r="N4215" s="238"/>
      <c r="O4215" s="238"/>
      <c r="P4215" s="238"/>
      <c r="Q4215" s="238"/>
      <c r="R4215" s="238"/>
      <c r="S4215" s="238"/>
      <c r="T4215" s="239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0" t="s">
        <v>268</v>
      </c>
      <c r="AU4215" s="240" t="s">
        <v>93</v>
      </c>
      <c r="AV4215" s="13" t="s">
        <v>93</v>
      </c>
      <c r="AW4215" s="13" t="s">
        <v>34</v>
      </c>
      <c r="AX4215" s="13" t="s">
        <v>74</v>
      </c>
      <c r="AY4215" s="240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2714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3" customFormat="1">
      <c r="A4217" s="13"/>
      <c r="B4217" s="229"/>
      <c r="C4217" s="230"/>
      <c r="D4217" s="231" t="s">
        <v>268</v>
      </c>
      <c r="E4217" s="232" t="s">
        <v>19</v>
      </c>
      <c r="F4217" s="233" t="s">
        <v>74</v>
      </c>
      <c r="G4217" s="230"/>
      <c r="H4217" s="234">
        <v>0</v>
      </c>
      <c r="I4217" s="235"/>
      <c r="J4217" s="230"/>
      <c r="K4217" s="230"/>
      <c r="L4217" s="236"/>
      <c r="M4217" s="237"/>
      <c r="N4217" s="238"/>
      <c r="O4217" s="238"/>
      <c r="P4217" s="238"/>
      <c r="Q4217" s="238"/>
      <c r="R4217" s="238"/>
      <c r="S4217" s="238"/>
      <c r="T4217" s="239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0" t="s">
        <v>268</v>
      </c>
      <c r="AU4217" s="240" t="s">
        <v>93</v>
      </c>
      <c r="AV4217" s="13" t="s">
        <v>93</v>
      </c>
      <c r="AW4217" s="13" t="s">
        <v>34</v>
      </c>
      <c r="AX4217" s="13" t="s">
        <v>74</v>
      </c>
      <c r="AY4217" s="240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2716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3" customFormat="1">
      <c r="A4219" s="13"/>
      <c r="B4219" s="229"/>
      <c r="C4219" s="230"/>
      <c r="D4219" s="231" t="s">
        <v>268</v>
      </c>
      <c r="E4219" s="232" t="s">
        <v>19</v>
      </c>
      <c r="F4219" s="233" t="s">
        <v>250</v>
      </c>
      <c r="G4219" s="230"/>
      <c r="H4219" s="234">
        <v>7</v>
      </c>
      <c r="I4219" s="235"/>
      <c r="J4219" s="230"/>
      <c r="K4219" s="230"/>
      <c r="L4219" s="236"/>
      <c r="M4219" s="237"/>
      <c r="N4219" s="238"/>
      <c r="O4219" s="238"/>
      <c r="P4219" s="238"/>
      <c r="Q4219" s="238"/>
      <c r="R4219" s="238"/>
      <c r="S4219" s="238"/>
      <c r="T4219" s="23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0" t="s">
        <v>268</v>
      </c>
      <c r="AU4219" s="240" t="s">
        <v>93</v>
      </c>
      <c r="AV4219" s="13" t="s">
        <v>93</v>
      </c>
      <c r="AW4219" s="13" t="s">
        <v>34</v>
      </c>
      <c r="AX4219" s="13" t="s">
        <v>74</v>
      </c>
      <c r="AY4219" s="240" t="s">
        <v>224</v>
      </c>
    </row>
    <row r="4220" s="14" customFormat="1">
      <c r="A4220" s="14"/>
      <c r="B4220" s="246"/>
      <c r="C4220" s="247"/>
      <c r="D4220" s="231" t="s">
        <v>268</v>
      </c>
      <c r="E4220" s="248" t="s">
        <v>19</v>
      </c>
      <c r="F4220" s="249" t="s">
        <v>2718</v>
      </c>
      <c r="G4220" s="247"/>
      <c r="H4220" s="248" t="s">
        <v>19</v>
      </c>
      <c r="I4220" s="250"/>
      <c r="J4220" s="247"/>
      <c r="K4220" s="247"/>
      <c r="L4220" s="251"/>
      <c r="M4220" s="252"/>
      <c r="N4220" s="253"/>
      <c r="O4220" s="253"/>
      <c r="P4220" s="253"/>
      <c r="Q4220" s="253"/>
      <c r="R4220" s="253"/>
      <c r="S4220" s="253"/>
      <c r="T4220" s="25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5" t="s">
        <v>268</v>
      </c>
      <c r="AU4220" s="255" t="s">
        <v>93</v>
      </c>
      <c r="AV4220" s="14" t="s">
        <v>82</v>
      </c>
      <c r="AW4220" s="14" t="s">
        <v>34</v>
      </c>
      <c r="AX4220" s="14" t="s">
        <v>74</v>
      </c>
      <c r="AY4220" s="255" t="s">
        <v>224</v>
      </c>
    </row>
    <row r="4221" s="13" customFormat="1">
      <c r="A4221" s="13"/>
      <c r="B4221" s="229"/>
      <c r="C4221" s="230"/>
      <c r="D4221" s="231" t="s">
        <v>268</v>
      </c>
      <c r="E4221" s="232" t="s">
        <v>19</v>
      </c>
      <c r="F4221" s="233" t="s">
        <v>4561</v>
      </c>
      <c r="G4221" s="230"/>
      <c r="H4221" s="234">
        <v>8.7899999999999991</v>
      </c>
      <c r="I4221" s="235"/>
      <c r="J4221" s="230"/>
      <c r="K4221" s="230"/>
      <c r="L4221" s="236"/>
      <c r="M4221" s="237"/>
      <c r="N4221" s="238"/>
      <c r="O4221" s="238"/>
      <c r="P4221" s="238"/>
      <c r="Q4221" s="238"/>
      <c r="R4221" s="238"/>
      <c r="S4221" s="238"/>
      <c r="T4221" s="23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0" t="s">
        <v>268</v>
      </c>
      <c r="AU4221" s="240" t="s">
        <v>93</v>
      </c>
      <c r="AV4221" s="13" t="s">
        <v>93</v>
      </c>
      <c r="AW4221" s="13" t="s">
        <v>34</v>
      </c>
      <c r="AX4221" s="13" t="s">
        <v>74</v>
      </c>
      <c r="AY4221" s="240" t="s">
        <v>224</v>
      </c>
    </row>
    <row r="4222" s="14" customFormat="1">
      <c r="A4222" s="14"/>
      <c r="B4222" s="246"/>
      <c r="C4222" s="247"/>
      <c r="D4222" s="231" t="s">
        <v>268</v>
      </c>
      <c r="E4222" s="248" t="s">
        <v>19</v>
      </c>
      <c r="F4222" s="249" t="s">
        <v>2720</v>
      </c>
      <c r="G4222" s="247"/>
      <c r="H4222" s="248" t="s">
        <v>19</v>
      </c>
      <c r="I4222" s="250"/>
      <c r="J4222" s="247"/>
      <c r="K4222" s="247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268</v>
      </c>
      <c r="AU4222" s="255" t="s">
        <v>93</v>
      </c>
      <c r="AV4222" s="14" t="s">
        <v>82</v>
      </c>
      <c r="AW4222" s="14" t="s">
        <v>34</v>
      </c>
      <c r="AX4222" s="14" t="s">
        <v>74</v>
      </c>
      <c r="AY4222" s="255" t="s">
        <v>224</v>
      </c>
    </row>
    <row r="4223" s="13" customFormat="1">
      <c r="A4223" s="13"/>
      <c r="B4223" s="229"/>
      <c r="C4223" s="230"/>
      <c r="D4223" s="231" t="s">
        <v>268</v>
      </c>
      <c r="E4223" s="232" t="s">
        <v>19</v>
      </c>
      <c r="F4223" s="233" t="s">
        <v>4562</v>
      </c>
      <c r="G4223" s="230"/>
      <c r="H4223" s="234">
        <v>10.4</v>
      </c>
      <c r="I4223" s="235"/>
      <c r="J4223" s="230"/>
      <c r="K4223" s="230"/>
      <c r="L4223" s="236"/>
      <c r="M4223" s="237"/>
      <c r="N4223" s="238"/>
      <c r="O4223" s="238"/>
      <c r="P4223" s="238"/>
      <c r="Q4223" s="238"/>
      <c r="R4223" s="238"/>
      <c r="S4223" s="238"/>
      <c r="T4223" s="23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0" t="s">
        <v>268</v>
      </c>
      <c r="AU4223" s="240" t="s">
        <v>93</v>
      </c>
      <c r="AV4223" s="13" t="s">
        <v>93</v>
      </c>
      <c r="AW4223" s="13" t="s">
        <v>34</v>
      </c>
      <c r="AX4223" s="13" t="s">
        <v>74</v>
      </c>
      <c r="AY4223" s="240" t="s">
        <v>224</v>
      </c>
    </row>
    <row r="4224" s="14" customFormat="1">
      <c r="A4224" s="14"/>
      <c r="B4224" s="246"/>
      <c r="C4224" s="247"/>
      <c r="D4224" s="231" t="s">
        <v>268</v>
      </c>
      <c r="E4224" s="248" t="s">
        <v>19</v>
      </c>
      <c r="F4224" s="249" t="s">
        <v>2722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268</v>
      </c>
      <c r="AU4224" s="255" t="s">
        <v>93</v>
      </c>
      <c r="AV4224" s="14" t="s">
        <v>82</v>
      </c>
      <c r="AW4224" s="14" t="s">
        <v>34</v>
      </c>
      <c r="AX4224" s="14" t="s">
        <v>74</v>
      </c>
      <c r="AY4224" s="255" t="s">
        <v>224</v>
      </c>
    </row>
    <row r="4225" s="13" customFormat="1">
      <c r="A4225" s="13"/>
      <c r="B4225" s="229"/>
      <c r="C4225" s="230"/>
      <c r="D4225" s="231" t="s">
        <v>268</v>
      </c>
      <c r="E4225" s="232" t="s">
        <v>19</v>
      </c>
      <c r="F4225" s="233" t="s">
        <v>250</v>
      </c>
      <c r="G4225" s="230"/>
      <c r="H4225" s="234">
        <v>7</v>
      </c>
      <c r="I4225" s="235"/>
      <c r="J4225" s="230"/>
      <c r="K4225" s="230"/>
      <c r="L4225" s="236"/>
      <c r="M4225" s="237"/>
      <c r="N4225" s="238"/>
      <c r="O4225" s="238"/>
      <c r="P4225" s="238"/>
      <c r="Q4225" s="238"/>
      <c r="R4225" s="238"/>
      <c r="S4225" s="238"/>
      <c r="T4225" s="23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0" t="s">
        <v>268</v>
      </c>
      <c r="AU4225" s="240" t="s">
        <v>93</v>
      </c>
      <c r="AV4225" s="13" t="s">
        <v>93</v>
      </c>
      <c r="AW4225" s="13" t="s">
        <v>34</v>
      </c>
      <c r="AX4225" s="13" t="s">
        <v>74</v>
      </c>
      <c r="AY4225" s="240" t="s">
        <v>224</v>
      </c>
    </row>
    <row r="4226" s="14" customFormat="1">
      <c r="A4226" s="14"/>
      <c r="B4226" s="246"/>
      <c r="C4226" s="247"/>
      <c r="D4226" s="231" t="s">
        <v>268</v>
      </c>
      <c r="E4226" s="248" t="s">
        <v>19</v>
      </c>
      <c r="F4226" s="249" t="s">
        <v>2723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268</v>
      </c>
      <c r="AU4226" s="255" t="s">
        <v>93</v>
      </c>
      <c r="AV4226" s="14" t="s">
        <v>82</v>
      </c>
      <c r="AW4226" s="14" t="s">
        <v>34</v>
      </c>
      <c r="AX4226" s="14" t="s">
        <v>74</v>
      </c>
      <c r="AY4226" s="255" t="s">
        <v>224</v>
      </c>
    </row>
    <row r="4227" s="13" customFormat="1">
      <c r="A4227" s="13"/>
      <c r="B4227" s="229"/>
      <c r="C4227" s="230"/>
      <c r="D4227" s="231" t="s">
        <v>268</v>
      </c>
      <c r="E4227" s="232" t="s">
        <v>19</v>
      </c>
      <c r="F4227" s="233" t="s">
        <v>4563</v>
      </c>
      <c r="G4227" s="230"/>
      <c r="H4227" s="234">
        <v>7.8499999999999996</v>
      </c>
      <c r="I4227" s="235"/>
      <c r="J4227" s="230"/>
      <c r="K4227" s="230"/>
      <c r="L4227" s="236"/>
      <c r="M4227" s="237"/>
      <c r="N4227" s="238"/>
      <c r="O4227" s="238"/>
      <c r="P4227" s="238"/>
      <c r="Q4227" s="238"/>
      <c r="R4227" s="238"/>
      <c r="S4227" s="238"/>
      <c r="T4227" s="23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0" t="s">
        <v>268</v>
      </c>
      <c r="AU4227" s="240" t="s">
        <v>93</v>
      </c>
      <c r="AV4227" s="13" t="s">
        <v>93</v>
      </c>
      <c r="AW4227" s="13" t="s">
        <v>34</v>
      </c>
      <c r="AX4227" s="13" t="s">
        <v>74</v>
      </c>
      <c r="AY4227" s="240" t="s">
        <v>224</v>
      </c>
    </row>
    <row r="4228" s="14" customFormat="1">
      <c r="A4228" s="14"/>
      <c r="B4228" s="246"/>
      <c r="C4228" s="247"/>
      <c r="D4228" s="231" t="s">
        <v>268</v>
      </c>
      <c r="E4228" s="248" t="s">
        <v>19</v>
      </c>
      <c r="F4228" s="249" t="s">
        <v>2725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268</v>
      </c>
      <c r="AU4228" s="255" t="s">
        <v>93</v>
      </c>
      <c r="AV4228" s="14" t="s">
        <v>82</v>
      </c>
      <c r="AW4228" s="14" t="s">
        <v>34</v>
      </c>
      <c r="AX4228" s="14" t="s">
        <v>74</v>
      </c>
      <c r="AY4228" s="255" t="s">
        <v>224</v>
      </c>
    </row>
    <row r="4229" s="13" customFormat="1">
      <c r="A4229" s="13"/>
      <c r="B4229" s="229"/>
      <c r="C4229" s="230"/>
      <c r="D4229" s="231" t="s">
        <v>268</v>
      </c>
      <c r="E4229" s="232" t="s">
        <v>19</v>
      </c>
      <c r="F4229" s="233" t="s">
        <v>4564</v>
      </c>
      <c r="G4229" s="230"/>
      <c r="H4229" s="234">
        <v>8.1850000000000005</v>
      </c>
      <c r="I4229" s="235"/>
      <c r="J4229" s="230"/>
      <c r="K4229" s="230"/>
      <c r="L4229" s="236"/>
      <c r="M4229" s="237"/>
      <c r="N4229" s="238"/>
      <c r="O4229" s="238"/>
      <c r="P4229" s="238"/>
      <c r="Q4229" s="238"/>
      <c r="R4229" s="238"/>
      <c r="S4229" s="238"/>
      <c r="T4229" s="23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0" t="s">
        <v>268</v>
      </c>
      <c r="AU4229" s="240" t="s">
        <v>93</v>
      </c>
      <c r="AV4229" s="13" t="s">
        <v>93</v>
      </c>
      <c r="AW4229" s="13" t="s">
        <v>34</v>
      </c>
      <c r="AX4229" s="13" t="s">
        <v>74</v>
      </c>
      <c r="AY4229" s="240" t="s">
        <v>224</v>
      </c>
    </row>
    <row r="4230" s="15" customFormat="1">
      <c r="A4230" s="15"/>
      <c r="B4230" s="256"/>
      <c r="C4230" s="257"/>
      <c r="D4230" s="231" t="s">
        <v>268</v>
      </c>
      <c r="E4230" s="258" t="s">
        <v>19</v>
      </c>
      <c r="F4230" s="259" t="s">
        <v>300</v>
      </c>
      <c r="G4230" s="257"/>
      <c r="H4230" s="260">
        <v>71.625</v>
      </c>
      <c r="I4230" s="261"/>
      <c r="J4230" s="257"/>
      <c r="K4230" s="257"/>
      <c r="L4230" s="262"/>
      <c r="M4230" s="263"/>
      <c r="N4230" s="264"/>
      <c r="O4230" s="264"/>
      <c r="P4230" s="264"/>
      <c r="Q4230" s="264"/>
      <c r="R4230" s="264"/>
      <c r="S4230" s="264"/>
      <c r="T4230" s="26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T4230" s="266" t="s">
        <v>268</v>
      </c>
      <c r="AU4230" s="266" t="s">
        <v>93</v>
      </c>
      <c r="AV4230" s="15" t="s">
        <v>108</v>
      </c>
      <c r="AW4230" s="15" t="s">
        <v>34</v>
      </c>
      <c r="AX4230" s="15" t="s">
        <v>74</v>
      </c>
      <c r="AY4230" s="266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662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2727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3" customFormat="1">
      <c r="A4233" s="13"/>
      <c r="B4233" s="229"/>
      <c r="C4233" s="230"/>
      <c r="D4233" s="231" t="s">
        <v>268</v>
      </c>
      <c r="E4233" s="232" t="s">
        <v>19</v>
      </c>
      <c r="F4233" s="233" t="s">
        <v>4565</v>
      </c>
      <c r="G4233" s="230"/>
      <c r="H4233" s="234">
        <v>5.8499999999999996</v>
      </c>
      <c r="I4233" s="235"/>
      <c r="J4233" s="230"/>
      <c r="K4233" s="230"/>
      <c r="L4233" s="236"/>
      <c r="M4233" s="237"/>
      <c r="N4233" s="238"/>
      <c r="O4233" s="238"/>
      <c r="P4233" s="238"/>
      <c r="Q4233" s="238"/>
      <c r="R4233" s="238"/>
      <c r="S4233" s="238"/>
      <c r="T4233" s="23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0" t="s">
        <v>268</v>
      </c>
      <c r="AU4233" s="240" t="s">
        <v>93</v>
      </c>
      <c r="AV4233" s="13" t="s">
        <v>93</v>
      </c>
      <c r="AW4233" s="13" t="s">
        <v>34</v>
      </c>
      <c r="AX4233" s="13" t="s">
        <v>74</v>
      </c>
      <c r="AY4233" s="240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2729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3" customFormat="1">
      <c r="A4235" s="13"/>
      <c r="B4235" s="229"/>
      <c r="C4235" s="230"/>
      <c r="D4235" s="231" t="s">
        <v>268</v>
      </c>
      <c r="E4235" s="232" t="s">
        <v>19</v>
      </c>
      <c r="F4235" s="233" t="s">
        <v>4566</v>
      </c>
      <c r="G4235" s="230"/>
      <c r="H4235" s="234">
        <v>5.9000000000000004</v>
      </c>
      <c r="I4235" s="235"/>
      <c r="J4235" s="230"/>
      <c r="K4235" s="230"/>
      <c r="L4235" s="236"/>
      <c r="M4235" s="237"/>
      <c r="N4235" s="238"/>
      <c r="O4235" s="238"/>
      <c r="P4235" s="238"/>
      <c r="Q4235" s="238"/>
      <c r="R4235" s="238"/>
      <c r="S4235" s="238"/>
      <c r="T4235" s="23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0" t="s">
        <v>268</v>
      </c>
      <c r="AU4235" s="240" t="s">
        <v>93</v>
      </c>
      <c r="AV4235" s="13" t="s">
        <v>93</v>
      </c>
      <c r="AW4235" s="13" t="s">
        <v>34</v>
      </c>
      <c r="AX4235" s="13" t="s">
        <v>74</v>
      </c>
      <c r="AY4235" s="240" t="s">
        <v>224</v>
      </c>
    </row>
    <row r="4236" s="14" customFormat="1">
      <c r="A4236" s="14"/>
      <c r="B4236" s="246"/>
      <c r="C4236" s="247"/>
      <c r="D4236" s="231" t="s">
        <v>268</v>
      </c>
      <c r="E4236" s="248" t="s">
        <v>19</v>
      </c>
      <c r="F4236" s="249" t="s">
        <v>2731</v>
      </c>
      <c r="G4236" s="247"/>
      <c r="H4236" s="248" t="s">
        <v>19</v>
      </c>
      <c r="I4236" s="250"/>
      <c r="J4236" s="247"/>
      <c r="K4236" s="247"/>
      <c r="L4236" s="251"/>
      <c r="M4236" s="252"/>
      <c r="N4236" s="253"/>
      <c r="O4236" s="253"/>
      <c r="P4236" s="253"/>
      <c r="Q4236" s="253"/>
      <c r="R4236" s="253"/>
      <c r="S4236" s="253"/>
      <c r="T4236" s="25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5" t="s">
        <v>268</v>
      </c>
      <c r="AU4236" s="255" t="s">
        <v>93</v>
      </c>
      <c r="AV4236" s="14" t="s">
        <v>82</v>
      </c>
      <c r="AW4236" s="14" t="s">
        <v>34</v>
      </c>
      <c r="AX4236" s="14" t="s">
        <v>74</v>
      </c>
      <c r="AY4236" s="255" t="s">
        <v>224</v>
      </c>
    </row>
    <row r="4237" s="13" customFormat="1">
      <c r="A4237" s="13"/>
      <c r="B4237" s="229"/>
      <c r="C4237" s="230"/>
      <c r="D4237" s="231" t="s">
        <v>268</v>
      </c>
      <c r="E4237" s="232" t="s">
        <v>19</v>
      </c>
      <c r="F4237" s="233" t="s">
        <v>4567</v>
      </c>
      <c r="G4237" s="230"/>
      <c r="H4237" s="234">
        <v>2.3500000000000001</v>
      </c>
      <c r="I4237" s="235"/>
      <c r="J4237" s="230"/>
      <c r="K4237" s="230"/>
      <c r="L4237" s="236"/>
      <c r="M4237" s="237"/>
      <c r="N4237" s="238"/>
      <c r="O4237" s="238"/>
      <c r="P4237" s="238"/>
      <c r="Q4237" s="238"/>
      <c r="R4237" s="238"/>
      <c r="S4237" s="238"/>
      <c r="T4237" s="23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0" t="s">
        <v>268</v>
      </c>
      <c r="AU4237" s="240" t="s">
        <v>93</v>
      </c>
      <c r="AV4237" s="13" t="s">
        <v>93</v>
      </c>
      <c r="AW4237" s="13" t="s">
        <v>34</v>
      </c>
      <c r="AX4237" s="13" t="s">
        <v>74</v>
      </c>
      <c r="AY4237" s="240" t="s">
        <v>224</v>
      </c>
    </row>
    <row r="4238" s="14" customFormat="1">
      <c r="A4238" s="14"/>
      <c r="B4238" s="246"/>
      <c r="C4238" s="247"/>
      <c r="D4238" s="231" t="s">
        <v>268</v>
      </c>
      <c r="E4238" s="248" t="s">
        <v>19</v>
      </c>
      <c r="F4238" s="249" t="s">
        <v>2733</v>
      </c>
      <c r="G4238" s="247"/>
      <c r="H4238" s="248" t="s">
        <v>19</v>
      </c>
      <c r="I4238" s="250"/>
      <c r="J4238" s="247"/>
      <c r="K4238" s="247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268</v>
      </c>
      <c r="AU4238" s="255" t="s">
        <v>93</v>
      </c>
      <c r="AV4238" s="14" t="s">
        <v>82</v>
      </c>
      <c r="AW4238" s="14" t="s">
        <v>34</v>
      </c>
      <c r="AX4238" s="14" t="s">
        <v>74</v>
      </c>
      <c r="AY4238" s="255" t="s">
        <v>224</v>
      </c>
    </row>
    <row r="4239" s="13" customFormat="1">
      <c r="A4239" s="13"/>
      <c r="B4239" s="229"/>
      <c r="C4239" s="230"/>
      <c r="D4239" s="231" t="s">
        <v>268</v>
      </c>
      <c r="E4239" s="232" t="s">
        <v>19</v>
      </c>
      <c r="F4239" s="233" t="s">
        <v>4568</v>
      </c>
      <c r="G4239" s="230"/>
      <c r="H4239" s="234">
        <v>79.5</v>
      </c>
      <c r="I4239" s="235"/>
      <c r="J4239" s="230"/>
      <c r="K4239" s="230"/>
      <c r="L4239" s="236"/>
      <c r="M4239" s="237"/>
      <c r="N4239" s="238"/>
      <c r="O4239" s="238"/>
      <c r="P4239" s="238"/>
      <c r="Q4239" s="238"/>
      <c r="R4239" s="238"/>
      <c r="S4239" s="238"/>
      <c r="T4239" s="239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0" t="s">
        <v>268</v>
      </c>
      <c r="AU4239" s="240" t="s">
        <v>93</v>
      </c>
      <c r="AV4239" s="13" t="s">
        <v>93</v>
      </c>
      <c r="AW4239" s="13" t="s">
        <v>34</v>
      </c>
      <c r="AX4239" s="13" t="s">
        <v>74</v>
      </c>
      <c r="AY4239" s="240" t="s">
        <v>224</v>
      </c>
    </row>
    <row r="4240" s="14" customFormat="1">
      <c r="A4240" s="14"/>
      <c r="B4240" s="246"/>
      <c r="C4240" s="247"/>
      <c r="D4240" s="231" t="s">
        <v>268</v>
      </c>
      <c r="E4240" s="248" t="s">
        <v>19</v>
      </c>
      <c r="F4240" s="249" t="s">
        <v>2735</v>
      </c>
      <c r="G4240" s="247"/>
      <c r="H4240" s="248" t="s">
        <v>19</v>
      </c>
      <c r="I4240" s="250"/>
      <c r="J4240" s="247"/>
      <c r="K4240" s="247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268</v>
      </c>
      <c r="AU4240" s="255" t="s">
        <v>93</v>
      </c>
      <c r="AV4240" s="14" t="s">
        <v>82</v>
      </c>
      <c r="AW4240" s="14" t="s">
        <v>34</v>
      </c>
      <c r="AX4240" s="14" t="s">
        <v>74</v>
      </c>
      <c r="AY4240" s="255" t="s">
        <v>224</v>
      </c>
    </row>
    <row r="4241" s="13" customFormat="1">
      <c r="A4241" s="13"/>
      <c r="B4241" s="229"/>
      <c r="C4241" s="230"/>
      <c r="D4241" s="231" t="s">
        <v>268</v>
      </c>
      <c r="E4241" s="232" t="s">
        <v>19</v>
      </c>
      <c r="F4241" s="233" t="s">
        <v>4569</v>
      </c>
      <c r="G4241" s="230"/>
      <c r="H4241" s="234">
        <v>7.4400000000000004</v>
      </c>
      <c r="I4241" s="235"/>
      <c r="J4241" s="230"/>
      <c r="K4241" s="230"/>
      <c r="L4241" s="236"/>
      <c r="M4241" s="237"/>
      <c r="N4241" s="238"/>
      <c r="O4241" s="238"/>
      <c r="P4241" s="238"/>
      <c r="Q4241" s="238"/>
      <c r="R4241" s="238"/>
      <c r="S4241" s="238"/>
      <c r="T4241" s="23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0" t="s">
        <v>268</v>
      </c>
      <c r="AU4241" s="240" t="s">
        <v>93</v>
      </c>
      <c r="AV4241" s="13" t="s">
        <v>93</v>
      </c>
      <c r="AW4241" s="13" t="s">
        <v>34</v>
      </c>
      <c r="AX4241" s="13" t="s">
        <v>74</v>
      </c>
      <c r="AY4241" s="240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2737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3" customFormat="1">
      <c r="A4243" s="13"/>
      <c r="B4243" s="229"/>
      <c r="C4243" s="230"/>
      <c r="D4243" s="231" t="s">
        <v>268</v>
      </c>
      <c r="E4243" s="232" t="s">
        <v>19</v>
      </c>
      <c r="F4243" s="233" t="s">
        <v>4570</v>
      </c>
      <c r="G4243" s="230"/>
      <c r="H4243" s="234">
        <v>51.299999999999997</v>
      </c>
      <c r="I4243" s="235"/>
      <c r="J4243" s="230"/>
      <c r="K4243" s="230"/>
      <c r="L4243" s="236"/>
      <c r="M4243" s="237"/>
      <c r="N4243" s="238"/>
      <c r="O4243" s="238"/>
      <c r="P4243" s="238"/>
      <c r="Q4243" s="238"/>
      <c r="R4243" s="238"/>
      <c r="S4243" s="238"/>
      <c r="T4243" s="239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0" t="s">
        <v>268</v>
      </c>
      <c r="AU4243" s="240" t="s">
        <v>93</v>
      </c>
      <c r="AV4243" s="13" t="s">
        <v>93</v>
      </c>
      <c r="AW4243" s="13" t="s">
        <v>34</v>
      </c>
      <c r="AX4243" s="13" t="s">
        <v>74</v>
      </c>
      <c r="AY4243" s="240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2739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3" customFormat="1">
      <c r="A4245" s="13"/>
      <c r="B4245" s="229"/>
      <c r="C4245" s="230"/>
      <c r="D4245" s="231" t="s">
        <v>268</v>
      </c>
      <c r="E4245" s="232" t="s">
        <v>19</v>
      </c>
      <c r="F4245" s="233" t="s">
        <v>4567</v>
      </c>
      <c r="G4245" s="230"/>
      <c r="H4245" s="234">
        <v>2.3500000000000001</v>
      </c>
      <c r="I4245" s="235"/>
      <c r="J4245" s="230"/>
      <c r="K4245" s="230"/>
      <c r="L4245" s="236"/>
      <c r="M4245" s="237"/>
      <c r="N4245" s="238"/>
      <c r="O4245" s="238"/>
      <c r="P4245" s="238"/>
      <c r="Q4245" s="238"/>
      <c r="R4245" s="238"/>
      <c r="S4245" s="238"/>
      <c r="T4245" s="23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0" t="s">
        <v>268</v>
      </c>
      <c r="AU4245" s="240" t="s">
        <v>93</v>
      </c>
      <c r="AV4245" s="13" t="s">
        <v>93</v>
      </c>
      <c r="AW4245" s="13" t="s">
        <v>34</v>
      </c>
      <c r="AX4245" s="13" t="s">
        <v>74</v>
      </c>
      <c r="AY4245" s="240" t="s">
        <v>224</v>
      </c>
    </row>
    <row r="4246" s="15" customFormat="1">
      <c r="A4246" s="15"/>
      <c r="B4246" s="256"/>
      <c r="C4246" s="257"/>
      <c r="D4246" s="231" t="s">
        <v>268</v>
      </c>
      <c r="E4246" s="258" t="s">
        <v>19</v>
      </c>
      <c r="F4246" s="259" t="s">
        <v>300</v>
      </c>
      <c r="G4246" s="257"/>
      <c r="H4246" s="260">
        <v>154.69</v>
      </c>
      <c r="I4246" s="261"/>
      <c r="J4246" s="257"/>
      <c r="K4246" s="257"/>
      <c r="L4246" s="262"/>
      <c r="M4246" s="263"/>
      <c r="N4246" s="264"/>
      <c r="O4246" s="264"/>
      <c r="P4246" s="264"/>
      <c r="Q4246" s="264"/>
      <c r="R4246" s="264"/>
      <c r="S4246" s="264"/>
      <c r="T4246" s="26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T4246" s="266" t="s">
        <v>268</v>
      </c>
      <c r="AU4246" s="266" t="s">
        <v>93</v>
      </c>
      <c r="AV4246" s="15" t="s">
        <v>108</v>
      </c>
      <c r="AW4246" s="15" t="s">
        <v>34</v>
      </c>
      <c r="AX4246" s="15" t="s">
        <v>74</v>
      </c>
      <c r="AY4246" s="266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664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4" customFormat="1">
      <c r="A4248" s="14"/>
      <c r="B4248" s="246"/>
      <c r="C4248" s="247"/>
      <c r="D4248" s="231" t="s">
        <v>268</v>
      </c>
      <c r="E4248" s="248" t="s">
        <v>19</v>
      </c>
      <c r="F4248" s="249" t="s">
        <v>2740</v>
      </c>
      <c r="G4248" s="247"/>
      <c r="H4248" s="248" t="s">
        <v>19</v>
      </c>
      <c r="I4248" s="250"/>
      <c r="J4248" s="247"/>
      <c r="K4248" s="247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268</v>
      </c>
      <c r="AU4248" s="255" t="s">
        <v>93</v>
      </c>
      <c r="AV4248" s="14" t="s">
        <v>82</v>
      </c>
      <c r="AW4248" s="14" t="s">
        <v>34</v>
      </c>
      <c r="AX4248" s="14" t="s">
        <v>74</v>
      </c>
      <c r="AY4248" s="255" t="s">
        <v>224</v>
      </c>
    </row>
    <row r="4249" s="13" customFormat="1">
      <c r="A4249" s="13"/>
      <c r="B4249" s="229"/>
      <c r="C4249" s="230"/>
      <c r="D4249" s="231" t="s">
        <v>268</v>
      </c>
      <c r="E4249" s="232" t="s">
        <v>19</v>
      </c>
      <c r="F4249" s="233" t="s">
        <v>4571</v>
      </c>
      <c r="G4249" s="230"/>
      <c r="H4249" s="234">
        <v>68.400000000000006</v>
      </c>
      <c r="I4249" s="235"/>
      <c r="J4249" s="230"/>
      <c r="K4249" s="230"/>
      <c r="L4249" s="236"/>
      <c r="M4249" s="237"/>
      <c r="N4249" s="238"/>
      <c r="O4249" s="238"/>
      <c r="P4249" s="238"/>
      <c r="Q4249" s="238"/>
      <c r="R4249" s="238"/>
      <c r="S4249" s="238"/>
      <c r="T4249" s="23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0" t="s">
        <v>268</v>
      </c>
      <c r="AU4249" s="240" t="s">
        <v>93</v>
      </c>
      <c r="AV4249" s="13" t="s">
        <v>93</v>
      </c>
      <c r="AW4249" s="13" t="s">
        <v>34</v>
      </c>
      <c r="AX4249" s="13" t="s">
        <v>74</v>
      </c>
      <c r="AY4249" s="240" t="s">
        <v>224</v>
      </c>
    </row>
    <row r="4250" s="14" customFormat="1">
      <c r="A4250" s="14"/>
      <c r="B4250" s="246"/>
      <c r="C4250" s="247"/>
      <c r="D4250" s="231" t="s">
        <v>268</v>
      </c>
      <c r="E4250" s="248" t="s">
        <v>19</v>
      </c>
      <c r="F4250" s="249" t="s">
        <v>2742</v>
      </c>
      <c r="G4250" s="247"/>
      <c r="H4250" s="248" t="s">
        <v>19</v>
      </c>
      <c r="I4250" s="250"/>
      <c r="J4250" s="247"/>
      <c r="K4250" s="247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268</v>
      </c>
      <c r="AU4250" s="255" t="s">
        <v>93</v>
      </c>
      <c r="AV4250" s="14" t="s">
        <v>82</v>
      </c>
      <c r="AW4250" s="14" t="s">
        <v>34</v>
      </c>
      <c r="AX4250" s="14" t="s">
        <v>74</v>
      </c>
      <c r="AY4250" s="255" t="s">
        <v>224</v>
      </c>
    </row>
    <row r="4251" s="13" customFormat="1">
      <c r="A4251" s="13"/>
      <c r="B4251" s="229"/>
      <c r="C4251" s="230"/>
      <c r="D4251" s="231" t="s">
        <v>268</v>
      </c>
      <c r="E4251" s="232" t="s">
        <v>19</v>
      </c>
      <c r="F4251" s="233" t="s">
        <v>4569</v>
      </c>
      <c r="G4251" s="230"/>
      <c r="H4251" s="234">
        <v>7.4400000000000004</v>
      </c>
      <c r="I4251" s="235"/>
      <c r="J4251" s="230"/>
      <c r="K4251" s="230"/>
      <c r="L4251" s="236"/>
      <c r="M4251" s="237"/>
      <c r="N4251" s="238"/>
      <c r="O4251" s="238"/>
      <c r="P4251" s="238"/>
      <c r="Q4251" s="238"/>
      <c r="R4251" s="238"/>
      <c r="S4251" s="238"/>
      <c r="T4251" s="23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0" t="s">
        <v>268</v>
      </c>
      <c r="AU4251" s="240" t="s">
        <v>93</v>
      </c>
      <c r="AV4251" s="13" t="s">
        <v>93</v>
      </c>
      <c r="AW4251" s="13" t="s">
        <v>34</v>
      </c>
      <c r="AX4251" s="13" t="s">
        <v>74</v>
      </c>
      <c r="AY4251" s="240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2744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3" customFormat="1">
      <c r="A4253" s="13"/>
      <c r="B4253" s="229"/>
      <c r="C4253" s="230"/>
      <c r="D4253" s="231" t="s">
        <v>268</v>
      </c>
      <c r="E4253" s="232" t="s">
        <v>19</v>
      </c>
      <c r="F4253" s="233" t="s">
        <v>4572</v>
      </c>
      <c r="G4253" s="230"/>
      <c r="H4253" s="234">
        <v>4.7000000000000002</v>
      </c>
      <c r="I4253" s="235"/>
      <c r="J4253" s="230"/>
      <c r="K4253" s="230"/>
      <c r="L4253" s="236"/>
      <c r="M4253" s="237"/>
      <c r="N4253" s="238"/>
      <c r="O4253" s="238"/>
      <c r="P4253" s="238"/>
      <c r="Q4253" s="238"/>
      <c r="R4253" s="238"/>
      <c r="S4253" s="238"/>
      <c r="T4253" s="23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0" t="s">
        <v>268</v>
      </c>
      <c r="AU4253" s="240" t="s">
        <v>93</v>
      </c>
      <c r="AV4253" s="13" t="s">
        <v>93</v>
      </c>
      <c r="AW4253" s="13" t="s">
        <v>34</v>
      </c>
      <c r="AX4253" s="13" t="s">
        <v>74</v>
      </c>
      <c r="AY4253" s="240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2746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3" customFormat="1">
      <c r="A4255" s="13"/>
      <c r="B4255" s="229"/>
      <c r="C4255" s="230"/>
      <c r="D4255" s="231" t="s">
        <v>268</v>
      </c>
      <c r="E4255" s="232" t="s">
        <v>19</v>
      </c>
      <c r="F4255" s="233" t="s">
        <v>4568</v>
      </c>
      <c r="G4255" s="230"/>
      <c r="H4255" s="234">
        <v>79.5</v>
      </c>
      <c r="I4255" s="235"/>
      <c r="J4255" s="230"/>
      <c r="K4255" s="230"/>
      <c r="L4255" s="236"/>
      <c r="M4255" s="237"/>
      <c r="N4255" s="238"/>
      <c r="O4255" s="238"/>
      <c r="P4255" s="238"/>
      <c r="Q4255" s="238"/>
      <c r="R4255" s="238"/>
      <c r="S4255" s="238"/>
      <c r="T4255" s="23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0" t="s">
        <v>268</v>
      </c>
      <c r="AU4255" s="240" t="s">
        <v>93</v>
      </c>
      <c r="AV4255" s="13" t="s">
        <v>93</v>
      </c>
      <c r="AW4255" s="13" t="s">
        <v>34</v>
      </c>
      <c r="AX4255" s="13" t="s">
        <v>74</v>
      </c>
      <c r="AY4255" s="240" t="s">
        <v>224</v>
      </c>
    </row>
    <row r="4256" s="15" customFormat="1">
      <c r="A4256" s="15"/>
      <c r="B4256" s="256"/>
      <c r="C4256" s="257"/>
      <c r="D4256" s="231" t="s">
        <v>268</v>
      </c>
      <c r="E4256" s="258" t="s">
        <v>19</v>
      </c>
      <c r="F4256" s="259" t="s">
        <v>300</v>
      </c>
      <c r="G4256" s="257"/>
      <c r="H4256" s="260">
        <v>160.03999999999999</v>
      </c>
      <c r="I4256" s="261"/>
      <c r="J4256" s="257"/>
      <c r="K4256" s="257"/>
      <c r="L4256" s="262"/>
      <c r="M4256" s="263"/>
      <c r="N4256" s="264"/>
      <c r="O4256" s="264"/>
      <c r="P4256" s="264"/>
      <c r="Q4256" s="264"/>
      <c r="R4256" s="264"/>
      <c r="S4256" s="264"/>
      <c r="T4256" s="26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66" t="s">
        <v>268</v>
      </c>
      <c r="AU4256" s="266" t="s">
        <v>93</v>
      </c>
      <c r="AV4256" s="15" t="s">
        <v>108</v>
      </c>
      <c r="AW4256" s="15" t="s">
        <v>34</v>
      </c>
      <c r="AX4256" s="15" t="s">
        <v>74</v>
      </c>
      <c r="AY4256" s="266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665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4" customFormat="1">
      <c r="A4258" s="14"/>
      <c r="B4258" s="246"/>
      <c r="C4258" s="247"/>
      <c r="D4258" s="231" t="s">
        <v>268</v>
      </c>
      <c r="E4258" s="248" t="s">
        <v>19</v>
      </c>
      <c r="F4258" s="249" t="s">
        <v>2747</v>
      </c>
      <c r="G4258" s="247"/>
      <c r="H4258" s="248" t="s">
        <v>19</v>
      </c>
      <c r="I4258" s="250"/>
      <c r="J4258" s="247"/>
      <c r="K4258" s="247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268</v>
      </c>
      <c r="AU4258" s="255" t="s">
        <v>93</v>
      </c>
      <c r="AV4258" s="14" t="s">
        <v>82</v>
      </c>
      <c r="AW4258" s="14" t="s">
        <v>34</v>
      </c>
      <c r="AX4258" s="14" t="s">
        <v>74</v>
      </c>
      <c r="AY4258" s="255" t="s">
        <v>224</v>
      </c>
    </row>
    <row r="4259" s="13" customFormat="1">
      <c r="A4259" s="13"/>
      <c r="B4259" s="229"/>
      <c r="C4259" s="230"/>
      <c r="D4259" s="231" t="s">
        <v>268</v>
      </c>
      <c r="E4259" s="232" t="s">
        <v>19</v>
      </c>
      <c r="F4259" s="233" t="s">
        <v>4573</v>
      </c>
      <c r="G4259" s="230"/>
      <c r="H4259" s="234">
        <v>42.75</v>
      </c>
      <c r="I4259" s="235"/>
      <c r="J4259" s="230"/>
      <c r="K4259" s="230"/>
      <c r="L4259" s="236"/>
      <c r="M4259" s="237"/>
      <c r="N4259" s="238"/>
      <c r="O4259" s="238"/>
      <c r="P4259" s="238"/>
      <c r="Q4259" s="238"/>
      <c r="R4259" s="238"/>
      <c r="S4259" s="238"/>
      <c r="T4259" s="23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0" t="s">
        <v>268</v>
      </c>
      <c r="AU4259" s="240" t="s">
        <v>93</v>
      </c>
      <c r="AV4259" s="13" t="s">
        <v>93</v>
      </c>
      <c r="AW4259" s="13" t="s">
        <v>34</v>
      </c>
      <c r="AX4259" s="13" t="s">
        <v>74</v>
      </c>
      <c r="AY4259" s="240" t="s">
        <v>224</v>
      </c>
    </row>
    <row r="4260" s="14" customFormat="1">
      <c r="A4260" s="14"/>
      <c r="B4260" s="246"/>
      <c r="C4260" s="247"/>
      <c r="D4260" s="231" t="s">
        <v>268</v>
      </c>
      <c r="E4260" s="248" t="s">
        <v>19</v>
      </c>
      <c r="F4260" s="249" t="s">
        <v>2749</v>
      </c>
      <c r="G4260" s="247"/>
      <c r="H4260" s="248" t="s">
        <v>19</v>
      </c>
      <c r="I4260" s="250"/>
      <c r="J4260" s="247"/>
      <c r="K4260" s="247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268</v>
      </c>
      <c r="AU4260" s="255" t="s">
        <v>93</v>
      </c>
      <c r="AV4260" s="14" t="s">
        <v>82</v>
      </c>
      <c r="AW4260" s="14" t="s">
        <v>34</v>
      </c>
      <c r="AX4260" s="14" t="s">
        <v>74</v>
      </c>
      <c r="AY4260" s="255" t="s">
        <v>224</v>
      </c>
    </row>
    <row r="4261" s="13" customFormat="1">
      <c r="A4261" s="13"/>
      <c r="B4261" s="229"/>
      <c r="C4261" s="230"/>
      <c r="D4261" s="231" t="s">
        <v>268</v>
      </c>
      <c r="E4261" s="232" t="s">
        <v>19</v>
      </c>
      <c r="F4261" s="233" t="s">
        <v>4569</v>
      </c>
      <c r="G4261" s="230"/>
      <c r="H4261" s="234">
        <v>7.4400000000000004</v>
      </c>
      <c r="I4261" s="235"/>
      <c r="J4261" s="230"/>
      <c r="K4261" s="230"/>
      <c r="L4261" s="236"/>
      <c r="M4261" s="237"/>
      <c r="N4261" s="238"/>
      <c r="O4261" s="238"/>
      <c r="P4261" s="238"/>
      <c r="Q4261" s="238"/>
      <c r="R4261" s="238"/>
      <c r="S4261" s="238"/>
      <c r="T4261" s="239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0" t="s">
        <v>268</v>
      </c>
      <c r="AU4261" s="240" t="s">
        <v>93</v>
      </c>
      <c r="AV4261" s="13" t="s">
        <v>93</v>
      </c>
      <c r="AW4261" s="13" t="s">
        <v>34</v>
      </c>
      <c r="AX4261" s="13" t="s">
        <v>74</v>
      </c>
      <c r="AY4261" s="240" t="s">
        <v>224</v>
      </c>
    </row>
    <row r="4262" s="14" customFormat="1">
      <c r="A4262" s="14"/>
      <c r="B4262" s="246"/>
      <c r="C4262" s="247"/>
      <c r="D4262" s="231" t="s">
        <v>268</v>
      </c>
      <c r="E4262" s="248" t="s">
        <v>19</v>
      </c>
      <c r="F4262" s="249" t="s">
        <v>2750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268</v>
      </c>
      <c r="AU4262" s="255" t="s">
        <v>93</v>
      </c>
      <c r="AV4262" s="14" t="s">
        <v>82</v>
      </c>
      <c r="AW4262" s="14" t="s">
        <v>34</v>
      </c>
      <c r="AX4262" s="14" t="s">
        <v>74</v>
      </c>
      <c r="AY4262" s="255" t="s">
        <v>224</v>
      </c>
    </row>
    <row r="4263" s="13" customFormat="1">
      <c r="A4263" s="13"/>
      <c r="B4263" s="229"/>
      <c r="C4263" s="230"/>
      <c r="D4263" s="231" t="s">
        <v>268</v>
      </c>
      <c r="E4263" s="232" t="s">
        <v>19</v>
      </c>
      <c r="F4263" s="233" t="s">
        <v>4572</v>
      </c>
      <c r="G4263" s="230"/>
      <c r="H4263" s="234">
        <v>4.7000000000000002</v>
      </c>
      <c r="I4263" s="235"/>
      <c r="J4263" s="230"/>
      <c r="K4263" s="230"/>
      <c r="L4263" s="236"/>
      <c r="M4263" s="237"/>
      <c r="N4263" s="238"/>
      <c r="O4263" s="238"/>
      <c r="P4263" s="238"/>
      <c r="Q4263" s="238"/>
      <c r="R4263" s="238"/>
      <c r="S4263" s="238"/>
      <c r="T4263" s="23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0" t="s">
        <v>268</v>
      </c>
      <c r="AU4263" s="240" t="s">
        <v>93</v>
      </c>
      <c r="AV4263" s="13" t="s">
        <v>93</v>
      </c>
      <c r="AW4263" s="13" t="s">
        <v>34</v>
      </c>
      <c r="AX4263" s="13" t="s">
        <v>74</v>
      </c>
      <c r="AY4263" s="240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2752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4568</v>
      </c>
      <c r="G4265" s="230"/>
      <c r="H4265" s="234">
        <v>79.5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5" customFormat="1">
      <c r="A4266" s="15"/>
      <c r="B4266" s="256"/>
      <c r="C4266" s="257"/>
      <c r="D4266" s="231" t="s">
        <v>268</v>
      </c>
      <c r="E4266" s="258" t="s">
        <v>19</v>
      </c>
      <c r="F4266" s="259" t="s">
        <v>300</v>
      </c>
      <c r="G4266" s="257"/>
      <c r="H4266" s="260">
        <v>134.38999999999999</v>
      </c>
      <c r="I4266" s="261"/>
      <c r="J4266" s="257"/>
      <c r="K4266" s="257"/>
      <c r="L4266" s="262"/>
      <c r="M4266" s="263"/>
      <c r="N4266" s="264"/>
      <c r="O4266" s="264"/>
      <c r="P4266" s="264"/>
      <c r="Q4266" s="264"/>
      <c r="R4266" s="264"/>
      <c r="S4266" s="264"/>
      <c r="T4266" s="26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T4266" s="266" t="s">
        <v>268</v>
      </c>
      <c r="AU4266" s="266" t="s">
        <v>93</v>
      </c>
      <c r="AV4266" s="15" t="s">
        <v>108</v>
      </c>
      <c r="AW4266" s="15" t="s">
        <v>34</v>
      </c>
      <c r="AX4266" s="15" t="s">
        <v>74</v>
      </c>
      <c r="AY4266" s="266" t="s">
        <v>224</v>
      </c>
    </row>
    <row r="4267" s="14" customFormat="1">
      <c r="A4267" s="14"/>
      <c r="B4267" s="246"/>
      <c r="C4267" s="247"/>
      <c r="D4267" s="231" t="s">
        <v>268</v>
      </c>
      <c r="E4267" s="248" t="s">
        <v>19</v>
      </c>
      <c r="F4267" s="249" t="s">
        <v>667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268</v>
      </c>
      <c r="AU4267" s="255" t="s">
        <v>93</v>
      </c>
      <c r="AV4267" s="14" t="s">
        <v>82</v>
      </c>
      <c r="AW4267" s="14" t="s">
        <v>34</v>
      </c>
      <c r="AX4267" s="14" t="s">
        <v>74</v>
      </c>
      <c r="AY4267" s="255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2753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4574</v>
      </c>
      <c r="G4269" s="230"/>
      <c r="H4269" s="234">
        <v>47.700000000000003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2755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4567</v>
      </c>
      <c r="G4271" s="230"/>
      <c r="H4271" s="234">
        <v>2.3500000000000001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5" customFormat="1">
      <c r="A4272" s="15"/>
      <c r="B4272" s="256"/>
      <c r="C4272" s="257"/>
      <c r="D4272" s="231" t="s">
        <v>268</v>
      </c>
      <c r="E4272" s="258" t="s">
        <v>19</v>
      </c>
      <c r="F4272" s="259" t="s">
        <v>300</v>
      </c>
      <c r="G4272" s="257"/>
      <c r="H4272" s="260">
        <v>50.049999999999997</v>
      </c>
      <c r="I4272" s="261"/>
      <c r="J4272" s="257"/>
      <c r="K4272" s="257"/>
      <c r="L4272" s="262"/>
      <c r="M4272" s="263"/>
      <c r="N4272" s="264"/>
      <c r="O4272" s="264"/>
      <c r="P4272" s="264"/>
      <c r="Q4272" s="264"/>
      <c r="R4272" s="264"/>
      <c r="S4272" s="264"/>
      <c r="T4272" s="26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T4272" s="266" t="s">
        <v>268</v>
      </c>
      <c r="AU4272" s="266" t="s">
        <v>93</v>
      </c>
      <c r="AV4272" s="15" t="s">
        <v>108</v>
      </c>
      <c r="AW4272" s="15" t="s">
        <v>34</v>
      </c>
      <c r="AX4272" s="15" t="s">
        <v>74</v>
      </c>
      <c r="AY4272" s="266" t="s">
        <v>224</v>
      </c>
    </row>
    <row r="4273" s="16" customFormat="1">
      <c r="A4273" s="16"/>
      <c r="B4273" s="272"/>
      <c r="C4273" s="273"/>
      <c r="D4273" s="231" t="s">
        <v>268</v>
      </c>
      <c r="E4273" s="274" t="s">
        <v>19</v>
      </c>
      <c r="F4273" s="275" t="s">
        <v>351</v>
      </c>
      <c r="G4273" s="273"/>
      <c r="H4273" s="276">
        <v>570.79499999999996</v>
      </c>
      <c r="I4273" s="277"/>
      <c r="J4273" s="273"/>
      <c r="K4273" s="273"/>
      <c r="L4273" s="278"/>
      <c r="M4273" s="279"/>
      <c r="N4273" s="280"/>
      <c r="O4273" s="280"/>
      <c r="P4273" s="280"/>
      <c r="Q4273" s="280"/>
      <c r="R4273" s="280"/>
      <c r="S4273" s="280"/>
      <c r="T4273" s="281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T4273" s="282" t="s">
        <v>268</v>
      </c>
      <c r="AU4273" s="282" t="s">
        <v>93</v>
      </c>
      <c r="AV4273" s="16" t="s">
        <v>231</v>
      </c>
      <c r="AW4273" s="16" t="s">
        <v>34</v>
      </c>
      <c r="AX4273" s="16" t="s">
        <v>82</v>
      </c>
      <c r="AY4273" s="282" t="s">
        <v>224</v>
      </c>
    </row>
    <row r="4274" s="2" customFormat="1" ht="24.15" customHeight="1">
      <c r="A4274" s="41"/>
      <c r="B4274" s="42"/>
      <c r="C4274" s="286" t="s">
        <v>4575</v>
      </c>
      <c r="D4274" s="286" t="s">
        <v>572</v>
      </c>
      <c r="E4274" s="287" t="s">
        <v>4576</v>
      </c>
      <c r="F4274" s="288" t="s">
        <v>4577</v>
      </c>
      <c r="G4274" s="289" t="s">
        <v>471</v>
      </c>
      <c r="H4274" s="290">
        <v>627.875</v>
      </c>
      <c r="I4274" s="291"/>
      <c r="J4274" s="292">
        <f>ROUND(I4274*H4274,2)</f>
        <v>0</v>
      </c>
      <c r="K4274" s="288" t="s">
        <v>312</v>
      </c>
      <c r="L4274" s="293"/>
      <c r="M4274" s="294" t="s">
        <v>19</v>
      </c>
      <c r="N4274" s="295" t="s">
        <v>46</v>
      </c>
      <c r="O4274" s="87"/>
      <c r="P4274" s="225">
        <f>O4274*H4274</f>
        <v>0</v>
      </c>
      <c r="Q4274" s="225">
        <v>8.0000000000000007E-05</v>
      </c>
      <c r="R4274" s="225">
        <f>Q4274*H4274</f>
        <v>0.050230000000000004</v>
      </c>
      <c r="S4274" s="225">
        <v>0</v>
      </c>
      <c r="T4274" s="226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7" t="s">
        <v>643</v>
      </c>
      <c r="AT4274" s="227" t="s">
        <v>572</v>
      </c>
      <c r="AU4274" s="227" t="s">
        <v>93</v>
      </c>
      <c r="AY4274" s="20" t="s">
        <v>224</v>
      </c>
      <c r="BE4274" s="228">
        <f>IF(N4274="základní",J4274,0)</f>
        <v>0</v>
      </c>
      <c r="BF4274" s="228">
        <f>IF(N4274="snížená",J4274,0)</f>
        <v>0</v>
      </c>
      <c r="BG4274" s="228">
        <f>IF(N4274="zákl. přenesená",J4274,0)</f>
        <v>0</v>
      </c>
      <c r="BH4274" s="228">
        <f>IF(N4274="sníž. přenesená",J4274,0)</f>
        <v>0</v>
      </c>
      <c r="BI4274" s="228">
        <f>IF(N4274="nulová",J4274,0)</f>
        <v>0</v>
      </c>
      <c r="BJ4274" s="20" t="s">
        <v>93</v>
      </c>
      <c r="BK4274" s="228">
        <f>ROUND(I4274*H4274,2)</f>
        <v>0</v>
      </c>
      <c r="BL4274" s="20" t="s">
        <v>544</v>
      </c>
      <c r="BM4274" s="227" t="s">
        <v>4578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4579</v>
      </c>
      <c r="G4275" s="230"/>
      <c r="H4275" s="234">
        <v>627.875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82</v>
      </c>
      <c r="AY4275" s="240" t="s">
        <v>224</v>
      </c>
    </row>
    <row r="4276" s="2" customFormat="1" ht="37.8" customHeight="1">
      <c r="A4276" s="41"/>
      <c r="B4276" s="42"/>
      <c r="C4276" s="216" t="s">
        <v>4580</v>
      </c>
      <c r="D4276" s="216" t="s">
        <v>227</v>
      </c>
      <c r="E4276" s="217" t="s">
        <v>4581</v>
      </c>
      <c r="F4276" s="218" t="s">
        <v>4582</v>
      </c>
      <c r="G4276" s="219" t="s">
        <v>266</v>
      </c>
      <c r="H4276" s="220">
        <v>1989.3720000000001</v>
      </c>
      <c r="I4276" s="221"/>
      <c r="J4276" s="222">
        <f>ROUND(I4276*H4276,2)</f>
        <v>0</v>
      </c>
      <c r="K4276" s="218" t="s">
        <v>312</v>
      </c>
      <c r="L4276" s="47"/>
      <c r="M4276" s="223" t="s">
        <v>19</v>
      </c>
      <c r="N4276" s="224" t="s">
        <v>46</v>
      </c>
      <c r="O4276" s="87"/>
      <c r="P4276" s="225">
        <f>O4276*H4276</f>
        <v>0</v>
      </c>
      <c r="Q4276" s="225">
        <v>0.0090900000000000009</v>
      </c>
      <c r="R4276" s="225">
        <f>Q4276*H4276</f>
        <v>18.083391480000003</v>
      </c>
      <c r="S4276" s="225">
        <v>0</v>
      </c>
      <c r="T4276" s="226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7" t="s">
        <v>544</v>
      </c>
      <c r="AT4276" s="227" t="s">
        <v>227</v>
      </c>
      <c r="AU4276" s="227" t="s">
        <v>93</v>
      </c>
      <c r="AY4276" s="20" t="s">
        <v>224</v>
      </c>
      <c r="BE4276" s="228">
        <f>IF(N4276="základní",J4276,0)</f>
        <v>0</v>
      </c>
      <c r="BF4276" s="228">
        <f>IF(N4276="snížená",J4276,0)</f>
        <v>0</v>
      </c>
      <c r="BG4276" s="228">
        <f>IF(N4276="zákl. přenesená",J4276,0)</f>
        <v>0</v>
      </c>
      <c r="BH4276" s="228">
        <f>IF(N4276="sníž. přenesená",J4276,0)</f>
        <v>0</v>
      </c>
      <c r="BI4276" s="228">
        <f>IF(N4276="nulová",J4276,0)</f>
        <v>0</v>
      </c>
      <c r="BJ4276" s="20" t="s">
        <v>93</v>
      </c>
      <c r="BK4276" s="228">
        <f>ROUND(I4276*H4276,2)</f>
        <v>0</v>
      </c>
      <c r="BL4276" s="20" t="s">
        <v>544</v>
      </c>
      <c r="BM4276" s="227" t="s">
        <v>4583</v>
      </c>
    </row>
    <row r="4277" s="2" customFormat="1">
      <c r="A4277" s="41"/>
      <c r="B4277" s="42"/>
      <c r="C4277" s="43"/>
      <c r="D4277" s="267" t="s">
        <v>314</v>
      </c>
      <c r="E4277" s="43"/>
      <c r="F4277" s="268" t="s">
        <v>4584</v>
      </c>
      <c r="G4277" s="43"/>
      <c r="H4277" s="43"/>
      <c r="I4277" s="269"/>
      <c r="J4277" s="43"/>
      <c r="K4277" s="43"/>
      <c r="L4277" s="47"/>
      <c r="M4277" s="270"/>
      <c r="N4277" s="271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314</v>
      </c>
      <c r="AU4277" s="20" t="s">
        <v>93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648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1556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2689</v>
      </c>
      <c r="G4280" s="230"/>
      <c r="H4280" s="234">
        <v>22.692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4" customFormat="1">
      <c r="A4281" s="14"/>
      <c r="B4281" s="246"/>
      <c r="C4281" s="247"/>
      <c r="D4281" s="231" t="s">
        <v>268</v>
      </c>
      <c r="E4281" s="248" t="s">
        <v>19</v>
      </c>
      <c r="F4281" s="249" t="s">
        <v>2690</v>
      </c>
      <c r="G4281" s="247"/>
      <c r="H4281" s="248" t="s">
        <v>19</v>
      </c>
      <c r="I4281" s="250"/>
      <c r="J4281" s="247"/>
      <c r="K4281" s="247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268</v>
      </c>
      <c r="AU4281" s="255" t="s">
        <v>93</v>
      </c>
      <c r="AV4281" s="14" t="s">
        <v>82</v>
      </c>
      <c r="AW4281" s="14" t="s">
        <v>34</v>
      </c>
      <c r="AX4281" s="14" t="s">
        <v>74</v>
      </c>
      <c r="AY4281" s="255" t="s">
        <v>224</v>
      </c>
    </row>
    <row r="4282" s="13" customFormat="1">
      <c r="A4282" s="13"/>
      <c r="B4282" s="229"/>
      <c r="C4282" s="230"/>
      <c r="D4282" s="231" t="s">
        <v>268</v>
      </c>
      <c r="E4282" s="232" t="s">
        <v>19</v>
      </c>
      <c r="F4282" s="233" t="s">
        <v>2691</v>
      </c>
      <c r="G4282" s="230"/>
      <c r="H4282" s="234">
        <v>6.7210000000000001</v>
      </c>
      <c r="I4282" s="235"/>
      <c r="J4282" s="230"/>
      <c r="K4282" s="230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268</v>
      </c>
      <c r="AU4282" s="240" t="s">
        <v>93</v>
      </c>
      <c r="AV4282" s="13" t="s">
        <v>93</v>
      </c>
      <c r="AW4282" s="13" t="s">
        <v>34</v>
      </c>
      <c r="AX4282" s="13" t="s">
        <v>74</v>
      </c>
      <c r="AY4282" s="240" t="s">
        <v>224</v>
      </c>
    </row>
    <row r="4283" s="14" customFormat="1">
      <c r="A4283" s="14"/>
      <c r="B4283" s="246"/>
      <c r="C4283" s="247"/>
      <c r="D4283" s="231" t="s">
        <v>268</v>
      </c>
      <c r="E4283" s="248" t="s">
        <v>19</v>
      </c>
      <c r="F4283" s="249" t="s">
        <v>2692</v>
      </c>
      <c r="G4283" s="247"/>
      <c r="H4283" s="248" t="s">
        <v>19</v>
      </c>
      <c r="I4283" s="250"/>
      <c r="J4283" s="247"/>
      <c r="K4283" s="247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268</v>
      </c>
      <c r="AU4283" s="255" t="s">
        <v>93</v>
      </c>
      <c r="AV4283" s="14" t="s">
        <v>82</v>
      </c>
      <c r="AW4283" s="14" t="s">
        <v>34</v>
      </c>
      <c r="AX4283" s="14" t="s">
        <v>74</v>
      </c>
      <c r="AY4283" s="255" t="s">
        <v>224</v>
      </c>
    </row>
    <row r="4284" s="13" customFormat="1">
      <c r="A4284" s="13"/>
      <c r="B4284" s="229"/>
      <c r="C4284" s="230"/>
      <c r="D4284" s="231" t="s">
        <v>268</v>
      </c>
      <c r="E4284" s="232" t="s">
        <v>19</v>
      </c>
      <c r="F4284" s="233" t="s">
        <v>2693</v>
      </c>
      <c r="G4284" s="230"/>
      <c r="H4284" s="234">
        <v>16.280000000000001</v>
      </c>
      <c r="I4284" s="235"/>
      <c r="J4284" s="230"/>
      <c r="K4284" s="230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268</v>
      </c>
      <c r="AU4284" s="240" t="s">
        <v>93</v>
      </c>
      <c r="AV4284" s="13" t="s">
        <v>93</v>
      </c>
      <c r="AW4284" s="13" t="s">
        <v>34</v>
      </c>
      <c r="AX4284" s="13" t="s">
        <v>74</v>
      </c>
      <c r="AY4284" s="240" t="s">
        <v>224</v>
      </c>
    </row>
    <row r="4285" s="14" customFormat="1">
      <c r="A4285" s="14"/>
      <c r="B4285" s="246"/>
      <c r="C4285" s="247"/>
      <c r="D4285" s="231" t="s">
        <v>268</v>
      </c>
      <c r="E4285" s="248" t="s">
        <v>19</v>
      </c>
      <c r="F4285" s="249" t="s">
        <v>2694</v>
      </c>
      <c r="G4285" s="247"/>
      <c r="H4285" s="248" t="s">
        <v>19</v>
      </c>
      <c r="I4285" s="250"/>
      <c r="J4285" s="247"/>
      <c r="K4285" s="247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268</v>
      </c>
      <c r="AU4285" s="255" t="s">
        <v>93</v>
      </c>
      <c r="AV4285" s="14" t="s">
        <v>82</v>
      </c>
      <c r="AW4285" s="14" t="s">
        <v>34</v>
      </c>
      <c r="AX4285" s="14" t="s">
        <v>74</v>
      </c>
      <c r="AY4285" s="255" t="s">
        <v>224</v>
      </c>
    </row>
    <row r="4286" s="13" customFormat="1">
      <c r="A4286" s="13"/>
      <c r="B4286" s="229"/>
      <c r="C4286" s="230"/>
      <c r="D4286" s="231" t="s">
        <v>268</v>
      </c>
      <c r="E4286" s="232" t="s">
        <v>19</v>
      </c>
      <c r="F4286" s="233" t="s">
        <v>2695</v>
      </c>
      <c r="G4286" s="230"/>
      <c r="H4286" s="234">
        <v>3.3410000000000002</v>
      </c>
      <c r="I4286" s="235"/>
      <c r="J4286" s="230"/>
      <c r="K4286" s="230"/>
      <c r="L4286" s="236"/>
      <c r="M4286" s="237"/>
      <c r="N4286" s="238"/>
      <c r="O4286" s="238"/>
      <c r="P4286" s="238"/>
      <c r="Q4286" s="238"/>
      <c r="R4286" s="238"/>
      <c r="S4286" s="238"/>
      <c r="T4286" s="23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0" t="s">
        <v>268</v>
      </c>
      <c r="AU4286" s="240" t="s">
        <v>93</v>
      </c>
      <c r="AV4286" s="13" t="s">
        <v>93</v>
      </c>
      <c r="AW4286" s="13" t="s">
        <v>34</v>
      </c>
      <c r="AX4286" s="13" t="s">
        <v>74</v>
      </c>
      <c r="AY4286" s="240" t="s">
        <v>224</v>
      </c>
    </row>
    <row r="4287" s="14" customFormat="1">
      <c r="A4287" s="14"/>
      <c r="B4287" s="246"/>
      <c r="C4287" s="247"/>
      <c r="D4287" s="231" t="s">
        <v>268</v>
      </c>
      <c r="E4287" s="248" t="s">
        <v>19</v>
      </c>
      <c r="F4287" s="249" t="s">
        <v>2696</v>
      </c>
      <c r="G4287" s="247"/>
      <c r="H4287" s="248" t="s">
        <v>19</v>
      </c>
      <c r="I4287" s="250"/>
      <c r="J4287" s="247"/>
      <c r="K4287" s="247"/>
      <c r="L4287" s="251"/>
      <c r="M4287" s="252"/>
      <c r="N4287" s="253"/>
      <c r="O4287" s="253"/>
      <c r="P4287" s="253"/>
      <c r="Q4287" s="253"/>
      <c r="R4287" s="253"/>
      <c r="S4287" s="253"/>
      <c r="T4287" s="25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5" t="s">
        <v>268</v>
      </c>
      <c r="AU4287" s="255" t="s">
        <v>93</v>
      </c>
      <c r="AV4287" s="14" t="s">
        <v>82</v>
      </c>
      <c r="AW4287" s="14" t="s">
        <v>34</v>
      </c>
      <c r="AX4287" s="14" t="s">
        <v>74</v>
      </c>
      <c r="AY4287" s="255" t="s">
        <v>224</v>
      </c>
    </row>
    <row r="4288" s="13" customFormat="1">
      <c r="A4288" s="13"/>
      <c r="B4288" s="229"/>
      <c r="C4288" s="230"/>
      <c r="D4288" s="231" t="s">
        <v>268</v>
      </c>
      <c r="E4288" s="232" t="s">
        <v>19</v>
      </c>
      <c r="F4288" s="233" t="s">
        <v>2697</v>
      </c>
      <c r="G4288" s="230"/>
      <c r="H4288" s="234">
        <v>12.821999999999999</v>
      </c>
      <c r="I4288" s="235"/>
      <c r="J4288" s="230"/>
      <c r="K4288" s="230"/>
      <c r="L4288" s="236"/>
      <c r="M4288" s="237"/>
      <c r="N4288" s="238"/>
      <c r="O4288" s="238"/>
      <c r="P4288" s="238"/>
      <c r="Q4288" s="238"/>
      <c r="R4288" s="238"/>
      <c r="S4288" s="238"/>
      <c r="T4288" s="23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0" t="s">
        <v>268</v>
      </c>
      <c r="AU4288" s="240" t="s">
        <v>93</v>
      </c>
      <c r="AV4288" s="13" t="s">
        <v>93</v>
      </c>
      <c r="AW4288" s="13" t="s">
        <v>34</v>
      </c>
      <c r="AX4288" s="13" t="s">
        <v>74</v>
      </c>
      <c r="AY4288" s="240" t="s">
        <v>224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2698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2699</v>
      </c>
      <c r="G4290" s="230"/>
      <c r="H4290" s="234">
        <v>23.004000000000001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2700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2701</v>
      </c>
      <c r="G4292" s="230"/>
      <c r="H4292" s="234">
        <v>30.992000000000001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4" customFormat="1">
      <c r="A4293" s="14"/>
      <c r="B4293" s="246"/>
      <c r="C4293" s="247"/>
      <c r="D4293" s="231" t="s">
        <v>268</v>
      </c>
      <c r="E4293" s="248" t="s">
        <v>19</v>
      </c>
      <c r="F4293" s="249" t="s">
        <v>2702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268</v>
      </c>
      <c r="AU4293" s="255" t="s">
        <v>93</v>
      </c>
      <c r="AV4293" s="14" t="s">
        <v>82</v>
      </c>
      <c r="AW4293" s="14" t="s">
        <v>34</v>
      </c>
      <c r="AX4293" s="14" t="s">
        <v>74</v>
      </c>
      <c r="AY4293" s="255" t="s">
        <v>224</v>
      </c>
    </row>
    <row r="4294" s="13" customFormat="1">
      <c r="A4294" s="13"/>
      <c r="B4294" s="229"/>
      <c r="C4294" s="230"/>
      <c r="D4294" s="231" t="s">
        <v>268</v>
      </c>
      <c r="E4294" s="232" t="s">
        <v>19</v>
      </c>
      <c r="F4294" s="233" t="s">
        <v>2703</v>
      </c>
      <c r="G4294" s="230"/>
      <c r="H4294" s="234">
        <v>32.863999999999997</v>
      </c>
      <c r="I4294" s="235"/>
      <c r="J4294" s="230"/>
      <c r="K4294" s="230"/>
      <c r="L4294" s="236"/>
      <c r="M4294" s="237"/>
      <c r="N4294" s="238"/>
      <c r="O4294" s="238"/>
      <c r="P4294" s="238"/>
      <c r="Q4294" s="238"/>
      <c r="R4294" s="238"/>
      <c r="S4294" s="238"/>
      <c r="T4294" s="23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0" t="s">
        <v>268</v>
      </c>
      <c r="AU4294" s="240" t="s">
        <v>93</v>
      </c>
      <c r="AV4294" s="13" t="s">
        <v>93</v>
      </c>
      <c r="AW4294" s="13" t="s">
        <v>34</v>
      </c>
      <c r="AX4294" s="13" t="s">
        <v>74</v>
      </c>
      <c r="AY4294" s="240" t="s">
        <v>224</v>
      </c>
    </row>
    <row r="4295" s="14" customFormat="1">
      <c r="A4295" s="14"/>
      <c r="B4295" s="246"/>
      <c r="C4295" s="247"/>
      <c r="D4295" s="231" t="s">
        <v>268</v>
      </c>
      <c r="E4295" s="248" t="s">
        <v>19</v>
      </c>
      <c r="F4295" s="249" t="s">
        <v>2704</v>
      </c>
      <c r="G4295" s="247"/>
      <c r="H4295" s="248" t="s">
        <v>19</v>
      </c>
      <c r="I4295" s="250"/>
      <c r="J4295" s="247"/>
      <c r="K4295" s="247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268</v>
      </c>
      <c r="AU4295" s="255" t="s">
        <v>93</v>
      </c>
      <c r="AV4295" s="14" t="s">
        <v>82</v>
      </c>
      <c r="AW4295" s="14" t="s">
        <v>34</v>
      </c>
      <c r="AX4295" s="14" t="s">
        <v>74</v>
      </c>
      <c r="AY4295" s="255" t="s">
        <v>224</v>
      </c>
    </row>
    <row r="4296" s="13" customFormat="1">
      <c r="A4296" s="13"/>
      <c r="B4296" s="229"/>
      <c r="C4296" s="230"/>
      <c r="D4296" s="231" t="s">
        <v>268</v>
      </c>
      <c r="E4296" s="232" t="s">
        <v>19</v>
      </c>
      <c r="F4296" s="233" t="s">
        <v>2705</v>
      </c>
      <c r="G4296" s="230"/>
      <c r="H4296" s="234">
        <v>12.882999999999999</v>
      </c>
      <c r="I4296" s="235"/>
      <c r="J4296" s="230"/>
      <c r="K4296" s="230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268</v>
      </c>
      <c r="AU4296" s="240" t="s">
        <v>93</v>
      </c>
      <c r="AV4296" s="13" t="s">
        <v>93</v>
      </c>
      <c r="AW4296" s="13" t="s">
        <v>34</v>
      </c>
      <c r="AX4296" s="13" t="s">
        <v>74</v>
      </c>
      <c r="AY4296" s="240" t="s">
        <v>224</v>
      </c>
    </row>
    <row r="4297" s="14" customFormat="1">
      <c r="A4297" s="14"/>
      <c r="B4297" s="246"/>
      <c r="C4297" s="247"/>
      <c r="D4297" s="231" t="s">
        <v>268</v>
      </c>
      <c r="E4297" s="248" t="s">
        <v>19</v>
      </c>
      <c r="F4297" s="249" t="s">
        <v>2706</v>
      </c>
      <c r="G4297" s="247"/>
      <c r="H4297" s="248" t="s">
        <v>19</v>
      </c>
      <c r="I4297" s="250"/>
      <c r="J4297" s="247"/>
      <c r="K4297" s="247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268</v>
      </c>
      <c r="AU4297" s="255" t="s">
        <v>93</v>
      </c>
      <c r="AV4297" s="14" t="s">
        <v>82</v>
      </c>
      <c r="AW4297" s="14" t="s">
        <v>34</v>
      </c>
      <c r="AX4297" s="14" t="s">
        <v>74</v>
      </c>
      <c r="AY4297" s="255" t="s">
        <v>224</v>
      </c>
    </row>
    <row r="4298" s="13" customFormat="1">
      <c r="A4298" s="13"/>
      <c r="B4298" s="229"/>
      <c r="C4298" s="230"/>
      <c r="D4298" s="231" t="s">
        <v>268</v>
      </c>
      <c r="E4298" s="232" t="s">
        <v>19</v>
      </c>
      <c r="F4298" s="233" t="s">
        <v>2707</v>
      </c>
      <c r="G4298" s="230"/>
      <c r="H4298" s="234">
        <v>17.920999999999999</v>
      </c>
      <c r="I4298" s="235"/>
      <c r="J4298" s="230"/>
      <c r="K4298" s="230"/>
      <c r="L4298" s="236"/>
      <c r="M4298" s="237"/>
      <c r="N4298" s="238"/>
      <c r="O4298" s="238"/>
      <c r="P4298" s="238"/>
      <c r="Q4298" s="238"/>
      <c r="R4298" s="238"/>
      <c r="S4298" s="238"/>
      <c r="T4298" s="23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0" t="s">
        <v>268</v>
      </c>
      <c r="AU4298" s="240" t="s">
        <v>93</v>
      </c>
      <c r="AV4298" s="13" t="s">
        <v>93</v>
      </c>
      <c r="AW4298" s="13" t="s">
        <v>34</v>
      </c>
      <c r="AX4298" s="13" t="s">
        <v>74</v>
      </c>
      <c r="AY4298" s="240" t="s">
        <v>224</v>
      </c>
    </row>
    <row r="4299" s="14" customFormat="1">
      <c r="A4299" s="14"/>
      <c r="B4299" s="246"/>
      <c r="C4299" s="247"/>
      <c r="D4299" s="231" t="s">
        <v>268</v>
      </c>
      <c r="E4299" s="248" t="s">
        <v>19</v>
      </c>
      <c r="F4299" s="249" t="s">
        <v>2708</v>
      </c>
      <c r="G4299" s="247"/>
      <c r="H4299" s="248" t="s">
        <v>19</v>
      </c>
      <c r="I4299" s="250"/>
      <c r="J4299" s="247"/>
      <c r="K4299" s="247"/>
      <c r="L4299" s="251"/>
      <c r="M4299" s="252"/>
      <c r="N4299" s="253"/>
      <c r="O4299" s="253"/>
      <c r="P4299" s="253"/>
      <c r="Q4299" s="253"/>
      <c r="R4299" s="253"/>
      <c r="S4299" s="253"/>
      <c r="T4299" s="25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5" t="s">
        <v>268</v>
      </c>
      <c r="AU4299" s="255" t="s">
        <v>93</v>
      </c>
      <c r="AV4299" s="14" t="s">
        <v>82</v>
      </c>
      <c r="AW4299" s="14" t="s">
        <v>34</v>
      </c>
      <c r="AX4299" s="14" t="s">
        <v>74</v>
      </c>
      <c r="AY4299" s="255" t="s">
        <v>224</v>
      </c>
    </row>
    <row r="4300" s="13" customFormat="1">
      <c r="A4300" s="13"/>
      <c r="B4300" s="229"/>
      <c r="C4300" s="230"/>
      <c r="D4300" s="231" t="s">
        <v>268</v>
      </c>
      <c r="E4300" s="232" t="s">
        <v>19</v>
      </c>
      <c r="F4300" s="233" t="s">
        <v>2709</v>
      </c>
      <c r="G4300" s="230"/>
      <c r="H4300" s="234">
        <v>23.158999999999999</v>
      </c>
      <c r="I4300" s="235"/>
      <c r="J4300" s="230"/>
      <c r="K4300" s="230"/>
      <c r="L4300" s="236"/>
      <c r="M4300" s="237"/>
      <c r="N4300" s="238"/>
      <c r="O4300" s="238"/>
      <c r="P4300" s="238"/>
      <c r="Q4300" s="238"/>
      <c r="R4300" s="238"/>
      <c r="S4300" s="238"/>
      <c r="T4300" s="23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0" t="s">
        <v>268</v>
      </c>
      <c r="AU4300" s="240" t="s">
        <v>93</v>
      </c>
      <c r="AV4300" s="13" t="s">
        <v>93</v>
      </c>
      <c r="AW4300" s="13" t="s">
        <v>34</v>
      </c>
      <c r="AX4300" s="13" t="s">
        <v>74</v>
      </c>
      <c r="AY4300" s="240" t="s">
        <v>224</v>
      </c>
    </row>
    <row r="4301" s="14" customFormat="1">
      <c r="A4301" s="14"/>
      <c r="B4301" s="246"/>
      <c r="C4301" s="247"/>
      <c r="D4301" s="231" t="s">
        <v>268</v>
      </c>
      <c r="E4301" s="248" t="s">
        <v>19</v>
      </c>
      <c r="F4301" s="249" t="s">
        <v>2710</v>
      </c>
      <c r="G4301" s="247"/>
      <c r="H4301" s="248" t="s">
        <v>19</v>
      </c>
      <c r="I4301" s="250"/>
      <c r="J4301" s="247"/>
      <c r="K4301" s="247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268</v>
      </c>
      <c r="AU4301" s="255" t="s">
        <v>93</v>
      </c>
      <c r="AV4301" s="14" t="s">
        <v>82</v>
      </c>
      <c r="AW4301" s="14" t="s">
        <v>34</v>
      </c>
      <c r="AX4301" s="14" t="s">
        <v>74</v>
      </c>
      <c r="AY4301" s="255" t="s">
        <v>224</v>
      </c>
    </row>
    <row r="4302" s="13" customFormat="1">
      <c r="A4302" s="13"/>
      <c r="B4302" s="229"/>
      <c r="C4302" s="230"/>
      <c r="D4302" s="231" t="s">
        <v>268</v>
      </c>
      <c r="E4302" s="232" t="s">
        <v>19</v>
      </c>
      <c r="F4302" s="233" t="s">
        <v>2711</v>
      </c>
      <c r="G4302" s="230"/>
      <c r="H4302" s="234">
        <v>15.94</v>
      </c>
      <c r="I4302" s="235"/>
      <c r="J4302" s="230"/>
      <c r="K4302" s="230"/>
      <c r="L4302" s="236"/>
      <c r="M4302" s="237"/>
      <c r="N4302" s="238"/>
      <c r="O4302" s="238"/>
      <c r="P4302" s="238"/>
      <c r="Q4302" s="238"/>
      <c r="R4302" s="238"/>
      <c r="S4302" s="238"/>
      <c r="T4302" s="23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0" t="s">
        <v>268</v>
      </c>
      <c r="AU4302" s="240" t="s">
        <v>93</v>
      </c>
      <c r="AV4302" s="13" t="s">
        <v>93</v>
      </c>
      <c r="AW4302" s="13" t="s">
        <v>34</v>
      </c>
      <c r="AX4302" s="13" t="s">
        <v>74</v>
      </c>
      <c r="AY4302" s="240" t="s">
        <v>224</v>
      </c>
    </row>
    <row r="4303" s="14" customFormat="1">
      <c r="A4303" s="14"/>
      <c r="B4303" s="246"/>
      <c r="C4303" s="247"/>
      <c r="D4303" s="231" t="s">
        <v>268</v>
      </c>
      <c r="E4303" s="248" t="s">
        <v>19</v>
      </c>
      <c r="F4303" s="249" t="s">
        <v>2712</v>
      </c>
      <c r="G4303" s="247"/>
      <c r="H4303" s="248" t="s">
        <v>19</v>
      </c>
      <c r="I4303" s="250"/>
      <c r="J4303" s="247"/>
      <c r="K4303" s="247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268</v>
      </c>
      <c r="AU4303" s="255" t="s">
        <v>93</v>
      </c>
      <c r="AV4303" s="14" t="s">
        <v>82</v>
      </c>
      <c r="AW4303" s="14" t="s">
        <v>34</v>
      </c>
      <c r="AX4303" s="14" t="s">
        <v>74</v>
      </c>
      <c r="AY4303" s="255" t="s">
        <v>224</v>
      </c>
    </row>
    <row r="4304" s="13" customFormat="1">
      <c r="A4304" s="13"/>
      <c r="B4304" s="229"/>
      <c r="C4304" s="230"/>
      <c r="D4304" s="231" t="s">
        <v>268</v>
      </c>
      <c r="E4304" s="232" t="s">
        <v>19</v>
      </c>
      <c r="F4304" s="233" t="s">
        <v>2713</v>
      </c>
      <c r="G4304" s="230"/>
      <c r="H4304" s="234">
        <v>23.699000000000002</v>
      </c>
      <c r="I4304" s="235"/>
      <c r="J4304" s="230"/>
      <c r="K4304" s="230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268</v>
      </c>
      <c r="AU4304" s="240" t="s">
        <v>93</v>
      </c>
      <c r="AV4304" s="13" t="s">
        <v>93</v>
      </c>
      <c r="AW4304" s="13" t="s">
        <v>34</v>
      </c>
      <c r="AX4304" s="13" t="s">
        <v>74</v>
      </c>
      <c r="AY4304" s="240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2714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3" customFormat="1">
      <c r="A4306" s="13"/>
      <c r="B4306" s="229"/>
      <c r="C4306" s="230"/>
      <c r="D4306" s="231" t="s">
        <v>268</v>
      </c>
      <c r="E4306" s="232" t="s">
        <v>19</v>
      </c>
      <c r="F4306" s="233" t="s">
        <v>2715</v>
      </c>
      <c r="G4306" s="230"/>
      <c r="H4306" s="234">
        <v>20.988</v>
      </c>
      <c r="I4306" s="235"/>
      <c r="J4306" s="230"/>
      <c r="K4306" s="230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268</v>
      </c>
      <c r="AU4306" s="240" t="s">
        <v>93</v>
      </c>
      <c r="AV4306" s="13" t="s">
        <v>93</v>
      </c>
      <c r="AW4306" s="13" t="s">
        <v>34</v>
      </c>
      <c r="AX4306" s="13" t="s">
        <v>74</v>
      </c>
      <c r="AY4306" s="240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2716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2717</v>
      </c>
      <c r="G4308" s="230"/>
      <c r="H4308" s="234">
        <v>25.852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2718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2719</v>
      </c>
      <c r="G4310" s="230"/>
      <c r="H4310" s="234">
        <v>22.949999999999999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4" customFormat="1">
      <c r="A4311" s="14"/>
      <c r="B4311" s="246"/>
      <c r="C4311" s="247"/>
      <c r="D4311" s="231" t="s">
        <v>268</v>
      </c>
      <c r="E4311" s="248" t="s">
        <v>19</v>
      </c>
      <c r="F4311" s="249" t="s">
        <v>2720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268</v>
      </c>
      <c r="AU4311" s="255" t="s">
        <v>93</v>
      </c>
      <c r="AV4311" s="14" t="s">
        <v>82</v>
      </c>
      <c r="AW4311" s="14" t="s">
        <v>34</v>
      </c>
      <c r="AX4311" s="14" t="s">
        <v>74</v>
      </c>
      <c r="AY4311" s="255" t="s">
        <v>224</v>
      </c>
    </row>
    <row r="4312" s="13" customFormat="1">
      <c r="A4312" s="13"/>
      <c r="B4312" s="229"/>
      <c r="C4312" s="230"/>
      <c r="D4312" s="231" t="s">
        <v>268</v>
      </c>
      <c r="E4312" s="232" t="s">
        <v>19</v>
      </c>
      <c r="F4312" s="233" t="s">
        <v>2721</v>
      </c>
      <c r="G4312" s="230"/>
      <c r="H4312" s="234">
        <v>118.01600000000001</v>
      </c>
      <c r="I4312" s="235"/>
      <c r="J4312" s="230"/>
      <c r="K4312" s="230"/>
      <c r="L4312" s="236"/>
      <c r="M4312" s="237"/>
      <c r="N4312" s="238"/>
      <c r="O4312" s="238"/>
      <c r="P4312" s="238"/>
      <c r="Q4312" s="238"/>
      <c r="R4312" s="238"/>
      <c r="S4312" s="238"/>
      <c r="T4312" s="23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0" t="s">
        <v>268</v>
      </c>
      <c r="AU4312" s="240" t="s">
        <v>93</v>
      </c>
      <c r="AV4312" s="13" t="s">
        <v>93</v>
      </c>
      <c r="AW4312" s="13" t="s">
        <v>34</v>
      </c>
      <c r="AX4312" s="13" t="s">
        <v>74</v>
      </c>
      <c r="AY4312" s="240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2722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2719</v>
      </c>
      <c r="G4314" s="230"/>
      <c r="H4314" s="234">
        <v>22.949999999999999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4" customFormat="1">
      <c r="A4315" s="14"/>
      <c r="B4315" s="246"/>
      <c r="C4315" s="247"/>
      <c r="D4315" s="231" t="s">
        <v>268</v>
      </c>
      <c r="E4315" s="248" t="s">
        <v>19</v>
      </c>
      <c r="F4315" s="249" t="s">
        <v>2723</v>
      </c>
      <c r="G4315" s="247"/>
      <c r="H4315" s="248" t="s">
        <v>19</v>
      </c>
      <c r="I4315" s="250"/>
      <c r="J4315" s="247"/>
      <c r="K4315" s="247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268</v>
      </c>
      <c r="AU4315" s="255" t="s">
        <v>93</v>
      </c>
      <c r="AV4315" s="14" t="s">
        <v>82</v>
      </c>
      <c r="AW4315" s="14" t="s">
        <v>34</v>
      </c>
      <c r="AX4315" s="14" t="s">
        <v>74</v>
      </c>
      <c r="AY4315" s="255" t="s">
        <v>224</v>
      </c>
    </row>
    <row r="4316" s="13" customFormat="1">
      <c r="A4316" s="13"/>
      <c r="B4316" s="229"/>
      <c r="C4316" s="230"/>
      <c r="D4316" s="231" t="s">
        <v>268</v>
      </c>
      <c r="E4316" s="232" t="s">
        <v>19</v>
      </c>
      <c r="F4316" s="233" t="s">
        <v>2724</v>
      </c>
      <c r="G4316" s="230"/>
      <c r="H4316" s="234">
        <v>27.617999999999999</v>
      </c>
      <c r="I4316" s="235"/>
      <c r="J4316" s="230"/>
      <c r="K4316" s="230"/>
      <c r="L4316" s="236"/>
      <c r="M4316" s="237"/>
      <c r="N4316" s="238"/>
      <c r="O4316" s="238"/>
      <c r="P4316" s="238"/>
      <c r="Q4316" s="238"/>
      <c r="R4316" s="238"/>
      <c r="S4316" s="238"/>
      <c r="T4316" s="23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0" t="s">
        <v>268</v>
      </c>
      <c r="AU4316" s="240" t="s">
        <v>93</v>
      </c>
      <c r="AV4316" s="13" t="s">
        <v>93</v>
      </c>
      <c r="AW4316" s="13" t="s">
        <v>34</v>
      </c>
      <c r="AX4316" s="13" t="s">
        <v>74</v>
      </c>
      <c r="AY4316" s="240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2725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2726</v>
      </c>
      <c r="G4318" s="230"/>
      <c r="H4318" s="234">
        <v>23.922000000000001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5" customFormat="1">
      <c r="A4319" s="15"/>
      <c r="B4319" s="256"/>
      <c r="C4319" s="257"/>
      <c r="D4319" s="231" t="s">
        <v>268</v>
      </c>
      <c r="E4319" s="258" t="s">
        <v>19</v>
      </c>
      <c r="F4319" s="259" t="s">
        <v>300</v>
      </c>
      <c r="G4319" s="257"/>
      <c r="H4319" s="260">
        <v>504.61399999999998</v>
      </c>
      <c r="I4319" s="261"/>
      <c r="J4319" s="257"/>
      <c r="K4319" s="257"/>
      <c r="L4319" s="262"/>
      <c r="M4319" s="263"/>
      <c r="N4319" s="264"/>
      <c r="O4319" s="264"/>
      <c r="P4319" s="264"/>
      <c r="Q4319" s="264"/>
      <c r="R4319" s="264"/>
      <c r="S4319" s="264"/>
      <c r="T4319" s="26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T4319" s="266" t="s">
        <v>268</v>
      </c>
      <c r="AU4319" s="266" t="s">
        <v>93</v>
      </c>
      <c r="AV4319" s="15" t="s">
        <v>108</v>
      </c>
      <c r="AW4319" s="15" t="s">
        <v>34</v>
      </c>
      <c r="AX4319" s="15" t="s">
        <v>74</v>
      </c>
      <c r="AY4319" s="266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662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2727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3" customFormat="1">
      <c r="A4322" s="13"/>
      <c r="B4322" s="229"/>
      <c r="C4322" s="230"/>
      <c r="D4322" s="231" t="s">
        <v>268</v>
      </c>
      <c r="E4322" s="232" t="s">
        <v>19</v>
      </c>
      <c r="F4322" s="233" t="s">
        <v>2728</v>
      </c>
      <c r="G4322" s="230"/>
      <c r="H4322" s="234">
        <v>22.177</v>
      </c>
      <c r="I4322" s="235"/>
      <c r="J4322" s="230"/>
      <c r="K4322" s="230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268</v>
      </c>
      <c r="AU4322" s="240" t="s">
        <v>93</v>
      </c>
      <c r="AV4322" s="13" t="s">
        <v>93</v>
      </c>
      <c r="AW4322" s="13" t="s">
        <v>34</v>
      </c>
      <c r="AX4322" s="13" t="s">
        <v>74</v>
      </c>
      <c r="AY4322" s="240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2729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3" customFormat="1">
      <c r="A4324" s="13"/>
      <c r="B4324" s="229"/>
      <c r="C4324" s="230"/>
      <c r="D4324" s="231" t="s">
        <v>268</v>
      </c>
      <c r="E4324" s="232" t="s">
        <v>19</v>
      </c>
      <c r="F4324" s="233" t="s">
        <v>2730</v>
      </c>
      <c r="G4324" s="230"/>
      <c r="H4324" s="234">
        <v>22.420000000000002</v>
      </c>
      <c r="I4324" s="235"/>
      <c r="J4324" s="230"/>
      <c r="K4324" s="230"/>
      <c r="L4324" s="236"/>
      <c r="M4324" s="237"/>
      <c r="N4324" s="238"/>
      <c r="O4324" s="238"/>
      <c r="P4324" s="238"/>
      <c r="Q4324" s="238"/>
      <c r="R4324" s="238"/>
      <c r="S4324" s="238"/>
      <c r="T4324" s="23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0" t="s">
        <v>268</v>
      </c>
      <c r="AU4324" s="240" t="s">
        <v>93</v>
      </c>
      <c r="AV4324" s="13" t="s">
        <v>93</v>
      </c>
      <c r="AW4324" s="13" t="s">
        <v>34</v>
      </c>
      <c r="AX4324" s="13" t="s">
        <v>74</v>
      </c>
      <c r="AY4324" s="240" t="s">
        <v>224</v>
      </c>
    </row>
    <row r="4325" s="14" customFormat="1">
      <c r="A4325" s="14"/>
      <c r="B4325" s="246"/>
      <c r="C4325" s="247"/>
      <c r="D4325" s="231" t="s">
        <v>268</v>
      </c>
      <c r="E4325" s="248" t="s">
        <v>19</v>
      </c>
      <c r="F4325" s="249" t="s">
        <v>2731</v>
      </c>
      <c r="G4325" s="247"/>
      <c r="H4325" s="248" t="s">
        <v>19</v>
      </c>
      <c r="I4325" s="250"/>
      <c r="J4325" s="247"/>
      <c r="K4325" s="247"/>
      <c r="L4325" s="251"/>
      <c r="M4325" s="252"/>
      <c r="N4325" s="253"/>
      <c r="O4325" s="253"/>
      <c r="P4325" s="253"/>
      <c r="Q4325" s="253"/>
      <c r="R4325" s="253"/>
      <c r="S4325" s="253"/>
      <c r="T4325" s="25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5" t="s">
        <v>268</v>
      </c>
      <c r="AU4325" s="255" t="s">
        <v>93</v>
      </c>
      <c r="AV4325" s="14" t="s">
        <v>82</v>
      </c>
      <c r="AW4325" s="14" t="s">
        <v>34</v>
      </c>
      <c r="AX4325" s="14" t="s">
        <v>74</v>
      </c>
      <c r="AY4325" s="255" t="s">
        <v>224</v>
      </c>
    </row>
    <row r="4326" s="13" customFormat="1">
      <c r="A4326" s="13"/>
      <c r="B4326" s="229"/>
      <c r="C4326" s="230"/>
      <c r="D4326" s="231" t="s">
        <v>268</v>
      </c>
      <c r="E4326" s="232" t="s">
        <v>19</v>
      </c>
      <c r="F4326" s="233" t="s">
        <v>2732</v>
      </c>
      <c r="G4326" s="230"/>
      <c r="H4326" s="234">
        <v>26.399999999999999</v>
      </c>
      <c r="I4326" s="235"/>
      <c r="J4326" s="230"/>
      <c r="K4326" s="230"/>
      <c r="L4326" s="236"/>
      <c r="M4326" s="237"/>
      <c r="N4326" s="238"/>
      <c r="O4326" s="238"/>
      <c r="P4326" s="238"/>
      <c r="Q4326" s="238"/>
      <c r="R4326" s="238"/>
      <c r="S4326" s="238"/>
      <c r="T4326" s="23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0" t="s">
        <v>268</v>
      </c>
      <c r="AU4326" s="240" t="s">
        <v>93</v>
      </c>
      <c r="AV4326" s="13" t="s">
        <v>93</v>
      </c>
      <c r="AW4326" s="13" t="s">
        <v>34</v>
      </c>
      <c r="AX4326" s="13" t="s">
        <v>74</v>
      </c>
      <c r="AY4326" s="240" t="s">
        <v>224</v>
      </c>
    </row>
    <row r="4327" s="14" customFormat="1">
      <c r="A4327" s="14"/>
      <c r="B4327" s="246"/>
      <c r="C4327" s="247"/>
      <c r="D4327" s="231" t="s">
        <v>268</v>
      </c>
      <c r="E4327" s="248" t="s">
        <v>19</v>
      </c>
      <c r="F4327" s="249" t="s">
        <v>2733</v>
      </c>
      <c r="G4327" s="247"/>
      <c r="H4327" s="248" t="s">
        <v>19</v>
      </c>
      <c r="I4327" s="250"/>
      <c r="J4327" s="247"/>
      <c r="K4327" s="247"/>
      <c r="L4327" s="251"/>
      <c r="M4327" s="252"/>
      <c r="N4327" s="253"/>
      <c r="O4327" s="253"/>
      <c r="P4327" s="253"/>
      <c r="Q4327" s="253"/>
      <c r="R4327" s="253"/>
      <c r="S4327" s="253"/>
      <c r="T4327" s="25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5" t="s">
        <v>268</v>
      </c>
      <c r="AU4327" s="255" t="s">
        <v>93</v>
      </c>
      <c r="AV4327" s="14" t="s">
        <v>82</v>
      </c>
      <c r="AW4327" s="14" t="s">
        <v>34</v>
      </c>
      <c r="AX4327" s="14" t="s">
        <v>74</v>
      </c>
      <c r="AY4327" s="255" t="s">
        <v>224</v>
      </c>
    </row>
    <row r="4328" s="13" customFormat="1">
      <c r="A4328" s="13"/>
      <c r="B4328" s="229"/>
      <c r="C4328" s="230"/>
      <c r="D4328" s="231" t="s">
        <v>268</v>
      </c>
      <c r="E4328" s="232" t="s">
        <v>19</v>
      </c>
      <c r="F4328" s="233" t="s">
        <v>2734</v>
      </c>
      <c r="G4328" s="230"/>
      <c r="H4328" s="234">
        <v>209.19499999999999</v>
      </c>
      <c r="I4328" s="235"/>
      <c r="J4328" s="230"/>
      <c r="K4328" s="230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268</v>
      </c>
      <c r="AU4328" s="240" t="s">
        <v>93</v>
      </c>
      <c r="AV4328" s="13" t="s">
        <v>93</v>
      </c>
      <c r="AW4328" s="13" t="s">
        <v>34</v>
      </c>
      <c r="AX4328" s="13" t="s">
        <v>74</v>
      </c>
      <c r="AY4328" s="240" t="s">
        <v>224</v>
      </c>
    </row>
    <row r="4329" s="14" customFormat="1">
      <c r="A4329" s="14"/>
      <c r="B4329" s="246"/>
      <c r="C4329" s="247"/>
      <c r="D4329" s="231" t="s">
        <v>268</v>
      </c>
      <c r="E4329" s="248" t="s">
        <v>19</v>
      </c>
      <c r="F4329" s="249" t="s">
        <v>2735</v>
      </c>
      <c r="G4329" s="247"/>
      <c r="H4329" s="248" t="s">
        <v>19</v>
      </c>
      <c r="I4329" s="250"/>
      <c r="J4329" s="247"/>
      <c r="K4329" s="247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268</v>
      </c>
      <c r="AU4329" s="255" t="s">
        <v>93</v>
      </c>
      <c r="AV4329" s="14" t="s">
        <v>82</v>
      </c>
      <c r="AW4329" s="14" t="s">
        <v>34</v>
      </c>
      <c r="AX4329" s="14" t="s">
        <v>74</v>
      </c>
      <c r="AY4329" s="255" t="s">
        <v>224</v>
      </c>
    </row>
    <row r="4330" s="13" customFormat="1">
      <c r="A4330" s="13"/>
      <c r="B4330" s="229"/>
      <c r="C4330" s="230"/>
      <c r="D4330" s="231" t="s">
        <v>268</v>
      </c>
      <c r="E4330" s="232" t="s">
        <v>19</v>
      </c>
      <c r="F4330" s="233" t="s">
        <v>2736</v>
      </c>
      <c r="G4330" s="230"/>
      <c r="H4330" s="234">
        <v>25.518000000000001</v>
      </c>
      <c r="I4330" s="235"/>
      <c r="J4330" s="230"/>
      <c r="K4330" s="230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268</v>
      </c>
      <c r="AU4330" s="240" t="s">
        <v>93</v>
      </c>
      <c r="AV4330" s="13" t="s">
        <v>93</v>
      </c>
      <c r="AW4330" s="13" t="s">
        <v>34</v>
      </c>
      <c r="AX4330" s="13" t="s">
        <v>74</v>
      </c>
      <c r="AY4330" s="240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2737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3" customFormat="1">
      <c r="A4332" s="13"/>
      <c r="B4332" s="229"/>
      <c r="C4332" s="230"/>
      <c r="D4332" s="231" t="s">
        <v>268</v>
      </c>
      <c r="E4332" s="232" t="s">
        <v>19</v>
      </c>
      <c r="F4332" s="233" t="s">
        <v>2738</v>
      </c>
      <c r="G4332" s="230"/>
      <c r="H4332" s="234">
        <v>134.517</v>
      </c>
      <c r="I4332" s="235"/>
      <c r="J4332" s="230"/>
      <c r="K4332" s="230"/>
      <c r="L4332" s="236"/>
      <c r="M4332" s="237"/>
      <c r="N4332" s="238"/>
      <c r="O4332" s="238"/>
      <c r="P4332" s="238"/>
      <c r="Q4332" s="238"/>
      <c r="R4332" s="238"/>
      <c r="S4332" s="238"/>
      <c r="T4332" s="23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0" t="s">
        <v>268</v>
      </c>
      <c r="AU4332" s="240" t="s">
        <v>93</v>
      </c>
      <c r="AV4332" s="13" t="s">
        <v>93</v>
      </c>
      <c r="AW4332" s="13" t="s">
        <v>34</v>
      </c>
      <c r="AX4332" s="13" t="s">
        <v>74</v>
      </c>
      <c r="AY4332" s="240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2739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3" customFormat="1">
      <c r="A4334" s="13"/>
      <c r="B4334" s="229"/>
      <c r="C4334" s="230"/>
      <c r="D4334" s="231" t="s">
        <v>268</v>
      </c>
      <c r="E4334" s="232" t="s">
        <v>19</v>
      </c>
      <c r="F4334" s="233" t="s">
        <v>2732</v>
      </c>
      <c r="G4334" s="230"/>
      <c r="H4334" s="234">
        <v>26.399999999999999</v>
      </c>
      <c r="I4334" s="235"/>
      <c r="J4334" s="230"/>
      <c r="K4334" s="230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268</v>
      </c>
      <c r="AU4334" s="240" t="s">
        <v>93</v>
      </c>
      <c r="AV4334" s="13" t="s">
        <v>93</v>
      </c>
      <c r="AW4334" s="13" t="s">
        <v>34</v>
      </c>
      <c r="AX4334" s="13" t="s">
        <v>74</v>
      </c>
      <c r="AY4334" s="240" t="s">
        <v>224</v>
      </c>
    </row>
    <row r="4335" s="15" customFormat="1">
      <c r="A4335" s="15"/>
      <c r="B4335" s="256"/>
      <c r="C4335" s="257"/>
      <c r="D4335" s="231" t="s">
        <v>268</v>
      </c>
      <c r="E4335" s="258" t="s">
        <v>19</v>
      </c>
      <c r="F4335" s="259" t="s">
        <v>300</v>
      </c>
      <c r="G4335" s="257"/>
      <c r="H4335" s="260">
        <v>466.62700000000001</v>
      </c>
      <c r="I4335" s="261"/>
      <c r="J4335" s="257"/>
      <c r="K4335" s="257"/>
      <c r="L4335" s="262"/>
      <c r="M4335" s="263"/>
      <c r="N4335" s="264"/>
      <c r="O4335" s="264"/>
      <c r="P4335" s="264"/>
      <c r="Q4335" s="264"/>
      <c r="R4335" s="264"/>
      <c r="S4335" s="264"/>
      <c r="T4335" s="26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T4335" s="266" t="s">
        <v>268</v>
      </c>
      <c r="AU4335" s="266" t="s">
        <v>93</v>
      </c>
      <c r="AV4335" s="15" t="s">
        <v>108</v>
      </c>
      <c r="AW4335" s="15" t="s">
        <v>34</v>
      </c>
      <c r="AX4335" s="15" t="s">
        <v>74</v>
      </c>
      <c r="AY4335" s="266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664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4" customFormat="1">
      <c r="A4337" s="14"/>
      <c r="B4337" s="246"/>
      <c r="C4337" s="247"/>
      <c r="D4337" s="231" t="s">
        <v>268</v>
      </c>
      <c r="E4337" s="248" t="s">
        <v>19</v>
      </c>
      <c r="F4337" s="249" t="s">
        <v>2740</v>
      </c>
      <c r="G4337" s="247"/>
      <c r="H4337" s="248" t="s">
        <v>19</v>
      </c>
      <c r="I4337" s="250"/>
      <c r="J4337" s="247"/>
      <c r="K4337" s="247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55" t="s">
        <v>268</v>
      </c>
      <c r="AU4337" s="255" t="s">
        <v>93</v>
      </c>
      <c r="AV4337" s="14" t="s">
        <v>82</v>
      </c>
      <c r="AW4337" s="14" t="s">
        <v>34</v>
      </c>
      <c r="AX4337" s="14" t="s">
        <v>74</v>
      </c>
      <c r="AY4337" s="255" t="s">
        <v>224</v>
      </c>
    </row>
    <row r="4338" s="13" customFormat="1">
      <c r="A4338" s="13"/>
      <c r="B4338" s="229"/>
      <c r="C4338" s="230"/>
      <c r="D4338" s="231" t="s">
        <v>268</v>
      </c>
      <c r="E4338" s="232" t="s">
        <v>19</v>
      </c>
      <c r="F4338" s="233" t="s">
        <v>2741</v>
      </c>
      <c r="G4338" s="230"/>
      <c r="H4338" s="234">
        <v>179.356</v>
      </c>
      <c r="I4338" s="235"/>
      <c r="J4338" s="230"/>
      <c r="K4338" s="230"/>
      <c r="L4338" s="236"/>
      <c r="M4338" s="237"/>
      <c r="N4338" s="238"/>
      <c r="O4338" s="238"/>
      <c r="P4338" s="238"/>
      <c r="Q4338" s="238"/>
      <c r="R4338" s="238"/>
      <c r="S4338" s="238"/>
      <c r="T4338" s="23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0" t="s">
        <v>268</v>
      </c>
      <c r="AU4338" s="240" t="s">
        <v>93</v>
      </c>
      <c r="AV4338" s="13" t="s">
        <v>93</v>
      </c>
      <c r="AW4338" s="13" t="s">
        <v>34</v>
      </c>
      <c r="AX4338" s="13" t="s">
        <v>74</v>
      </c>
      <c r="AY4338" s="240" t="s">
        <v>224</v>
      </c>
    </row>
    <row r="4339" s="14" customFormat="1">
      <c r="A4339" s="14"/>
      <c r="B4339" s="246"/>
      <c r="C4339" s="247"/>
      <c r="D4339" s="231" t="s">
        <v>268</v>
      </c>
      <c r="E4339" s="248" t="s">
        <v>19</v>
      </c>
      <c r="F4339" s="249" t="s">
        <v>2742</v>
      </c>
      <c r="G4339" s="247"/>
      <c r="H4339" s="248" t="s">
        <v>19</v>
      </c>
      <c r="I4339" s="250"/>
      <c r="J4339" s="247"/>
      <c r="K4339" s="247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268</v>
      </c>
      <c r="AU4339" s="255" t="s">
        <v>93</v>
      </c>
      <c r="AV4339" s="14" t="s">
        <v>82</v>
      </c>
      <c r="AW4339" s="14" t="s">
        <v>34</v>
      </c>
      <c r="AX4339" s="14" t="s">
        <v>74</v>
      </c>
      <c r="AY4339" s="255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2743</v>
      </c>
      <c r="G4340" s="230"/>
      <c r="H4340" s="234">
        <v>25.504999999999999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93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2744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3" customFormat="1">
      <c r="A4342" s="13"/>
      <c r="B4342" s="229"/>
      <c r="C4342" s="230"/>
      <c r="D4342" s="231" t="s">
        <v>268</v>
      </c>
      <c r="E4342" s="232" t="s">
        <v>19</v>
      </c>
      <c r="F4342" s="233" t="s">
        <v>2745</v>
      </c>
      <c r="G4342" s="230"/>
      <c r="H4342" s="234">
        <v>52.799999999999997</v>
      </c>
      <c r="I4342" s="235"/>
      <c r="J4342" s="230"/>
      <c r="K4342" s="230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268</v>
      </c>
      <c r="AU4342" s="240" t="s">
        <v>93</v>
      </c>
      <c r="AV4342" s="13" t="s">
        <v>93</v>
      </c>
      <c r="AW4342" s="13" t="s">
        <v>34</v>
      </c>
      <c r="AX4342" s="13" t="s">
        <v>74</v>
      </c>
      <c r="AY4342" s="240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2746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2734</v>
      </c>
      <c r="G4344" s="230"/>
      <c r="H4344" s="234">
        <v>209.19499999999999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93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5" customFormat="1">
      <c r="A4345" s="15"/>
      <c r="B4345" s="256"/>
      <c r="C4345" s="257"/>
      <c r="D4345" s="231" t="s">
        <v>268</v>
      </c>
      <c r="E4345" s="258" t="s">
        <v>19</v>
      </c>
      <c r="F4345" s="259" t="s">
        <v>300</v>
      </c>
      <c r="G4345" s="257"/>
      <c r="H4345" s="260">
        <v>466.85599999999999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6" t="s">
        <v>268</v>
      </c>
      <c r="AU4345" s="266" t="s">
        <v>93</v>
      </c>
      <c r="AV4345" s="15" t="s">
        <v>108</v>
      </c>
      <c r="AW4345" s="15" t="s">
        <v>34</v>
      </c>
      <c r="AX4345" s="15" t="s">
        <v>74</v>
      </c>
      <c r="AY4345" s="266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665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4" customFormat="1">
      <c r="A4347" s="14"/>
      <c r="B4347" s="246"/>
      <c r="C4347" s="247"/>
      <c r="D4347" s="231" t="s">
        <v>268</v>
      </c>
      <c r="E4347" s="248" t="s">
        <v>19</v>
      </c>
      <c r="F4347" s="249" t="s">
        <v>2747</v>
      </c>
      <c r="G4347" s="247"/>
      <c r="H4347" s="248" t="s">
        <v>19</v>
      </c>
      <c r="I4347" s="250"/>
      <c r="J4347" s="247"/>
      <c r="K4347" s="247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268</v>
      </c>
      <c r="AU4347" s="255" t="s">
        <v>93</v>
      </c>
      <c r="AV4347" s="14" t="s">
        <v>82</v>
      </c>
      <c r="AW4347" s="14" t="s">
        <v>34</v>
      </c>
      <c r="AX4347" s="14" t="s">
        <v>74</v>
      </c>
      <c r="AY4347" s="255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2748</v>
      </c>
      <c r="G4348" s="230"/>
      <c r="H4348" s="234">
        <v>112.098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93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4" customFormat="1">
      <c r="A4349" s="14"/>
      <c r="B4349" s="246"/>
      <c r="C4349" s="247"/>
      <c r="D4349" s="231" t="s">
        <v>268</v>
      </c>
      <c r="E4349" s="248" t="s">
        <v>19</v>
      </c>
      <c r="F4349" s="249" t="s">
        <v>2749</v>
      </c>
      <c r="G4349" s="247"/>
      <c r="H4349" s="248" t="s">
        <v>19</v>
      </c>
      <c r="I4349" s="250"/>
      <c r="J4349" s="247"/>
      <c r="K4349" s="247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268</v>
      </c>
      <c r="AU4349" s="255" t="s">
        <v>93</v>
      </c>
      <c r="AV4349" s="14" t="s">
        <v>82</v>
      </c>
      <c r="AW4349" s="14" t="s">
        <v>34</v>
      </c>
      <c r="AX4349" s="14" t="s">
        <v>74</v>
      </c>
      <c r="AY4349" s="255" t="s">
        <v>224</v>
      </c>
    </row>
    <row r="4350" s="13" customFormat="1">
      <c r="A4350" s="13"/>
      <c r="B4350" s="229"/>
      <c r="C4350" s="230"/>
      <c r="D4350" s="231" t="s">
        <v>268</v>
      </c>
      <c r="E4350" s="232" t="s">
        <v>19</v>
      </c>
      <c r="F4350" s="233" t="s">
        <v>2743</v>
      </c>
      <c r="G4350" s="230"/>
      <c r="H4350" s="234">
        <v>25.504999999999999</v>
      </c>
      <c r="I4350" s="235"/>
      <c r="J4350" s="230"/>
      <c r="K4350" s="230"/>
      <c r="L4350" s="236"/>
      <c r="M4350" s="237"/>
      <c r="N4350" s="238"/>
      <c r="O4350" s="238"/>
      <c r="P4350" s="238"/>
      <c r="Q4350" s="238"/>
      <c r="R4350" s="238"/>
      <c r="S4350" s="238"/>
      <c r="T4350" s="23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0" t="s">
        <v>268</v>
      </c>
      <c r="AU4350" s="240" t="s">
        <v>93</v>
      </c>
      <c r="AV4350" s="13" t="s">
        <v>93</v>
      </c>
      <c r="AW4350" s="13" t="s">
        <v>34</v>
      </c>
      <c r="AX4350" s="13" t="s">
        <v>74</v>
      </c>
      <c r="AY4350" s="240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2750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93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2751</v>
      </c>
      <c r="G4352" s="230"/>
      <c r="H4352" s="234">
        <v>52.560000000000002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93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2752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2734</v>
      </c>
      <c r="G4354" s="230"/>
      <c r="H4354" s="234">
        <v>209.19499999999999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5" customFormat="1">
      <c r="A4355" s="15"/>
      <c r="B4355" s="256"/>
      <c r="C4355" s="257"/>
      <c r="D4355" s="231" t="s">
        <v>268</v>
      </c>
      <c r="E4355" s="258" t="s">
        <v>19</v>
      </c>
      <c r="F4355" s="259" t="s">
        <v>300</v>
      </c>
      <c r="G4355" s="257"/>
      <c r="H4355" s="260">
        <v>399.358</v>
      </c>
      <c r="I4355" s="261"/>
      <c r="J4355" s="257"/>
      <c r="K4355" s="257"/>
      <c r="L4355" s="262"/>
      <c r="M4355" s="263"/>
      <c r="N4355" s="264"/>
      <c r="O4355" s="264"/>
      <c r="P4355" s="264"/>
      <c r="Q4355" s="264"/>
      <c r="R4355" s="264"/>
      <c r="S4355" s="264"/>
      <c r="T4355" s="26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T4355" s="266" t="s">
        <v>268</v>
      </c>
      <c r="AU4355" s="266" t="s">
        <v>93</v>
      </c>
      <c r="AV4355" s="15" t="s">
        <v>108</v>
      </c>
      <c r="AW4355" s="15" t="s">
        <v>34</v>
      </c>
      <c r="AX4355" s="15" t="s">
        <v>74</v>
      </c>
      <c r="AY4355" s="266" t="s">
        <v>224</v>
      </c>
    </row>
    <row r="4356" s="14" customFormat="1">
      <c r="A4356" s="14"/>
      <c r="B4356" s="246"/>
      <c r="C4356" s="247"/>
      <c r="D4356" s="231" t="s">
        <v>268</v>
      </c>
      <c r="E4356" s="248" t="s">
        <v>19</v>
      </c>
      <c r="F4356" s="249" t="s">
        <v>667</v>
      </c>
      <c r="G4356" s="247"/>
      <c r="H4356" s="248" t="s">
        <v>19</v>
      </c>
      <c r="I4356" s="250"/>
      <c r="J4356" s="247"/>
      <c r="K4356" s="247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268</v>
      </c>
      <c r="AU4356" s="255" t="s">
        <v>93</v>
      </c>
      <c r="AV4356" s="14" t="s">
        <v>82</v>
      </c>
      <c r="AW4356" s="14" t="s">
        <v>34</v>
      </c>
      <c r="AX4356" s="14" t="s">
        <v>74</v>
      </c>
      <c r="AY4356" s="255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2753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2754</v>
      </c>
      <c r="G4358" s="230"/>
      <c r="H4358" s="234">
        <v>125.517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2755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2732</v>
      </c>
      <c r="G4360" s="230"/>
      <c r="H4360" s="234">
        <v>26.399999999999999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5" customFormat="1">
      <c r="A4361" s="15"/>
      <c r="B4361" s="256"/>
      <c r="C4361" s="257"/>
      <c r="D4361" s="231" t="s">
        <v>268</v>
      </c>
      <c r="E4361" s="258" t="s">
        <v>19</v>
      </c>
      <c r="F4361" s="259" t="s">
        <v>300</v>
      </c>
      <c r="G4361" s="257"/>
      <c r="H4361" s="260">
        <v>151.917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268</v>
      </c>
      <c r="AU4361" s="266" t="s">
        <v>93</v>
      </c>
      <c r="AV4361" s="15" t="s">
        <v>108</v>
      </c>
      <c r="AW4361" s="15" t="s">
        <v>34</v>
      </c>
      <c r="AX4361" s="15" t="s">
        <v>74</v>
      </c>
      <c r="AY4361" s="266" t="s">
        <v>224</v>
      </c>
    </row>
    <row r="4362" s="16" customFormat="1">
      <c r="A4362" s="16"/>
      <c r="B4362" s="272"/>
      <c r="C4362" s="273"/>
      <c r="D4362" s="231" t="s">
        <v>268</v>
      </c>
      <c r="E4362" s="274" t="s">
        <v>19</v>
      </c>
      <c r="F4362" s="275" t="s">
        <v>351</v>
      </c>
      <c r="G4362" s="273"/>
      <c r="H4362" s="276">
        <v>1989.3720000000001</v>
      </c>
      <c r="I4362" s="277"/>
      <c r="J4362" s="273"/>
      <c r="K4362" s="273"/>
      <c r="L4362" s="278"/>
      <c r="M4362" s="279"/>
      <c r="N4362" s="280"/>
      <c r="O4362" s="280"/>
      <c r="P4362" s="280"/>
      <c r="Q4362" s="280"/>
      <c r="R4362" s="280"/>
      <c r="S4362" s="280"/>
      <c r="T4362" s="281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T4362" s="282" t="s">
        <v>268</v>
      </c>
      <c r="AU4362" s="282" t="s">
        <v>93</v>
      </c>
      <c r="AV4362" s="16" t="s">
        <v>231</v>
      </c>
      <c r="AW4362" s="16" t="s">
        <v>34</v>
      </c>
      <c r="AX4362" s="16" t="s">
        <v>82</v>
      </c>
      <c r="AY4362" s="282" t="s">
        <v>224</v>
      </c>
    </row>
    <row r="4363" s="2" customFormat="1" ht="16.5" customHeight="1">
      <c r="A4363" s="41"/>
      <c r="B4363" s="42"/>
      <c r="C4363" s="286" t="s">
        <v>4585</v>
      </c>
      <c r="D4363" s="286" t="s">
        <v>572</v>
      </c>
      <c r="E4363" s="287" t="s">
        <v>4586</v>
      </c>
      <c r="F4363" s="288" t="s">
        <v>4587</v>
      </c>
      <c r="G4363" s="289" t="s">
        <v>266</v>
      </c>
      <c r="H4363" s="290">
        <v>2261.3850000000002</v>
      </c>
      <c r="I4363" s="291"/>
      <c r="J4363" s="292">
        <f>ROUND(I4363*H4363,2)</f>
        <v>0</v>
      </c>
      <c r="K4363" s="288" t="s">
        <v>19</v>
      </c>
      <c r="L4363" s="293"/>
      <c r="M4363" s="294" t="s">
        <v>19</v>
      </c>
      <c r="N4363" s="295" t="s">
        <v>46</v>
      </c>
      <c r="O4363" s="87"/>
      <c r="P4363" s="225">
        <f>O4363*H4363</f>
        <v>0</v>
      </c>
      <c r="Q4363" s="225">
        <v>0.018409999999999999</v>
      </c>
      <c r="R4363" s="225">
        <f>Q4363*H4363</f>
        <v>41.632097850000001</v>
      </c>
      <c r="S4363" s="225">
        <v>0</v>
      </c>
      <c r="T4363" s="226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7" t="s">
        <v>643</v>
      </c>
      <c r="AT4363" s="227" t="s">
        <v>572</v>
      </c>
      <c r="AU4363" s="227" t="s">
        <v>93</v>
      </c>
      <c r="AY4363" s="20" t="s">
        <v>224</v>
      </c>
      <c r="BE4363" s="228">
        <f>IF(N4363="základní",J4363,0)</f>
        <v>0</v>
      </c>
      <c r="BF4363" s="228">
        <f>IF(N4363="snížená",J4363,0)</f>
        <v>0</v>
      </c>
      <c r="BG4363" s="228">
        <f>IF(N4363="zákl. přenesená",J4363,0)</f>
        <v>0</v>
      </c>
      <c r="BH4363" s="228">
        <f>IF(N4363="sníž. přenesená",J4363,0)</f>
        <v>0</v>
      </c>
      <c r="BI4363" s="228">
        <f>IF(N4363="nulová",J4363,0)</f>
        <v>0</v>
      </c>
      <c r="BJ4363" s="20" t="s">
        <v>93</v>
      </c>
      <c r="BK4363" s="228">
        <f>ROUND(I4363*H4363,2)</f>
        <v>0</v>
      </c>
      <c r="BL4363" s="20" t="s">
        <v>544</v>
      </c>
      <c r="BM4363" s="227" t="s">
        <v>4588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4589</v>
      </c>
      <c r="G4364" s="230"/>
      <c r="H4364" s="234">
        <v>2261.3850000000002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82</v>
      </c>
      <c r="AY4364" s="240" t="s">
        <v>224</v>
      </c>
    </row>
    <row r="4365" s="2" customFormat="1" ht="24.15" customHeight="1">
      <c r="A4365" s="41"/>
      <c r="B4365" s="42"/>
      <c r="C4365" s="216" t="s">
        <v>4590</v>
      </c>
      <c r="D4365" s="216" t="s">
        <v>227</v>
      </c>
      <c r="E4365" s="217" t="s">
        <v>4591</v>
      </c>
      <c r="F4365" s="218" t="s">
        <v>4592</v>
      </c>
      <c r="G4365" s="219" t="s">
        <v>471</v>
      </c>
      <c r="H4365" s="220">
        <v>1373.385</v>
      </c>
      <c r="I4365" s="221"/>
      <c r="J4365" s="222">
        <f>ROUND(I4365*H4365,2)</f>
        <v>0</v>
      </c>
      <c r="K4365" s="218" t="s">
        <v>312</v>
      </c>
      <c r="L4365" s="47"/>
      <c r="M4365" s="223" t="s">
        <v>19</v>
      </c>
      <c r="N4365" s="224" t="s">
        <v>46</v>
      </c>
      <c r="O4365" s="87"/>
      <c r="P4365" s="225">
        <f>O4365*H4365</f>
        <v>0</v>
      </c>
      <c r="Q4365" s="225">
        <v>3.0000000000000001E-05</v>
      </c>
      <c r="R4365" s="225">
        <f>Q4365*H4365</f>
        <v>0.041201550000000003</v>
      </c>
      <c r="S4365" s="225">
        <v>0</v>
      </c>
      <c r="T4365" s="226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7" t="s">
        <v>544</v>
      </c>
      <c r="AT4365" s="227" t="s">
        <v>227</v>
      </c>
      <c r="AU4365" s="227" t="s">
        <v>93</v>
      </c>
      <c r="AY4365" s="20" t="s">
        <v>224</v>
      </c>
      <c r="BE4365" s="228">
        <f>IF(N4365="základní",J4365,0)</f>
        <v>0</v>
      </c>
      <c r="BF4365" s="228">
        <f>IF(N4365="snížená",J4365,0)</f>
        <v>0</v>
      </c>
      <c r="BG4365" s="228">
        <f>IF(N4365="zákl. přenesená",J4365,0)</f>
        <v>0</v>
      </c>
      <c r="BH4365" s="228">
        <f>IF(N4365="sníž. přenesená",J4365,0)</f>
        <v>0</v>
      </c>
      <c r="BI4365" s="228">
        <f>IF(N4365="nulová",J4365,0)</f>
        <v>0</v>
      </c>
      <c r="BJ4365" s="20" t="s">
        <v>93</v>
      </c>
      <c r="BK4365" s="228">
        <f>ROUND(I4365*H4365,2)</f>
        <v>0</v>
      </c>
      <c r="BL4365" s="20" t="s">
        <v>544</v>
      </c>
      <c r="BM4365" s="227" t="s">
        <v>4593</v>
      </c>
    </row>
    <row r="4366" s="2" customFormat="1">
      <c r="A4366" s="41"/>
      <c r="B4366" s="42"/>
      <c r="C4366" s="43"/>
      <c r="D4366" s="267" t="s">
        <v>314</v>
      </c>
      <c r="E4366" s="43"/>
      <c r="F4366" s="268" t="s">
        <v>4594</v>
      </c>
      <c r="G4366" s="43"/>
      <c r="H4366" s="43"/>
      <c r="I4366" s="269"/>
      <c r="J4366" s="43"/>
      <c r="K4366" s="43"/>
      <c r="L4366" s="47"/>
      <c r="M4366" s="270"/>
      <c r="N4366" s="271"/>
      <c r="O4366" s="87"/>
      <c r="P4366" s="87"/>
      <c r="Q4366" s="87"/>
      <c r="R4366" s="87"/>
      <c r="S4366" s="87"/>
      <c r="T4366" s="88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T4366" s="20" t="s">
        <v>314</v>
      </c>
      <c r="AU4366" s="20" t="s">
        <v>93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648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1556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93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4595</v>
      </c>
      <c r="G4369" s="230"/>
      <c r="H4369" s="234">
        <v>15.6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93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4" customFormat="1">
      <c r="A4370" s="14"/>
      <c r="B4370" s="246"/>
      <c r="C4370" s="247"/>
      <c r="D4370" s="231" t="s">
        <v>268</v>
      </c>
      <c r="E4370" s="248" t="s">
        <v>19</v>
      </c>
      <c r="F4370" s="249" t="s">
        <v>2690</v>
      </c>
      <c r="G4370" s="247"/>
      <c r="H4370" s="248" t="s">
        <v>19</v>
      </c>
      <c r="I4370" s="250"/>
      <c r="J4370" s="247"/>
      <c r="K4370" s="247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268</v>
      </c>
      <c r="AU4370" s="255" t="s">
        <v>93</v>
      </c>
      <c r="AV4370" s="14" t="s">
        <v>82</v>
      </c>
      <c r="AW4370" s="14" t="s">
        <v>34</v>
      </c>
      <c r="AX4370" s="14" t="s">
        <v>74</v>
      </c>
      <c r="AY4370" s="255" t="s">
        <v>224</v>
      </c>
    </row>
    <row r="4371" s="13" customFormat="1">
      <c r="A4371" s="13"/>
      <c r="B4371" s="229"/>
      <c r="C4371" s="230"/>
      <c r="D4371" s="231" t="s">
        <v>268</v>
      </c>
      <c r="E4371" s="232" t="s">
        <v>19</v>
      </c>
      <c r="F4371" s="233" t="s">
        <v>4558</v>
      </c>
      <c r="G4371" s="230"/>
      <c r="H4371" s="234">
        <v>5.2000000000000002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268</v>
      </c>
      <c r="AU4371" s="240" t="s">
        <v>93</v>
      </c>
      <c r="AV4371" s="13" t="s">
        <v>93</v>
      </c>
      <c r="AW4371" s="13" t="s">
        <v>34</v>
      </c>
      <c r="AX4371" s="13" t="s">
        <v>74</v>
      </c>
      <c r="AY4371" s="240" t="s">
        <v>224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2692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93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4596</v>
      </c>
      <c r="G4373" s="230"/>
      <c r="H4373" s="234">
        <v>10.4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93</v>
      </c>
      <c r="AV4373" s="13" t="s">
        <v>93</v>
      </c>
      <c r="AW4373" s="13" t="s">
        <v>34</v>
      </c>
      <c r="AX4373" s="13" t="s">
        <v>74</v>
      </c>
      <c r="AY4373" s="240" t="s">
        <v>224</v>
      </c>
    </row>
    <row r="4374" s="14" customFormat="1">
      <c r="A4374" s="14"/>
      <c r="B4374" s="246"/>
      <c r="C4374" s="247"/>
      <c r="D4374" s="231" t="s">
        <v>268</v>
      </c>
      <c r="E4374" s="248" t="s">
        <v>19</v>
      </c>
      <c r="F4374" s="249" t="s">
        <v>2694</v>
      </c>
      <c r="G4374" s="247"/>
      <c r="H4374" s="248" t="s">
        <v>19</v>
      </c>
      <c r="I4374" s="250"/>
      <c r="J4374" s="247"/>
      <c r="K4374" s="247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268</v>
      </c>
      <c r="AU4374" s="255" t="s">
        <v>93</v>
      </c>
      <c r="AV4374" s="14" t="s">
        <v>82</v>
      </c>
      <c r="AW4374" s="14" t="s">
        <v>34</v>
      </c>
      <c r="AX4374" s="14" t="s">
        <v>74</v>
      </c>
      <c r="AY4374" s="255" t="s">
        <v>224</v>
      </c>
    </row>
    <row r="4375" s="13" customFormat="1">
      <c r="A4375" s="13"/>
      <c r="B4375" s="229"/>
      <c r="C4375" s="230"/>
      <c r="D4375" s="231" t="s">
        <v>268</v>
      </c>
      <c r="E4375" s="232" t="s">
        <v>19</v>
      </c>
      <c r="F4375" s="233" t="s">
        <v>4558</v>
      </c>
      <c r="G4375" s="230"/>
      <c r="H4375" s="234">
        <v>5.2000000000000002</v>
      </c>
      <c r="I4375" s="235"/>
      <c r="J4375" s="230"/>
      <c r="K4375" s="230"/>
      <c r="L4375" s="236"/>
      <c r="M4375" s="237"/>
      <c r="N4375" s="238"/>
      <c r="O4375" s="238"/>
      <c r="P4375" s="238"/>
      <c r="Q4375" s="238"/>
      <c r="R4375" s="238"/>
      <c r="S4375" s="238"/>
      <c r="T4375" s="23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0" t="s">
        <v>268</v>
      </c>
      <c r="AU4375" s="240" t="s">
        <v>93</v>
      </c>
      <c r="AV4375" s="13" t="s">
        <v>93</v>
      </c>
      <c r="AW4375" s="13" t="s">
        <v>34</v>
      </c>
      <c r="AX4375" s="13" t="s">
        <v>74</v>
      </c>
      <c r="AY4375" s="240" t="s">
        <v>224</v>
      </c>
    </row>
    <row r="4376" s="14" customFormat="1">
      <c r="A4376" s="14"/>
      <c r="B4376" s="246"/>
      <c r="C4376" s="247"/>
      <c r="D4376" s="231" t="s">
        <v>268</v>
      </c>
      <c r="E4376" s="248" t="s">
        <v>19</v>
      </c>
      <c r="F4376" s="249" t="s">
        <v>2696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268</v>
      </c>
      <c r="AU4376" s="255" t="s">
        <v>93</v>
      </c>
      <c r="AV4376" s="14" t="s">
        <v>82</v>
      </c>
      <c r="AW4376" s="14" t="s">
        <v>34</v>
      </c>
      <c r="AX4376" s="14" t="s">
        <v>74</v>
      </c>
      <c r="AY4376" s="255" t="s">
        <v>224</v>
      </c>
    </row>
    <row r="4377" s="13" customFormat="1">
      <c r="A4377" s="13"/>
      <c r="B4377" s="229"/>
      <c r="C4377" s="230"/>
      <c r="D4377" s="231" t="s">
        <v>268</v>
      </c>
      <c r="E4377" s="232" t="s">
        <v>19</v>
      </c>
      <c r="F4377" s="233" t="s">
        <v>4596</v>
      </c>
      <c r="G4377" s="230"/>
      <c r="H4377" s="234">
        <v>10.4</v>
      </c>
      <c r="I4377" s="235"/>
      <c r="J4377" s="230"/>
      <c r="K4377" s="230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268</v>
      </c>
      <c r="AU4377" s="240" t="s">
        <v>93</v>
      </c>
      <c r="AV4377" s="13" t="s">
        <v>93</v>
      </c>
      <c r="AW4377" s="13" t="s">
        <v>34</v>
      </c>
      <c r="AX4377" s="13" t="s">
        <v>74</v>
      </c>
      <c r="AY4377" s="240" t="s">
        <v>224</v>
      </c>
    </row>
    <row r="4378" s="14" customFormat="1">
      <c r="A4378" s="14"/>
      <c r="B4378" s="246"/>
      <c r="C4378" s="247"/>
      <c r="D4378" s="231" t="s">
        <v>268</v>
      </c>
      <c r="E4378" s="248" t="s">
        <v>19</v>
      </c>
      <c r="F4378" s="249" t="s">
        <v>2698</v>
      </c>
      <c r="G4378" s="247"/>
      <c r="H4378" s="248" t="s">
        <v>19</v>
      </c>
      <c r="I4378" s="250"/>
      <c r="J4378" s="247"/>
      <c r="K4378" s="247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268</v>
      </c>
      <c r="AU4378" s="255" t="s">
        <v>93</v>
      </c>
      <c r="AV4378" s="14" t="s">
        <v>82</v>
      </c>
      <c r="AW4378" s="14" t="s">
        <v>34</v>
      </c>
      <c r="AX4378" s="14" t="s">
        <v>74</v>
      </c>
      <c r="AY4378" s="255" t="s">
        <v>224</v>
      </c>
    </row>
    <row r="4379" s="13" customFormat="1">
      <c r="A4379" s="13"/>
      <c r="B4379" s="229"/>
      <c r="C4379" s="230"/>
      <c r="D4379" s="231" t="s">
        <v>268</v>
      </c>
      <c r="E4379" s="232" t="s">
        <v>19</v>
      </c>
      <c r="F4379" s="233" t="s">
        <v>4596</v>
      </c>
      <c r="G4379" s="230"/>
      <c r="H4379" s="234">
        <v>10.4</v>
      </c>
      <c r="I4379" s="235"/>
      <c r="J4379" s="230"/>
      <c r="K4379" s="230"/>
      <c r="L4379" s="236"/>
      <c r="M4379" s="237"/>
      <c r="N4379" s="238"/>
      <c r="O4379" s="238"/>
      <c r="P4379" s="238"/>
      <c r="Q4379" s="238"/>
      <c r="R4379" s="238"/>
      <c r="S4379" s="238"/>
      <c r="T4379" s="23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0" t="s">
        <v>268</v>
      </c>
      <c r="AU4379" s="240" t="s">
        <v>93</v>
      </c>
      <c r="AV4379" s="13" t="s">
        <v>93</v>
      </c>
      <c r="AW4379" s="13" t="s">
        <v>34</v>
      </c>
      <c r="AX4379" s="13" t="s">
        <v>74</v>
      </c>
      <c r="AY4379" s="240" t="s">
        <v>224</v>
      </c>
    </row>
    <row r="4380" s="14" customFormat="1">
      <c r="A4380" s="14"/>
      <c r="B4380" s="246"/>
      <c r="C4380" s="247"/>
      <c r="D4380" s="231" t="s">
        <v>268</v>
      </c>
      <c r="E4380" s="248" t="s">
        <v>19</v>
      </c>
      <c r="F4380" s="249" t="s">
        <v>2700</v>
      </c>
      <c r="G4380" s="247"/>
      <c r="H4380" s="248" t="s">
        <v>19</v>
      </c>
      <c r="I4380" s="250"/>
      <c r="J4380" s="247"/>
      <c r="K4380" s="247"/>
      <c r="L4380" s="251"/>
      <c r="M4380" s="252"/>
      <c r="N4380" s="253"/>
      <c r="O4380" s="253"/>
      <c r="P4380" s="253"/>
      <c r="Q4380" s="253"/>
      <c r="R4380" s="253"/>
      <c r="S4380" s="253"/>
      <c r="T4380" s="25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5" t="s">
        <v>268</v>
      </c>
      <c r="AU4380" s="255" t="s">
        <v>93</v>
      </c>
      <c r="AV4380" s="14" t="s">
        <v>82</v>
      </c>
      <c r="AW4380" s="14" t="s">
        <v>34</v>
      </c>
      <c r="AX4380" s="14" t="s">
        <v>74</v>
      </c>
      <c r="AY4380" s="255" t="s">
        <v>224</v>
      </c>
    </row>
    <row r="4381" s="13" customFormat="1">
      <c r="A4381" s="13"/>
      <c r="B4381" s="229"/>
      <c r="C4381" s="230"/>
      <c r="D4381" s="231" t="s">
        <v>268</v>
      </c>
      <c r="E4381" s="232" t="s">
        <v>19</v>
      </c>
      <c r="F4381" s="233" t="s">
        <v>4597</v>
      </c>
      <c r="G4381" s="230"/>
      <c r="H4381" s="234">
        <v>20.800000000000001</v>
      </c>
      <c r="I4381" s="235"/>
      <c r="J4381" s="230"/>
      <c r="K4381" s="230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268</v>
      </c>
      <c r="AU4381" s="240" t="s">
        <v>93</v>
      </c>
      <c r="AV4381" s="13" t="s">
        <v>93</v>
      </c>
      <c r="AW4381" s="13" t="s">
        <v>34</v>
      </c>
      <c r="AX4381" s="13" t="s">
        <v>74</v>
      </c>
      <c r="AY4381" s="240" t="s">
        <v>224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2702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93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4595</v>
      </c>
      <c r="G4383" s="230"/>
      <c r="H4383" s="234">
        <v>15.6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93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2704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93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4598</v>
      </c>
      <c r="G4385" s="230"/>
      <c r="H4385" s="234">
        <v>7.7999999999999998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93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4" customFormat="1">
      <c r="A4386" s="14"/>
      <c r="B4386" s="246"/>
      <c r="C4386" s="247"/>
      <c r="D4386" s="231" t="s">
        <v>268</v>
      </c>
      <c r="E4386" s="248" t="s">
        <v>19</v>
      </c>
      <c r="F4386" s="249" t="s">
        <v>2706</v>
      </c>
      <c r="G4386" s="247"/>
      <c r="H4386" s="248" t="s">
        <v>19</v>
      </c>
      <c r="I4386" s="250"/>
      <c r="J4386" s="247"/>
      <c r="K4386" s="247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268</v>
      </c>
      <c r="AU4386" s="255" t="s">
        <v>93</v>
      </c>
      <c r="AV4386" s="14" t="s">
        <v>82</v>
      </c>
      <c r="AW4386" s="14" t="s">
        <v>34</v>
      </c>
      <c r="AX4386" s="14" t="s">
        <v>74</v>
      </c>
      <c r="AY4386" s="255" t="s">
        <v>224</v>
      </c>
    </row>
    <row r="4387" s="13" customFormat="1">
      <c r="A4387" s="13"/>
      <c r="B4387" s="229"/>
      <c r="C4387" s="230"/>
      <c r="D4387" s="231" t="s">
        <v>268</v>
      </c>
      <c r="E4387" s="232" t="s">
        <v>19</v>
      </c>
      <c r="F4387" s="233" t="s">
        <v>4599</v>
      </c>
      <c r="G4387" s="230"/>
      <c r="H4387" s="234">
        <v>10.800000000000001</v>
      </c>
      <c r="I4387" s="235"/>
      <c r="J4387" s="230"/>
      <c r="K4387" s="230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268</v>
      </c>
      <c r="AU4387" s="240" t="s">
        <v>93</v>
      </c>
      <c r="AV4387" s="13" t="s">
        <v>93</v>
      </c>
      <c r="AW4387" s="13" t="s">
        <v>34</v>
      </c>
      <c r="AX4387" s="13" t="s">
        <v>74</v>
      </c>
      <c r="AY4387" s="240" t="s">
        <v>224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2708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93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4599</v>
      </c>
      <c r="G4389" s="230"/>
      <c r="H4389" s="234">
        <v>10.800000000000001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93</v>
      </c>
      <c r="AV4389" s="13" t="s">
        <v>93</v>
      </c>
      <c r="AW4389" s="13" t="s">
        <v>34</v>
      </c>
      <c r="AX4389" s="13" t="s">
        <v>74</v>
      </c>
      <c r="AY4389" s="240" t="s">
        <v>224</v>
      </c>
    </row>
    <row r="4390" s="14" customFormat="1">
      <c r="A4390" s="14"/>
      <c r="B4390" s="246"/>
      <c r="C4390" s="247"/>
      <c r="D4390" s="231" t="s">
        <v>268</v>
      </c>
      <c r="E4390" s="248" t="s">
        <v>19</v>
      </c>
      <c r="F4390" s="249" t="s">
        <v>2710</v>
      </c>
      <c r="G4390" s="247"/>
      <c r="H4390" s="248" t="s">
        <v>19</v>
      </c>
      <c r="I4390" s="250"/>
      <c r="J4390" s="247"/>
      <c r="K4390" s="247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268</v>
      </c>
      <c r="AU4390" s="255" t="s">
        <v>93</v>
      </c>
      <c r="AV4390" s="14" t="s">
        <v>82</v>
      </c>
      <c r="AW4390" s="14" t="s">
        <v>34</v>
      </c>
      <c r="AX4390" s="14" t="s">
        <v>74</v>
      </c>
      <c r="AY4390" s="255" t="s">
        <v>224</v>
      </c>
    </row>
    <row r="4391" s="13" customFormat="1">
      <c r="A4391" s="13"/>
      <c r="B4391" s="229"/>
      <c r="C4391" s="230"/>
      <c r="D4391" s="231" t="s">
        <v>268</v>
      </c>
      <c r="E4391" s="232" t="s">
        <v>19</v>
      </c>
      <c r="F4391" s="233" t="s">
        <v>4600</v>
      </c>
      <c r="G4391" s="230"/>
      <c r="H4391" s="234">
        <v>12.699999999999999</v>
      </c>
      <c r="I4391" s="235"/>
      <c r="J4391" s="230"/>
      <c r="K4391" s="230"/>
      <c r="L4391" s="236"/>
      <c r="M4391" s="237"/>
      <c r="N4391" s="238"/>
      <c r="O4391" s="238"/>
      <c r="P4391" s="238"/>
      <c r="Q4391" s="238"/>
      <c r="R4391" s="238"/>
      <c r="S4391" s="238"/>
      <c r="T4391" s="239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40" t="s">
        <v>268</v>
      </c>
      <c r="AU4391" s="240" t="s">
        <v>93</v>
      </c>
      <c r="AV4391" s="13" t="s">
        <v>93</v>
      </c>
      <c r="AW4391" s="13" t="s">
        <v>34</v>
      </c>
      <c r="AX4391" s="13" t="s">
        <v>74</v>
      </c>
      <c r="AY4391" s="240" t="s">
        <v>224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2712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93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4599</v>
      </c>
      <c r="G4393" s="230"/>
      <c r="H4393" s="234">
        <v>10.800000000000001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93</v>
      </c>
      <c r="AV4393" s="13" t="s">
        <v>93</v>
      </c>
      <c r="AW4393" s="13" t="s">
        <v>34</v>
      </c>
      <c r="AX4393" s="13" t="s">
        <v>74</v>
      </c>
      <c r="AY4393" s="240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2714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3" customFormat="1">
      <c r="A4395" s="13"/>
      <c r="B4395" s="229"/>
      <c r="C4395" s="230"/>
      <c r="D4395" s="231" t="s">
        <v>268</v>
      </c>
      <c r="E4395" s="232" t="s">
        <v>19</v>
      </c>
      <c r="F4395" s="233" t="s">
        <v>4599</v>
      </c>
      <c r="G4395" s="230"/>
      <c r="H4395" s="234">
        <v>10.800000000000001</v>
      </c>
      <c r="I4395" s="235"/>
      <c r="J4395" s="230"/>
      <c r="K4395" s="230"/>
      <c r="L4395" s="236"/>
      <c r="M4395" s="237"/>
      <c r="N4395" s="238"/>
      <c r="O4395" s="238"/>
      <c r="P4395" s="238"/>
      <c r="Q4395" s="238"/>
      <c r="R4395" s="238"/>
      <c r="S4395" s="238"/>
      <c r="T4395" s="23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0" t="s">
        <v>268</v>
      </c>
      <c r="AU4395" s="240" t="s">
        <v>93</v>
      </c>
      <c r="AV4395" s="13" t="s">
        <v>93</v>
      </c>
      <c r="AW4395" s="13" t="s">
        <v>34</v>
      </c>
      <c r="AX4395" s="13" t="s">
        <v>74</v>
      </c>
      <c r="AY4395" s="240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2716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3" customFormat="1">
      <c r="A4397" s="13"/>
      <c r="B4397" s="229"/>
      <c r="C4397" s="230"/>
      <c r="D4397" s="231" t="s">
        <v>268</v>
      </c>
      <c r="E4397" s="232" t="s">
        <v>19</v>
      </c>
      <c r="F4397" s="233" t="s">
        <v>4601</v>
      </c>
      <c r="G4397" s="230"/>
      <c r="H4397" s="234">
        <v>17.699999999999999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268</v>
      </c>
      <c r="AU4397" s="240" t="s">
        <v>93</v>
      </c>
      <c r="AV4397" s="13" t="s">
        <v>93</v>
      </c>
      <c r="AW4397" s="13" t="s">
        <v>34</v>
      </c>
      <c r="AX4397" s="13" t="s">
        <v>74</v>
      </c>
      <c r="AY4397" s="240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2718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93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4602</v>
      </c>
      <c r="G4399" s="230"/>
      <c r="H4399" s="234">
        <v>19.789999999999999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93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4" customFormat="1">
      <c r="A4400" s="14"/>
      <c r="B4400" s="246"/>
      <c r="C4400" s="247"/>
      <c r="D4400" s="231" t="s">
        <v>268</v>
      </c>
      <c r="E4400" s="248" t="s">
        <v>19</v>
      </c>
      <c r="F4400" s="249" t="s">
        <v>2720</v>
      </c>
      <c r="G4400" s="247"/>
      <c r="H4400" s="248" t="s">
        <v>19</v>
      </c>
      <c r="I4400" s="250"/>
      <c r="J4400" s="247"/>
      <c r="K4400" s="247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268</v>
      </c>
      <c r="AU4400" s="255" t="s">
        <v>93</v>
      </c>
      <c r="AV4400" s="14" t="s">
        <v>82</v>
      </c>
      <c r="AW4400" s="14" t="s">
        <v>34</v>
      </c>
      <c r="AX4400" s="14" t="s">
        <v>74</v>
      </c>
      <c r="AY4400" s="255" t="s">
        <v>224</v>
      </c>
    </row>
    <row r="4401" s="13" customFormat="1">
      <c r="A4401" s="13"/>
      <c r="B4401" s="229"/>
      <c r="C4401" s="230"/>
      <c r="D4401" s="231" t="s">
        <v>268</v>
      </c>
      <c r="E4401" s="232" t="s">
        <v>19</v>
      </c>
      <c r="F4401" s="233" t="s">
        <v>4603</v>
      </c>
      <c r="G4401" s="230"/>
      <c r="H4401" s="234">
        <v>52</v>
      </c>
      <c r="I4401" s="235"/>
      <c r="J4401" s="230"/>
      <c r="K4401" s="230"/>
      <c r="L4401" s="236"/>
      <c r="M4401" s="237"/>
      <c r="N4401" s="238"/>
      <c r="O4401" s="238"/>
      <c r="P4401" s="238"/>
      <c r="Q4401" s="238"/>
      <c r="R4401" s="238"/>
      <c r="S4401" s="238"/>
      <c r="T4401" s="23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0" t="s">
        <v>268</v>
      </c>
      <c r="AU4401" s="240" t="s">
        <v>93</v>
      </c>
      <c r="AV4401" s="13" t="s">
        <v>93</v>
      </c>
      <c r="AW4401" s="13" t="s">
        <v>34</v>
      </c>
      <c r="AX4401" s="13" t="s">
        <v>74</v>
      </c>
      <c r="AY4401" s="240" t="s">
        <v>224</v>
      </c>
    </row>
    <row r="4402" s="14" customFormat="1">
      <c r="A4402" s="14"/>
      <c r="B4402" s="246"/>
      <c r="C4402" s="247"/>
      <c r="D4402" s="231" t="s">
        <v>268</v>
      </c>
      <c r="E4402" s="248" t="s">
        <v>19</v>
      </c>
      <c r="F4402" s="249" t="s">
        <v>2722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268</v>
      </c>
      <c r="AU4402" s="255" t="s">
        <v>93</v>
      </c>
      <c r="AV4402" s="14" t="s">
        <v>82</v>
      </c>
      <c r="AW4402" s="14" t="s">
        <v>34</v>
      </c>
      <c r="AX4402" s="14" t="s">
        <v>74</v>
      </c>
      <c r="AY4402" s="255" t="s">
        <v>224</v>
      </c>
    </row>
    <row r="4403" s="13" customFormat="1">
      <c r="A4403" s="13"/>
      <c r="B4403" s="229"/>
      <c r="C4403" s="230"/>
      <c r="D4403" s="231" t="s">
        <v>268</v>
      </c>
      <c r="E4403" s="232" t="s">
        <v>19</v>
      </c>
      <c r="F4403" s="233" t="s">
        <v>4602</v>
      </c>
      <c r="G4403" s="230"/>
      <c r="H4403" s="234">
        <v>19.789999999999999</v>
      </c>
      <c r="I4403" s="235"/>
      <c r="J4403" s="230"/>
      <c r="K4403" s="230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268</v>
      </c>
      <c r="AU4403" s="240" t="s">
        <v>93</v>
      </c>
      <c r="AV4403" s="13" t="s">
        <v>93</v>
      </c>
      <c r="AW4403" s="13" t="s">
        <v>34</v>
      </c>
      <c r="AX4403" s="13" t="s">
        <v>74</v>
      </c>
      <c r="AY4403" s="240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2723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93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148</v>
      </c>
      <c r="G4405" s="230"/>
      <c r="H4405" s="234">
        <v>13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93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4" customFormat="1">
      <c r="A4406" s="14"/>
      <c r="B4406" s="246"/>
      <c r="C4406" s="247"/>
      <c r="D4406" s="231" t="s">
        <v>268</v>
      </c>
      <c r="E4406" s="248" t="s">
        <v>19</v>
      </c>
      <c r="F4406" s="249" t="s">
        <v>2725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268</v>
      </c>
      <c r="AU4406" s="255" t="s">
        <v>93</v>
      </c>
      <c r="AV4406" s="14" t="s">
        <v>82</v>
      </c>
      <c r="AW4406" s="14" t="s">
        <v>34</v>
      </c>
      <c r="AX4406" s="14" t="s">
        <v>74</v>
      </c>
      <c r="AY4406" s="255" t="s">
        <v>224</v>
      </c>
    </row>
    <row r="4407" s="13" customFormat="1">
      <c r="A4407" s="13"/>
      <c r="B4407" s="229"/>
      <c r="C4407" s="230"/>
      <c r="D4407" s="231" t="s">
        <v>268</v>
      </c>
      <c r="E4407" s="232" t="s">
        <v>19</v>
      </c>
      <c r="F4407" s="233" t="s">
        <v>4604</v>
      </c>
      <c r="G4407" s="230"/>
      <c r="H4407" s="234">
        <v>18.585000000000001</v>
      </c>
      <c r="I4407" s="235"/>
      <c r="J4407" s="230"/>
      <c r="K4407" s="230"/>
      <c r="L4407" s="236"/>
      <c r="M4407" s="237"/>
      <c r="N4407" s="238"/>
      <c r="O4407" s="238"/>
      <c r="P4407" s="238"/>
      <c r="Q4407" s="238"/>
      <c r="R4407" s="238"/>
      <c r="S4407" s="238"/>
      <c r="T4407" s="23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0" t="s">
        <v>268</v>
      </c>
      <c r="AU4407" s="240" t="s">
        <v>93</v>
      </c>
      <c r="AV4407" s="13" t="s">
        <v>93</v>
      </c>
      <c r="AW4407" s="13" t="s">
        <v>34</v>
      </c>
      <c r="AX4407" s="13" t="s">
        <v>74</v>
      </c>
      <c r="AY4407" s="240" t="s">
        <v>224</v>
      </c>
    </row>
    <row r="4408" s="15" customFormat="1">
      <c r="A4408" s="15"/>
      <c r="B4408" s="256"/>
      <c r="C4408" s="257"/>
      <c r="D4408" s="231" t="s">
        <v>268</v>
      </c>
      <c r="E4408" s="258" t="s">
        <v>19</v>
      </c>
      <c r="F4408" s="259" t="s">
        <v>300</v>
      </c>
      <c r="G4408" s="257"/>
      <c r="H4408" s="260">
        <v>298.16500000000002</v>
      </c>
      <c r="I4408" s="261"/>
      <c r="J4408" s="257"/>
      <c r="K4408" s="257"/>
      <c r="L4408" s="262"/>
      <c r="M4408" s="263"/>
      <c r="N4408" s="264"/>
      <c r="O4408" s="264"/>
      <c r="P4408" s="264"/>
      <c r="Q4408" s="264"/>
      <c r="R4408" s="264"/>
      <c r="S4408" s="264"/>
      <c r="T4408" s="26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T4408" s="266" t="s">
        <v>268</v>
      </c>
      <c r="AU4408" s="266" t="s">
        <v>93</v>
      </c>
      <c r="AV4408" s="15" t="s">
        <v>108</v>
      </c>
      <c r="AW4408" s="15" t="s">
        <v>34</v>
      </c>
      <c r="AX4408" s="15" t="s">
        <v>74</v>
      </c>
      <c r="AY4408" s="266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662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2727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4605</v>
      </c>
      <c r="G4411" s="230"/>
      <c r="H4411" s="234">
        <v>18.5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93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2729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3" customFormat="1">
      <c r="A4413" s="13"/>
      <c r="B4413" s="229"/>
      <c r="C4413" s="230"/>
      <c r="D4413" s="231" t="s">
        <v>268</v>
      </c>
      <c r="E4413" s="232" t="s">
        <v>19</v>
      </c>
      <c r="F4413" s="233" t="s">
        <v>4606</v>
      </c>
      <c r="G4413" s="230"/>
      <c r="H4413" s="234">
        <v>18.550000000000001</v>
      </c>
      <c r="I4413" s="235"/>
      <c r="J4413" s="230"/>
      <c r="K4413" s="230"/>
      <c r="L4413" s="236"/>
      <c r="M4413" s="237"/>
      <c r="N4413" s="238"/>
      <c r="O4413" s="238"/>
      <c r="P4413" s="238"/>
      <c r="Q4413" s="238"/>
      <c r="R4413" s="238"/>
      <c r="S4413" s="238"/>
      <c r="T4413" s="23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0" t="s">
        <v>268</v>
      </c>
      <c r="AU4413" s="240" t="s">
        <v>93</v>
      </c>
      <c r="AV4413" s="13" t="s">
        <v>93</v>
      </c>
      <c r="AW4413" s="13" t="s">
        <v>34</v>
      </c>
      <c r="AX4413" s="13" t="s">
        <v>74</v>
      </c>
      <c r="AY4413" s="240" t="s">
        <v>224</v>
      </c>
    </row>
    <row r="4414" s="14" customFormat="1">
      <c r="A4414" s="14"/>
      <c r="B4414" s="246"/>
      <c r="C4414" s="247"/>
      <c r="D4414" s="231" t="s">
        <v>268</v>
      </c>
      <c r="E4414" s="248" t="s">
        <v>19</v>
      </c>
      <c r="F4414" s="249" t="s">
        <v>2731</v>
      </c>
      <c r="G4414" s="247"/>
      <c r="H4414" s="248" t="s">
        <v>19</v>
      </c>
      <c r="I4414" s="250"/>
      <c r="J4414" s="247"/>
      <c r="K4414" s="247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268</v>
      </c>
      <c r="AU4414" s="255" t="s">
        <v>93</v>
      </c>
      <c r="AV4414" s="14" t="s">
        <v>82</v>
      </c>
      <c r="AW4414" s="14" t="s">
        <v>34</v>
      </c>
      <c r="AX4414" s="14" t="s">
        <v>74</v>
      </c>
      <c r="AY4414" s="255" t="s">
        <v>224</v>
      </c>
    </row>
    <row r="4415" s="13" customFormat="1">
      <c r="A4415" s="13"/>
      <c r="B4415" s="229"/>
      <c r="C4415" s="230"/>
      <c r="D4415" s="231" t="s">
        <v>268</v>
      </c>
      <c r="E4415" s="232" t="s">
        <v>19</v>
      </c>
      <c r="F4415" s="233" t="s">
        <v>4607</v>
      </c>
      <c r="G4415" s="230"/>
      <c r="H4415" s="234">
        <v>11.75</v>
      </c>
      <c r="I4415" s="235"/>
      <c r="J4415" s="230"/>
      <c r="K4415" s="230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268</v>
      </c>
      <c r="AU4415" s="240" t="s">
        <v>93</v>
      </c>
      <c r="AV4415" s="13" t="s">
        <v>93</v>
      </c>
      <c r="AW4415" s="13" t="s">
        <v>34</v>
      </c>
      <c r="AX4415" s="13" t="s">
        <v>74</v>
      </c>
      <c r="AY4415" s="240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2733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93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4608</v>
      </c>
      <c r="G4417" s="230"/>
      <c r="H4417" s="234">
        <v>168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93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4" customFormat="1">
      <c r="A4418" s="14"/>
      <c r="B4418" s="246"/>
      <c r="C4418" s="247"/>
      <c r="D4418" s="231" t="s">
        <v>268</v>
      </c>
      <c r="E4418" s="248" t="s">
        <v>19</v>
      </c>
      <c r="F4418" s="249" t="s">
        <v>2735</v>
      </c>
      <c r="G4418" s="247"/>
      <c r="H4418" s="248" t="s">
        <v>19</v>
      </c>
      <c r="I4418" s="250"/>
      <c r="J4418" s="247"/>
      <c r="K4418" s="247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268</v>
      </c>
      <c r="AU4418" s="255" t="s">
        <v>93</v>
      </c>
      <c r="AV4418" s="14" t="s">
        <v>82</v>
      </c>
      <c r="AW4418" s="14" t="s">
        <v>34</v>
      </c>
      <c r="AX4418" s="14" t="s">
        <v>74</v>
      </c>
      <c r="AY4418" s="255" t="s">
        <v>224</v>
      </c>
    </row>
    <row r="4419" s="13" customFormat="1">
      <c r="A4419" s="13"/>
      <c r="B4419" s="229"/>
      <c r="C4419" s="230"/>
      <c r="D4419" s="231" t="s">
        <v>268</v>
      </c>
      <c r="E4419" s="232" t="s">
        <v>19</v>
      </c>
      <c r="F4419" s="233" t="s">
        <v>4609</v>
      </c>
      <c r="G4419" s="230"/>
      <c r="H4419" s="234">
        <v>16.84</v>
      </c>
      <c r="I4419" s="235"/>
      <c r="J4419" s="230"/>
      <c r="K4419" s="230"/>
      <c r="L4419" s="236"/>
      <c r="M4419" s="237"/>
      <c r="N4419" s="238"/>
      <c r="O4419" s="238"/>
      <c r="P4419" s="238"/>
      <c r="Q4419" s="238"/>
      <c r="R4419" s="238"/>
      <c r="S4419" s="238"/>
      <c r="T4419" s="23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0" t="s">
        <v>268</v>
      </c>
      <c r="AU4419" s="240" t="s">
        <v>93</v>
      </c>
      <c r="AV4419" s="13" t="s">
        <v>93</v>
      </c>
      <c r="AW4419" s="13" t="s">
        <v>34</v>
      </c>
      <c r="AX4419" s="13" t="s">
        <v>74</v>
      </c>
      <c r="AY4419" s="240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2737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3" customFormat="1">
      <c r="A4421" s="13"/>
      <c r="B4421" s="229"/>
      <c r="C4421" s="230"/>
      <c r="D4421" s="231" t="s">
        <v>268</v>
      </c>
      <c r="E4421" s="232" t="s">
        <v>19</v>
      </c>
      <c r="F4421" s="233" t="s">
        <v>4610</v>
      </c>
      <c r="G4421" s="230"/>
      <c r="H4421" s="234">
        <v>104.40000000000001</v>
      </c>
      <c r="I4421" s="235"/>
      <c r="J4421" s="230"/>
      <c r="K4421" s="230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268</v>
      </c>
      <c r="AU4421" s="240" t="s">
        <v>93</v>
      </c>
      <c r="AV4421" s="13" t="s">
        <v>93</v>
      </c>
      <c r="AW4421" s="13" t="s">
        <v>34</v>
      </c>
      <c r="AX4421" s="13" t="s">
        <v>74</v>
      </c>
      <c r="AY4421" s="240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2739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3" customFormat="1">
      <c r="A4423" s="13"/>
      <c r="B4423" s="229"/>
      <c r="C4423" s="230"/>
      <c r="D4423" s="231" t="s">
        <v>268</v>
      </c>
      <c r="E4423" s="232" t="s">
        <v>19</v>
      </c>
      <c r="F4423" s="233" t="s">
        <v>4611</v>
      </c>
      <c r="G4423" s="230"/>
      <c r="H4423" s="234">
        <v>1.75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268</v>
      </c>
      <c r="AU4423" s="240" t="s">
        <v>93</v>
      </c>
      <c r="AV4423" s="13" t="s">
        <v>93</v>
      </c>
      <c r="AW4423" s="13" t="s">
        <v>34</v>
      </c>
      <c r="AX4423" s="13" t="s">
        <v>74</v>
      </c>
      <c r="AY4423" s="240" t="s">
        <v>224</v>
      </c>
    </row>
    <row r="4424" s="15" customFormat="1">
      <c r="A4424" s="15"/>
      <c r="B4424" s="256"/>
      <c r="C4424" s="257"/>
      <c r="D4424" s="231" t="s">
        <v>268</v>
      </c>
      <c r="E4424" s="258" t="s">
        <v>19</v>
      </c>
      <c r="F4424" s="259" t="s">
        <v>300</v>
      </c>
      <c r="G4424" s="257"/>
      <c r="H4424" s="260">
        <v>339.79000000000002</v>
      </c>
      <c r="I4424" s="261"/>
      <c r="J4424" s="257"/>
      <c r="K4424" s="257"/>
      <c r="L4424" s="262"/>
      <c r="M4424" s="263"/>
      <c r="N4424" s="264"/>
      <c r="O4424" s="264"/>
      <c r="P4424" s="264"/>
      <c r="Q4424" s="264"/>
      <c r="R4424" s="264"/>
      <c r="S4424" s="264"/>
      <c r="T4424" s="26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6" t="s">
        <v>268</v>
      </c>
      <c r="AU4424" s="266" t="s">
        <v>93</v>
      </c>
      <c r="AV4424" s="15" t="s">
        <v>108</v>
      </c>
      <c r="AW4424" s="15" t="s">
        <v>34</v>
      </c>
      <c r="AX4424" s="15" t="s">
        <v>74</v>
      </c>
      <c r="AY4424" s="266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664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4" customFormat="1">
      <c r="A4426" s="14"/>
      <c r="B4426" s="246"/>
      <c r="C4426" s="247"/>
      <c r="D4426" s="231" t="s">
        <v>268</v>
      </c>
      <c r="E4426" s="248" t="s">
        <v>19</v>
      </c>
      <c r="F4426" s="249" t="s">
        <v>2740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268</v>
      </c>
      <c r="AU4426" s="255" t="s">
        <v>93</v>
      </c>
      <c r="AV4426" s="14" t="s">
        <v>82</v>
      </c>
      <c r="AW4426" s="14" t="s">
        <v>34</v>
      </c>
      <c r="AX4426" s="14" t="s">
        <v>74</v>
      </c>
      <c r="AY4426" s="255" t="s">
        <v>224</v>
      </c>
    </row>
    <row r="4427" s="13" customFormat="1">
      <c r="A4427" s="13"/>
      <c r="B4427" s="229"/>
      <c r="C4427" s="230"/>
      <c r="D4427" s="231" t="s">
        <v>268</v>
      </c>
      <c r="E4427" s="232" t="s">
        <v>19</v>
      </c>
      <c r="F4427" s="233" t="s">
        <v>4612</v>
      </c>
      <c r="G4427" s="230"/>
      <c r="H4427" s="234">
        <v>139.19999999999999</v>
      </c>
      <c r="I4427" s="235"/>
      <c r="J4427" s="230"/>
      <c r="K4427" s="230"/>
      <c r="L4427" s="236"/>
      <c r="M4427" s="237"/>
      <c r="N4427" s="238"/>
      <c r="O4427" s="238"/>
      <c r="P4427" s="238"/>
      <c r="Q4427" s="238"/>
      <c r="R4427" s="238"/>
      <c r="S4427" s="238"/>
      <c r="T4427" s="23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0" t="s">
        <v>268</v>
      </c>
      <c r="AU4427" s="240" t="s">
        <v>93</v>
      </c>
      <c r="AV4427" s="13" t="s">
        <v>93</v>
      </c>
      <c r="AW4427" s="13" t="s">
        <v>34</v>
      </c>
      <c r="AX4427" s="13" t="s">
        <v>74</v>
      </c>
      <c r="AY4427" s="240" t="s">
        <v>224</v>
      </c>
    </row>
    <row r="4428" s="14" customFormat="1">
      <c r="A4428" s="14"/>
      <c r="B4428" s="246"/>
      <c r="C4428" s="247"/>
      <c r="D4428" s="231" t="s">
        <v>268</v>
      </c>
      <c r="E4428" s="248" t="s">
        <v>19</v>
      </c>
      <c r="F4428" s="249" t="s">
        <v>2742</v>
      </c>
      <c r="G4428" s="247"/>
      <c r="H4428" s="248" t="s">
        <v>19</v>
      </c>
      <c r="I4428" s="250"/>
      <c r="J4428" s="247"/>
      <c r="K4428" s="247"/>
      <c r="L4428" s="251"/>
      <c r="M4428" s="252"/>
      <c r="N4428" s="253"/>
      <c r="O4428" s="253"/>
      <c r="P4428" s="253"/>
      <c r="Q4428" s="253"/>
      <c r="R4428" s="253"/>
      <c r="S4428" s="253"/>
      <c r="T4428" s="25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5" t="s">
        <v>268</v>
      </c>
      <c r="AU4428" s="255" t="s">
        <v>93</v>
      </c>
      <c r="AV4428" s="14" t="s">
        <v>82</v>
      </c>
      <c r="AW4428" s="14" t="s">
        <v>34</v>
      </c>
      <c r="AX4428" s="14" t="s">
        <v>74</v>
      </c>
      <c r="AY4428" s="255" t="s">
        <v>224</v>
      </c>
    </row>
    <row r="4429" s="13" customFormat="1">
      <c r="A4429" s="13"/>
      <c r="B4429" s="229"/>
      <c r="C4429" s="230"/>
      <c r="D4429" s="231" t="s">
        <v>268</v>
      </c>
      <c r="E4429" s="232" t="s">
        <v>19</v>
      </c>
      <c r="F4429" s="233" t="s">
        <v>4609</v>
      </c>
      <c r="G4429" s="230"/>
      <c r="H4429" s="234">
        <v>16.84</v>
      </c>
      <c r="I4429" s="235"/>
      <c r="J4429" s="230"/>
      <c r="K4429" s="230"/>
      <c r="L4429" s="236"/>
      <c r="M4429" s="237"/>
      <c r="N4429" s="238"/>
      <c r="O4429" s="238"/>
      <c r="P4429" s="238"/>
      <c r="Q4429" s="238"/>
      <c r="R4429" s="238"/>
      <c r="S4429" s="238"/>
      <c r="T4429" s="23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0" t="s">
        <v>268</v>
      </c>
      <c r="AU4429" s="240" t="s">
        <v>93</v>
      </c>
      <c r="AV4429" s="13" t="s">
        <v>93</v>
      </c>
      <c r="AW4429" s="13" t="s">
        <v>34</v>
      </c>
      <c r="AX4429" s="13" t="s">
        <v>74</v>
      </c>
      <c r="AY4429" s="240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2744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3" customFormat="1">
      <c r="A4431" s="13"/>
      <c r="B4431" s="229"/>
      <c r="C4431" s="230"/>
      <c r="D4431" s="231" t="s">
        <v>268</v>
      </c>
      <c r="E4431" s="232" t="s">
        <v>19</v>
      </c>
      <c r="F4431" s="233" t="s">
        <v>4613</v>
      </c>
      <c r="G4431" s="230"/>
      <c r="H4431" s="234">
        <v>3.5</v>
      </c>
      <c r="I4431" s="235"/>
      <c r="J4431" s="230"/>
      <c r="K4431" s="230"/>
      <c r="L4431" s="236"/>
      <c r="M4431" s="237"/>
      <c r="N4431" s="238"/>
      <c r="O4431" s="238"/>
      <c r="P4431" s="238"/>
      <c r="Q4431" s="238"/>
      <c r="R4431" s="238"/>
      <c r="S4431" s="238"/>
      <c r="T4431" s="23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0" t="s">
        <v>268</v>
      </c>
      <c r="AU4431" s="240" t="s">
        <v>93</v>
      </c>
      <c r="AV4431" s="13" t="s">
        <v>93</v>
      </c>
      <c r="AW4431" s="13" t="s">
        <v>34</v>
      </c>
      <c r="AX4431" s="13" t="s">
        <v>74</v>
      </c>
      <c r="AY4431" s="240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2746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3" customFormat="1">
      <c r="A4433" s="13"/>
      <c r="B4433" s="229"/>
      <c r="C4433" s="230"/>
      <c r="D4433" s="231" t="s">
        <v>268</v>
      </c>
      <c r="E4433" s="232" t="s">
        <v>19</v>
      </c>
      <c r="F4433" s="233" t="s">
        <v>4608</v>
      </c>
      <c r="G4433" s="230"/>
      <c r="H4433" s="234">
        <v>168</v>
      </c>
      <c r="I4433" s="235"/>
      <c r="J4433" s="230"/>
      <c r="K4433" s="230"/>
      <c r="L4433" s="236"/>
      <c r="M4433" s="237"/>
      <c r="N4433" s="238"/>
      <c r="O4433" s="238"/>
      <c r="P4433" s="238"/>
      <c r="Q4433" s="238"/>
      <c r="R4433" s="238"/>
      <c r="S4433" s="238"/>
      <c r="T4433" s="23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0" t="s">
        <v>268</v>
      </c>
      <c r="AU4433" s="240" t="s">
        <v>93</v>
      </c>
      <c r="AV4433" s="13" t="s">
        <v>93</v>
      </c>
      <c r="AW4433" s="13" t="s">
        <v>34</v>
      </c>
      <c r="AX4433" s="13" t="s">
        <v>74</v>
      </c>
      <c r="AY4433" s="240" t="s">
        <v>224</v>
      </c>
    </row>
    <row r="4434" s="15" customFormat="1">
      <c r="A4434" s="15"/>
      <c r="B4434" s="256"/>
      <c r="C4434" s="257"/>
      <c r="D4434" s="231" t="s">
        <v>268</v>
      </c>
      <c r="E4434" s="258" t="s">
        <v>19</v>
      </c>
      <c r="F4434" s="259" t="s">
        <v>300</v>
      </c>
      <c r="G4434" s="257"/>
      <c r="H4434" s="260">
        <v>327.54000000000002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268</v>
      </c>
      <c r="AU4434" s="266" t="s">
        <v>93</v>
      </c>
      <c r="AV4434" s="15" t="s">
        <v>108</v>
      </c>
      <c r="AW4434" s="15" t="s">
        <v>34</v>
      </c>
      <c r="AX4434" s="15" t="s">
        <v>74</v>
      </c>
      <c r="AY4434" s="266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665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4" customFormat="1">
      <c r="A4436" s="14"/>
      <c r="B4436" s="246"/>
      <c r="C4436" s="247"/>
      <c r="D4436" s="231" t="s">
        <v>268</v>
      </c>
      <c r="E4436" s="248" t="s">
        <v>19</v>
      </c>
      <c r="F4436" s="249" t="s">
        <v>2747</v>
      </c>
      <c r="G4436" s="247"/>
      <c r="H4436" s="248" t="s">
        <v>19</v>
      </c>
      <c r="I4436" s="250"/>
      <c r="J4436" s="247"/>
      <c r="K4436" s="247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268</v>
      </c>
      <c r="AU4436" s="255" t="s">
        <v>93</v>
      </c>
      <c r="AV4436" s="14" t="s">
        <v>82</v>
      </c>
      <c r="AW4436" s="14" t="s">
        <v>34</v>
      </c>
      <c r="AX4436" s="14" t="s">
        <v>74</v>
      </c>
      <c r="AY4436" s="255" t="s">
        <v>224</v>
      </c>
    </row>
    <row r="4437" s="13" customFormat="1">
      <c r="A4437" s="13"/>
      <c r="B4437" s="229"/>
      <c r="C4437" s="230"/>
      <c r="D4437" s="231" t="s">
        <v>268</v>
      </c>
      <c r="E4437" s="232" t="s">
        <v>19</v>
      </c>
      <c r="F4437" s="233" t="s">
        <v>4614</v>
      </c>
      <c r="G4437" s="230"/>
      <c r="H4437" s="234">
        <v>87</v>
      </c>
      <c r="I4437" s="235"/>
      <c r="J4437" s="230"/>
      <c r="K4437" s="230"/>
      <c r="L4437" s="236"/>
      <c r="M4437" s="237"/>
      <c r="N4437" s="238"/>
      <c r="O4437" s="238"/>
      <c r="P4437" s="238"/>
      <c r="Q4437" s="238"/>
      <c r="R4437" s="238"/>
      <c r="S4437" s="238"/>
      <c r="T4437" s="23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0" t="s">
        <v>268</v>
      </c>
      <c r="AU4437" s="240" t="s">
        <v>93</v>
      </c>
      <c r="AV4437" s="13" t="s">
        <v>93</v>
      </c>
      <c r="AW4437" s="13" t="s">
        <v>34</v>
      </c>
      <c r="AX4437" s="13" t="s">
        <v>74</v>
      </c>
      <c r="AY4437" s="240" t="s">
        <v>224</v>
      </c>
    </row>
    <row r="4438" s="14" customFormat="1">
      <c r="A4438" s="14"/>
      <c r="B4438" s="246"/>
      <c r="C4438" s="247"/>
      <c r="D4438" s="231" t="s">
        <v>268</v>
      </c>
      <c r="E4438" s="248" t="s">
        <v>19</v>
      </c>
      <c r="F4438" s="249" t="s">
        <v>2749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268</v>
      </c>
      <c r="AU4438" s="255" t="s">
        <v>93</v>
      </c>
      <c r="AV4438" s="14" t="s">
        <v>82</v>
      </c>
      <c r="AW4438" s="14" t="s">
        <v>34</v>
      </c>
      <c r="AX4438" s="14" t="s">
        <v>74</v>
      </c>
      <c r="AY4438" s="255" t="s">
        <v>224</v>
      </c>
    </row>
    <row r="4439" s="13" customFormat="1">
      <c r="A4439" s="13"/>
      <c r="B4439" s="229"/>
      <c r="C4439" s="230"/>
      <c r="D4439" s="231" t="s">
        <v>268</v>
      </c>
      <c r="E4439" s="232" t="s">
        <v>19</v>
      </c>
      <c r="F4439" s="233" t="s">
        <v>4609</v>
      </c>
      <c r="G4439" s="230"/>
      <c r="H4439" s="234">
        <v>16.84</v>
      </c>
      <c r="I4439" s="235"/>
      <c r="J4439" s="230"/>
      <c r="K4439" s="230"/>
      <c r="L4439" s="236"/>
      <c r="M4439" s="237"/>
      <c r="N4439" s="238"/>
      <c r="O4439" s="238"/>
      <c r="P4439" s="238"/>
      <c r="Q4439" s="238"/>
      <c r="R4439" s="238"/>
      <c r="S4439" s="238"/>
      <c r="T4439" s="23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0" t="s">
        <v>268</v>
      </c>
      <c r="AU4439" s="240" t="s">
        <v>93</v>
      </c>
      <c r="AV4439" s="13" t="s">
        <v>93</v>
      </c>
      <c r="AW4439" s="13" t="s">
        <v>34</v>
      </c>
      <c r="AX4439" s="13" t="s">
        <v>74</v>
      </c>
      <c r="AY4439" s="240" t="s">
        <v>224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2750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93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4615</v>
      </c>
      <c r="G4441" s="230"/>
      <c r="H4441" s="234">
        <v>23.5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93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2752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93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4608</v>
      </c>
      <c r="G4443" s="230"/>
      <c r="H4443" s="234">
        <v>168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93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5" customFormat="1">
      <c r="A4444" s="15"/>
      <c r="B4444" s="256"/>
      <c r="C4444" s="257"/>
      <c r="D4444" s="231" t="s">
        <v>268</v>
      </c>
      <c r="E4444" s="258" t="s">
        <v>19</v>
      </c>
      <c r="F4444" s="259" t="s">
        <v>300</v>
      </c>
      <c r="G4444" s="257"/>
      <c r="H4444" s="260">
        <v>295.33999999999997</v>
      </c>
      <c r="I4444" s="261"/>
      <c r="J4444" s="257"/>
      <c r="K4444" s="257"/>
      <c r="L4444" s="262"/>
      <c r="M4444" s="263"/>
      <c r="N4444" s="264"/>
      <c r="O4444" s="264"/>
      <c r="P4444" s="264"/>
      <c r="Q4444" s="264"/>
      <c r="R4444" s="264"/>
      <c r="S4444" s="264"/>
      <c r="T4444" s="26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6" t="s">
        <v>268</v>
      </c>
      <c r="AU4444" s="266" t="s">
        <v>93</v>
      </c>
      <c r="AV4444" s="15" t="s">
        <v>108</v>
      </c>
      <c r="AW4444" s="15" t="s">
        <v>34</v>
      </c>
      <c r="AX4444" s="15" t="s">
        <v>74</v>
      </c>
      <c r="AY4444" s="266" t="s">
        <v>224</v>
      </c>
    </row>
    <row r="4445" s="14" customFormat="1">
      <c r="A4445" s="14"/>
      <c r="B4445" s="246"/>
      <c r="C4445" s="247"/>
      <c r="D4445" s="231" t="s">
        <v>268</v>
      </c>
      <c r="E4445" s="248" t="s">
        <v>19</v>
      </c>
      <c r="F4445" s="249" t="s">
        <v>667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268</v>
      </c>
      <c r="AU4445" s="255" t="s">
        <v>93</v>
      </c>
      <c r="AV4445" s="14" t="s">
        <v>82</v>
      </c>
      <c r="AW4445" s="14" t="s">
        <v>34</v>
      </c>
      <c r="AX4445" s="14" t="s">
        <v>74</v>
      </c>
      <c r="AY4445" s="255" t="s">
        <v>224</v>
      </c>
    </row>
    <row r="4446" s="14" customFormat="1">
      <c r="A4446" s="14"/>
      <c r="B4446" s="246"/>
      <c r="C4446" s="247"/>
      <c r="D4446" s="231" t="s">
        <v>268</v>
      </c>
      <c r="E4446" s="248" t="s">
        <v>19</v>
      </c>
      <c r="F4446" s="249" t="s">
        <v>2753</v>
      </c>
      <c r="G4446" s="247"/>
      <c r="H4446" s="248" t="s">
        <v>19</v>
      </c>
      <c r="I4446" s="250"/>
      <c r="J4446" s="247"/>
      <c r="K4446" s="247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268</v>
      </c>
      <c r="AU4446" s="255" t="s">
        <v>93</v>
      </c>
      <c r="AV4446" s="14" t="s">
        <v>82</v>
      </c>
      <c r="AW4446" s="14" t="s">
        <v>34</v>
      </c>
      <c r="AX4446" s="14" t="s">
        <v>74</v>
      </c>
      <c r="AY4446" s="255" t="s">
        <v>224</v>
      </c>
    </row>
    <row r="4447" s="13" customFormat="1">
      <c r="A4447" s="13"/>
      <c r="B4447" s="229"/>
      <c r="C4447" s="230"/>
      <c r="D4447" s="231" t="s">
        <v>268</v>
      </c>
      <c r="E4447" s="232" t="s">
        <v>19</v>
      </c>
      <c r="F4447" s="233" t="s">
        <v>4616</v>
      </c>
      <c r="G4447" s="230"/>
      <c r="H4447" s="234">
        <v>100.8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0" t="s">
        <v>268</v>
      </c>
      <c r="AU4447" s="240" t="s">
        <v>93</v>
      </c>
      <c r="AV4447" s="13" t="s">
        <v>93</v>
      </c>
      <c r="AW4447" s="13" t="s">
        <v>34</v>
      </c>
      <c r="AX4447" s="13" t="s">
        <v>74</v>
      </c>
      <c r="AY4447" s="240" t="s">
        <v>224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2755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93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4607</v>
      </c>
      <c r="G4449" s="230"/>
      <c r="H4449" s="234">
        <v>11.75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93</v>
      </c>
      <c r="AV4449" s="13" t="s">
        <v>93</v>
      </c>
      <c r="AW4449" s="13" t="s">
        <v>34</v>
      </c>
      <c r="AX4449" s="13" t="s">
        <v>74</v>
      </c>
      <c r="AY4449" s="240" t="s">
        <v>224</v>
      </c>
    </row>
    <row r="4450" s="15" customFormat="1">
      <c r="A4450" s="15"/>
      <c r="B4450" s="256"/>
      <c r="C4450" s="257"/>
      <c r="D4450" s="231" t="s">
        <v>268</v>
      </c>
      <c r="E4450" s="258" t="s">
        <v>19</v>
      </c>
      <c r="F4450" s="259" t="s">
        <v>300</v>
      </c>
      <c r="G4450" s="257"/>
      <c r="H4450" s="260">
        <v>112.55</v>
      </c>
      <c r="I4450" s="261"/>
      <c r="J4450" s="257"/>
      <c r="K4450" s="257"/>
      <c r="L4450" s="262"/>
      <c r="M4450" s="263"/>
      <c r="N4450" s="264"/>
      <c r="O4450" s="264"/>
      <c r="P4450" s="264"/>
      <c r="Q4450" s="264"/>
      <c r="R4450" s="264"/>
      <c r="S4450" s="264"/>
      <c r="T4450" s="26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6" t="s">
        <v>268</v>
      </c>
      <c r="AU4450" s="266" t="s">
        <v>93</v>
      </c>
      <c r="AV4450" s="15" t="s">
        <v>108</v>
      </c>
      <c r="AW4450" s="15" t="s">
        <v>34</v>
      </c>
      <c r="AX4450" s="15" t="s">
        <v>74</v>
      </c>
      <c r="AY4450" s="266" t="s">
        <v>224</v>
      </c>
    </row>
    <row r="4451" s="16" customFormat="1">
      <c r="A4451" s="16"/>
      <c r="B4451" s="272"/>
      <c r="C4451" s="273"/>
      <c r="D4451" s="231" t="s">
        <v>268</v>
      </c>
      <c r="E4451" s="274" t="s">
        <v>19</v>
      </c>
      <c r="F4451" s="275" t="s">
        <v>351</v>
      </c>
      <c r="G4451" s="273"/>
      <c r="H4451" s="276">
        <v>1373.385</v>
      </c>
      <c r="I4451" s="277"/>
      <c r="J4451" s="273"/>
      <c r="K4451" s="273"/>
      <c r="L4451" s="278"/>
      <c r="M4451" s="279"/>
      <c r="N4451" s="280"/>
      <c r="O4451" s="280"/>
      <c r="P4451" s="280"/>
      <c r="Q4451" s="280"/>
      <c r="R4451" s="280"/>
      <c r="S4451" s="280"/>
      <c r="T4451" s="281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T4451" s="282" t="s">
        <v>268</v>
      </c>
      <c r="AU4451" s="282" t="s">
        <v>93</v>
      </c>
      <c r="AV4451" s="16" t="s">
        <v>231</v>
      </c>
      <c r="AW4451" s="16" t="s">
        <v>34</v>
      </c>
      <c r="AX4451" s="16" t="s">
        <v>82</v>
      </c>
      <c r="AY4451" s="282" t="s">
        <v>224</v>
      </c>
    </row>
    <row r="4452" s="2" customFormat="1" ht="37.8" customHeight="1">
      <c r="A4452" s="41"/>
      <c r="B4452" s="42"/>
      <c r="C4452" s="216" t="s">
        <v>4617</v>
      </c>
      <c r="D4452" s="216" t="s">
        <v>227</v>
      </c>
      <c r="E4452" s="217" t="s">
        <v>4618</v>
      </c>
      <c r="F4452" s="218" t="s">
        <v>4619</v>
      </c>
      <c r="G4452" s="219" t="s">
        <v>266</v>
      </c>
      <c r="H4452" s="220">
        <v>24.600000000000001</v>
      </c>
      <c r="I4452" s="221"/>
      <c r="J4452" s="222">
        <f>ROUND(I4452*H4452,2)</f>
        <v>0</v>
      </c>
      <c r="K4452" s="218" t="s">
        <v>312</v>
      </c>
      <c r="L4452" s="47"/>
      <c r="M4452" s="223" t="s">
        <v>19</v>
      </c>
      <c r="N4452" s="224" t="s">
        <v>46</v>
      </c>
      <c r="O4452" s="87"/>
      <c r="P4452" s="225">
        <f>O4452*H4452</f>
        <v>0</v>
      </c>
      <c r="Q4452" s="225">
        <v>0.0050000000000000001</v>
      </c>
      <c r="R4452" s="225">
        <f>Q4452*H4452</f>
        <v>0.12300000000000001</v>
      </c>
      <c r="S4452" s="225">
        <v>0</v>
      </c>
      <c r="T4452" s="226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7" t="s">
        <v>544</v>
      </c>
      <c r="AT4452" s="227" t="s">
        <v>227</v>
      </c>
      <c r="AU4452" s="227" t="s">
        <v>93</v>
      </c>
      <c r="AY4452" s="20" t="s">
        <v>224</v>
      </c>
      <c r="BE4452" s="228">
        <f>IF(N4452="základní",J4452,0)</f>
        <v>0</v>
      </c>
      <c r="BF4452" s="228">
        <f>IF(N4452="snížená",J4452,0)</f>
        <v>0</v>
      </c>
      <c r="BG4452" s="228">
        <f>IF(N4452="zákl. přenesená",J4452,0)</f>
        <v>0</v>
      </c>
      <c r="BH4452" s="228">
        <f>IF(N4452="sníž. přenesená",J4452,0)</f>
        <v>0</v>
      </c>
      <c r="BI4452" s="228">
        <f>IF(N4452="nulová",J4452,0)</f>
        <v>0</v>
      </c>
      <c r="BJ4452" s="20" t="s">
        <v>93</v>
      </c>
      <c r="BK4452" s="228">
        <f>ROUND(I4452*H4452,2)</f>
        <v>0</v>
      </c>
      <c r="BL4452" s="20" t="s">
        <v>544</v>
      </c>
      <c r="BM4452" s="227" t="s">
        <v>4620</v>
      </c>
    </row>
    <row r="4453" s="2" customFormat="1">
      <c r="A4453" s="41"/>
      <c r="B4453" s="42"/>
      <c r="C4453" s="43"/>
      <c r="D4453" s="267" t="s">
        <v>314</v>
      </c>
      <c r="E4453" s="43"/>
      <c r="F4453" s="268" t="s">
        <v>4621</v>
      </c>
      <c r="G4453" s="43"/>
      <c r="H4453" s="43"/>
      <c r="I4453" s="269"/>
      <c r="J4453" s="43"/>
      <c r="K4453" s="43"/>
      <c r="L4453" s="47"/>
      <c r="M4453" s="270"/>
      <c r="N4453" s="271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314</v>
      </c>
      <c r="AU4453" s="20" t="s">
        <v>93</v>
      </c>
    </row>
    <row r="4454" s="14" customFormat="1">
      <c r="A4454" s="14"/>
      <c r="B4454" s="246"/>
      <c r="C4454" s="247"/>
      <c r="D4454" s="231" t="s">
        <v>268</v>
      </c>
      <c r="E4454" s="248" t="s">
        <v>19</v>
      </c>
      <c r="F4454" s="249" t="s">
        <v>4622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268</v>
      </c>
      <c r="AU4454" s="255" t="s">
        <v>93</v>
      </c>
      <c r="AV4454" s="14" t="s">
        <v>82</v>
      </c>
      <c r="AW4454" s="14" t="s">
        <v>34</v>
      </c>
      <c r="AX4454" s="14" t="s">
        <v>74</v>
      </c>
      <c r="AY4454" s="255" t="s">
        <v>224</v>
      </c>
    </row>
    <row r="4455" s="13" customFormat="1">
      <c r="A4455" s="13"/>
      <c r="B4455" s="229"/>
      <c r="C4455" s="230"/>
      <c r="D4455" s="231" t="s">
        <v>268</v>
      </c>
      <c r="E4455" s="232" t="s">
        <v>19</v>
      </c>
      <c r="F4455" s="233" t="s">
        <v>4623</v>
      </c>
      <c r="G4455" s="230"/>
      <c r="H4455" s="234">
        <v>24.600000000000001</v>
      </c>
      <c r="I4455" s="235"/>
      <c r="J4455" s="230"/>
      <c r="K4455" s="230"/>
      <c r="L4455" s="236"/>
      <c r="M4455" s="237"/>
      <c r="N4455" s="238"/>
      <c r="O4455" s="238"/>
      <c r="P4455" s="238"/>
      <c r="Q4455" s="238"/>
      <c r="R4455" s="238"/>
      <c r="S4455" s="238"/>
      <c r="T4455" s="23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0" t="s">
        <v>268</v>
      </c>
      <c r="AU4455" s="240" t="s">
        <v>93</v>
      </c>
      <c r="AV4455" s="13" t="s">
        <v>93</v>
      </c>
      <c r="AW4455" s="13" t="s">
        <v>34</v>
      </c>
      <c r="AX4455" s="13" t="s">
        <v>82</v>
      </c>
      <c r="AY4455" s="240" t="s">
        <v>224</v>
      </c>
    </row>
    <row r="4456" s="2" customFormat="1" ht="16.5" customHeight="1">
      <c r="A4456" s="41"/>
      <c r="B4456" s="42"/>
      <c r="C4456" s="286" t="s">
        <v>4624</v>
      </c>
      <c r="D4456" s="286" t="s">
        <v>572</v>
      </c>
      <c r="E4456" s="287" t="s">
        <v>4625</v>
      </c>
      <c r="F4456" s="288" t="s">
        <v>4626</v>
      </c>
      <c r="G4456" s="289" t="s">
        <v>266</v>
      </c>
      <c r="H4456" s="290">
        <v>27.059999999999999</v>
      </c>
      <c r="I4456" s="291"/>
      <c r="J4456" s="292">
        <f>ROUND(I4456*H4456,2)</f>
        <v>0</v>
      </c>
      <c r="K4456" s="288" t="s">
        <v>19</v>
      </c>
      <c r="L4456" s="293"/>
      <c r="M4456" s="294" t="s">
        <v>19</v>
      </c>
      <c r="N4456" s="295" t="s">
        <v>46</v>
      </c>
      <c r="O4456" s="87"/>
      <c r="P4456" s="225">
        <f>O4456*H4456</f>
        <v>0</v>
      </c>
      <c r="Q4456" s="225">
        <v>0.01465</v>
      </c>
      <c r="R4456" s="225">
        <f>Q4456*H4456</f>
        <v>0.39642899999999998</v>
      </c>
      <c r="S4456" s="225">
        <v>0</v>
      </c>
      <c r="T4456" s="226">
        <f>S4456*H4456</f>
        <v>0</v>
      </c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R4456" s="227" t="s">
        <v>643</v>
      </c>
      <c r="AT4456" s="227" t="s">
        <v>572</v>
      </c>
      <c r="AU4456" s="227" t="s">
        <v>93</v>
      </c>
      <c r="AY4456" s="20" t="s">
        <v>224</v>
      </c>
      <c r="BE4456" s="228">
        <f>IF(N4456="základní",J4456,0)</f>
        <v>0</v>
      </c>
      <c r="BF4456" s="228">
        <f>IF(N4456="snížená",J4456,0)</f>
        <v>0</v>
      </c>
      <c r="BG4456" s="228">
        <f>IF(N4456="zákl. přenesená",J4456,0)</f>
        <v>0</v>
      </c>
      <c r="BH4456" s="228">
        <f>IF(N4456="sníž. přenesená",J4456,0)</f>
        <v>0</v>
      </c>
      <c r="BI4456" s="228">
        <f>IF(N4456="nulová",J4456,0)</f>
        <v>0</v>
      </c>
      <c r="BJ4456" s="20" t="s">
        <v>93</v>
      </c>
      <c r="BK4456" s="228">
        <f>ROUND(I4456*H4456,2)</f>
        <v>0</v>
      </c>
      <c r="BL4456" s="20" t="s">
        <v>544</v>
      </c>
      <c r="BM4456" s="227" t="s">
        <v>4627</v>
      </c>
    </row>
    <row r="4457" s="13" customFormat="1">
      <c r="A4457" s="13"/>
      <c r="B4457" s="229"/>
      <c r="C4457" s="230"/>
      <c r="D4457" s="231" t="s">
        <v>268</v>
      </c>
      <c r="E4457" s="232" t="s">
        <v>19</v>
      </c>
      <c r="F4457" s="233" t="s">
        <v>4628</v>
      </c>
      <c r="G4457" s="230"/>
      <c r="H4457" s="234">
        <v>27.059999999999999</v>
      </c>
      <c r="I4457" s="235"/>
      <c r="J4457" s="230"/>
      <c r="K4457" s="230"/>
      <c r="L4457" s="236"/>
      <c r="M4457" s="237"/>
      <c r="N4457" s="238"/>
      <c r="O4457" s="238"/>
      <c r="P4457" s="238"/>
      <c r="Q4457" s="238"/>
      <c r="R4457" s="238"/>
      <c r="S4457" s="238"/>
      <c r="T4457" s="23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0" t="s">
        <v>268</v>
      </c>
      <c r="AU4457" s="240" t="s">
        <v>93</v>
      </c>
      <c r="AV4457" s="13" t="s">
        <v>93</v>
      </c>
      <c r="AW4457" s="13" t="s">
        <v>34</v>
      </c>
      <c r="AX4457" s="13" t="s">
        <v>82</v>
      </c>
      <c r="AY4457" s="240" t="s">
        <v>224</v>
      </c>
    </row>
    <row r="4458" s="2" customFormat="1" ht="49.05" customHeight="1">
      <c r="A4458" s="41"/>
      <c r="B4458" s="42"/>
      <c r="C4458" s="216" t="s">
        <v>4629</v>
      </c>
      <c r="D4458" s="216" t="s">
        <v>227</v>
      </c>
      <c r="E4458" s="217" t="s">
        <v>4630</v>
      </c>
      <c r="F4458" s="218" t="s">
        <v>4631</v>
      </c>
      <c r="G4458" s="219" t="s">
        <v>371</v>
      </c>
      <c r="H4458" s="220">
        <v>61.036999999999999</v>
      </c>
      <c r="I4458" s="221"/>
      <c r="J4458" s="222">
        <f>ROUND(I4458*H4458,2)</f>
        <v>0</v>
      </c>
      <c r="K4458" s="218" t="s">
        <v>312</v>
      </c>
      <c r="L4458" s="47"/>
      <c r="M4458" s="223" t="s">
        <v>19</v>
      </c>
      <c r="N4458" s="224" t="s">
        <v>46</v>
      </c>
      <c r="O4458" s="87"/>
      <c r="P4458" s="225">
        <f>O4458*H4458</f>
        <v>0</v>
      </c>
      <c r="Q4458" s="225">
        <v>0</v>
      </c>
      <c r="R4458" s="225">
        <f>Q4458*H4458</f>
        <v>0</v>
      </c>
      <c r="S4458" s="225">
        <v>0</v>
      </c>
      <c r="T4458" s="226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7" t="s">
        <v>544</v>
      </c>
      <c r="AT4458" s="227" t="s">
        <v>227</v>
      </c>
      <c r="AU4458" s="227" t="s">
        <v>93</v>
      </c>
      <c r="AY4458" s="20" t="s">
        <v>224</v>
      </c>
      <c r="BE4458" s="228">
        <f>IF(N4458="základní",J4458,0)</f>
        <v>0</v>
      </c>
      <c r="BF4458" s="228">
        <f>IF(N4458="snížená",J4458,0)</f>
        <v>0</v>
      </c>
      <c r="BG4458" s="228">
        <f>IF(N4458="zákl. přenesená",J4458,0)</f>
        <v>0</v>
      </c>
      <c r="BH4458" s="228">
        <f>IF(N4458="sníž. přenesená",J4458,0)</f>
        <v>0</v>
      </c>
      <c r="BI4458" s="228">
        <f>IF(N4458="nulová",J4458,0)</f>
        <v>0</v>
      </c>
      <c r="BJ4458" s="20" t="s">
        <v>93</v>
      </c>
      <c r="BK4458" s="228">
        <f>ROUND(I4458*H4458,2)</f>
        <v>0</v>
      </c>
      <c r="BL4458" s="20" t="s">
        <v>544</v>
      </c>
      <c r="BM4458" s="227" t="s">
        <v>4632</v>
      </c>
    </row>
    <row r="4459" s="2" customFormat="1">
      <c r="A4459" s="41"/>
      <c r="B4459" s="42"/>
      <c r="C4459" s="43"/>
      <c r="D4459" s="267" t="s">
        <v>314</v>
      </c>
      <c r="E4459" s="43"/>
      <c r="F4459" s="268" t="s">
        <v>4633</v>
      </c>
      <c r="G4459" s="43"/>
      <c r="H4459" s="43"/>
      <c r="I4459" s="269"/>
      <c r="J4459" s="43"/>
      <c r="K4459" s="43"/>
      <c r="L4459" s="47"/>
      <c r="M4459" s="270"/>
      <c r="N4459" s="271"/>
      <c r="O4459" s="87"/>
      <c r="P4459" s="87"/>
      <c r="Q4459" s="87"/>
      <c r="R4459" s="87"/>
      <c r="S4459" s="87"/>
      <c r="T4459" s="88"/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T4459" s="20" t="s">
        <v>314</v>
      </c>
      <c r="AU4459" s="20" t="s">
        <v>93</v>
      </c>
    </row>
    <row r="4460" s="12" customFormat="1" ht="22.8" customHeight="1">
      <c r="A4460" s="12"/>
      <c r="B4460" s="200"/>
      <c r="C4460" s="201"/>
      <c r="D4460" s="202" t="s">
        <v>73</v>
      </c>
      <c r="E4460" s="214" t="s">
        <v>4634</v>
      </c>
      <c r="F4460" s="214" t="s">
        <v>4635</v>
      </c>
      <c r="G4460" s="201"/>
      <c r="H4460" s="201"/>
      <c r="I4460" s="204"/>
      <c r="J4460" s="215">
        <f>BK4460</f>
        <v>0</v>
      </c>
      <c r="K4460" s="201"/>
      <c r="L4460" s="206"/>
      <c r="M4460" s="207"/>
      <c r="N4460" s="208"/>
      <c r="O4460" s="208"/>
      <c r="P4460" s="209">
        <f>SUM(P4461:P4468)</f>
        <v>0</v>
      </c>
      <c r="Q4460" s="208"/>
      <c r="R4460" s="209">
        <f>SUM(R4461:R4468)</f>
        <v>0</v>
      </c>
      <c r="S4460" s="208"/>
      <c r="T4460" s="210">
        <f>SUM(T4461:T4468)</f>
        <v>0</v>
      </c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R4460" s="211" t="s">
        <v>93</v>
      </c>
      <c r="AT4460" s="212" t="s">
        <v>73</v>
      </c>
      <c r="AU4460" s="212" t="s">
        <v>82</v>
      </c>
      <c r="AY4460" s="211" t="s">
        <v>224</v>
      </c>
      <c r="BK4460" s="213">
        <f>SUM(BK4461:BK4468)</f>
        <v>0</v>
      </c>
    </row>
    <row r="4461" s="2" customFormat="1" ht="16.5" customHeight="1">
      <c r="A4461" s="41"/>
      <c r="B4461" s="42"/>
      <c r="C4461" s="216" t="s">
        <v>4636</v>
      </c>
      <c r="D4461" s="216" t="s">
        <v>227</v>
      </c>
      <c r="E4461" s="217" t="s">
        <v>4637</v>
      </c>
      <c r="F4461" s="218" t="s">
        <v>4638</v>
      </c>
      <c r="G4461" s="219" t="s">
        <v>266</v>
      </c>
      <c r="H4461" s="220">
        <v>533.86500000000001</v>
      </c>
      <c r="I4461" s="221"/>
      <c r="J4461" s="222">
        <f>ROUND(I4461*H4461,2)</f>
        <v>0</v>
      </c>
      <c r="K4461" s="218" t="s">
        <v>19</v>
      </c>
      <c r="L4461" s="47"/>
      <c r="M4461" s="223" t="s">
        <v>19</v>
      </c>
      <c r="N4461" s="224" t="s">
        <v>46</v>
      </c>
      <c r="O4461" s="87"/>
      <c r="P4461" s="225">
        <f>O4461*H4461</f>
        <v>0</v>
      </c>
      <c r="Q4461" s="225">
        <v>0</v>
      </c>
      <c r="R4461" s="225">
        <f>Q4461*H4461</f>
        <v>0</v>
      </c>
      <c r="S4461" s="225">
        <v>0</v>
      </c>
      <c r="T4461" s="226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7" t="s">
        <v>544</v>
      </c>
      <c r="AT4461" s="227" t="s">
        <v>227</v>
      </c>
      <c r="AU4461" s="227" t="s">
        <v>93</v>
      </c>
      <c r="AY4461" s="20" t="s">
        <v>224</v>
      </c>
      <c r="BE4461" s="228">
        <f>IF(N4461="základní",J4461,0)</f>
        <v>0</v>
      </c>
      <c r="BF4461" s="228">
        <f>IF(N4461="snížená",J4461,0)</f>
        <v>0</v>
      </c>
      <c r="BG4461" s="228">
        <f>IF(N4461="zákl. přenesená",J4461,0)</f>
        <v>0</v>
      </c>
      <c r="BH4461" s="228">
        <f>IF(N4461="sníž. přenesená",J4461,0)</f>
        <v>0</v>
      </c>
      <c r="BI4461" s="228">
        <f>IF(N4461="nulová",J4461,0)</f>
        <v>0</v>
      </c>
      <c r="BJ4461" s="20" t="s">
        <v>93</v>
      </c>
      <c r="BK4461" s="228">
        <f>ROUND(I4461*H4461,2)</f>
        <v>0</v>
      </c>
      <c r="BL4461" s="20" t="s">
        <v>544</v>
      </c>
      <c r="BM4461" s="227" t="s">
        <v>4639</v>
      </c>
    </row>
    <row r="4462" s="14" customFormat="1">
      <c r="A4462" s="14"/>
      <c r="B4462" s="246"/>
      <c r="C4462" s="247"/>
      <c r="D4462" s="231" t="s">
        <v>268</v>
      </c>
      <c r="E4462" s="248" t="s">
        <v>19</v>
      </c>
      <c r="F4462" s="249" t="s">
        <v>4640</v>
      </c>
      <c r="G4462" s="247"/>
      <c r="H4462" s="248" t="s">
        <v>19</v>
      </c>
      <c r="I4462" s="250"/>
      <c r="J4462" s="247"/>
      <c r="K4462" s="247"/>
      <c r="L4462" s="251"/>
      <c r="M4462" s="252"/>
      <c r="N4462" s="253"/>
      <c r="O4462" s="253"/>
      <c r="P4462" s="253"/>
      <c r="Q4462" s="253"/>
      <c r="R4462" s="253"/>
      <c r="S4462" s="253"/>
      <c r="T4462" s="25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5" t="s">
        <v>268</v>
      </c>
      <c r="AU4462" s="255" t="s">
        <v>93</v>
      </c>
      <c r="AV4462" s="14" t="s">
        <v>82</v>
      </c>
      <c r="AW4462" s="14" t="s">
        <v>34</v>
      </c>
      <c r="AX4462" s="14" t="s">
        <v>74</v>
      </c>
      <c r="AY4462" s="255" t="s">
        <v>224</v>
      </c>
    </row>
    <row r="4463" s="13" customFormat="1">
      <c r="A4463" s="13"/>
      <c r="B4463" s="229"/>
      <c r="C4463" s="230"/>
      <c r="D4463" s="231" t="s">
        <v>268</v>
      </c>
      <c r="E4463" s="232" t="s">
        <v>19</v>
      </c>
      <c r="F4463" s="233" t="s">
        <v>4641</v>
      </c>
      <c r="G4463" s="230"/>
      <c r="H4463" s="234">
        <v>438.14600000000002</v>
      </c>
      <c r="I4463" s="235"/>
      <c r="J4463" s="230"/>
      <c r="K4463" s="230"/>
      <c r="L4463" s="236"/>
      <c r="M4463" s="237"/>
      <c r="N4463" s="238"/>
      <c r="O4463" s="238"/>
      <c r="P4463" s="238"/>
      <c r="Q4463" s="238"/>
      <c r="R4463" s="238"/>
      <c r="S4463" s="238"/>
      <c r="T4463" s="239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0" t="s">
        <v>268</v>
      </c>
      <c r="AU4463" s="240" t="s">
        <v>93</v>
      </c>
      <c r="AV4463" s="13" t="s">
        <v>93</v>
      </c>
      <c r="AW4463" s="13" t="s">
        <v>34</v>
      </c>
      <c r="AX4463" s="13" t="s">
        <v>74</v>
      </c>
      <c r="AY4463" s="240" t="s">
        <v>224</v>
      </c>
    </row>
    <row r="4464" s="14" customFormat="1">
      <c r="A4464" s="14"/>
      <c r="B4464" s="246"/>
      <c r="C4464" s="247"/>
      <c r="D4464" s="231" t="s">
        <v>268</v>
      </c>
      <c r="E4464" s="248" t="s">
        <v>19</v>
      </c>
      <c r="F4464" s="249" t="s">
        <v>4642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268</v>
      </c>
      <c r="AU4464" s="255" t="s">
        <v>93</v>
      </c>
      <c r="AV4464" s="14" t="s">
        <v>82</v>
      </c>
      <c r="AW4464" s="14" t="s">
        <v>34</v>
      </c>
      <c r="AX4464" s="14" t="s">
        <v>74</v>
      </c>
      <c r="AY4464" s="255" t="s">
        <v>224</v>
      </c>
    </row>
    <row r="4465" s="13" customFormat="1">
      <c r="A4465" s="13"/>
      <c r="B4465" s="229"/>
      <c r="C4465" s="230"/>
      <c r="D4465" s="231" t="s">
        <v>268</v>
      </c>
      <c r="E4465" s="232" t="s">
        <v>19</v>
      </c>
      <c r="F4465" s="233" t="s">
        <v>4643</v>
      </c>
      <c r="G4465" s="230"/>
      <c r="H4465" s="234">
        <v>88.819999999999993</v>
      </c>
      <c r="I4465" s="235"/>
      <c r="J4465" s="230"/>
      <c r="K4465" s="230"/>
      <c r="L4465" s="236"/>
      <c r="M4465" s="237"/>
      <c r="N4465" s="238"/>
      <c r="O4465" s="238"/>
      <c r="P4465" s="238"/>
      <c r="Q4465" s="238"/>
      <c r="R4465" s="238"/>
      <c r="S4465" s="238"/>
      <c r="T4465" s="23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0" t="s">
        <v>268</v>
      </c>
      <c r="AU4465" s="240" t="s">
        <v>93</v>
      </c>
      <c r="AV4465" s="13" t="s">
        <v>93</v>
      </c>
      <c r="AW4465" s="13" t="s">
        <v>34</v>
      </c>
      <c r="AX4465" s="13" t="s">
        <v>74</v>
      </c>
      <c r="AY4465" s="240" t="s">
        <v>224</v>
      </c>
    </row>
    <row r="4466" s="14" customFormat="1">
      <c r="A4466" s="14"/>
      <c r="B4466" s="246"/>
      <c r="C4466" s="247"/>
      <c r="D4466" s="231" t="s">
        <v>268</v>
      </c>
      <c r="E4466" s="248" t="s">
        <v>19</v>
      </c>
      <c r="F4466" s="249" t="s">
        <v>1609</v>
      </c>
      <c r="G4466" s="247"/>
      <c r="H4466" s="248" t="s">
        <v>19</v>
      </c>
      <c r="I4466" s="250"/>
      <c r="J4466" s="247"/>
      <c r="K4466" s="247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5" t="s">
        <v>268</v>
      </c>
      <c r="AU4466" s="255" t="s">
        <v>93</v>
      </c>
      <c r="AV4466" s="14" t="s">
        <v>82</v>
      </c>
      <c r="AW4466" s="14" t="s">
        <v>34</v>
      </c>
      <c r="AX4466" s="14" t="s">
        <v>74</v>
      </c>
      <c r="AY4466" s="255" t="s">
        <v>224</v>
      </c>
    </row>
    <row r="4467" s="13" customFormat="1">
      <c r="A4467" s="13"/>
      <c r="B4467" s="229"/>
      <c r="C4467" s="230"/>
      <c r="D4467" s="231" t="s">
        <v>268</v>
      </c>
      <c r="E4467" s="232" t="s">
        <v>19</v>
      </c>
      <c r="F4467" s="233" t="s">
        <v>4644</v>
      </c>
      <c r="G4467" s="230"/>
      <c r="H4467" s="234">
        <v>6.899</v>
      </c>
      <c r="I4467" s="235"/>
      <c r="J4467" s="230"/>
      <c r="K4467" s="230"/>
      <c r="L4467" s="236"/>
      <c r="M4467" s="237"/>
      <c r="N4467" s="238"/>
      <c r="O4467" s="238"/>
      <c r="P4467" s="238"/>
      <c r="Q4467" s="238"/>
      <c r="R4467" s="238"/>
      <c r="S4467" s="238"/>
      <c r="T4467" s="23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0" t="s">
        <v>268</v>
      </c>
      <c r="AU4467" s="240" t="s">
        <v>93</v>
      </c>
      <c r="AV4467" s="13" t="s">
        <v>93</v>
      </c>
      <c r="AW4467" s="13" t="s">
        <v>34</v>
      </c>
      <c r="AX4467" s="13" t="s">
        <v>74</v>
      </c>
      <c r="AY4467" s="240" t="s">
        <v>224</v>
      </c>
    </row>
    <row r="4468" s="16" customFormat="1">
      <c r="A4468" s="16"/>
      <c r="B4468" s="272"/>
      <c r="C4468" s="273"/>
      <c r="D4468" s="231" t="s">
        <v>268</v>
      </c>
      <c r="E4468" s="274" t="s">
        <v>19</v>
      </c>
      <c r="F4468" s="275" t="s">
        <v>351</v>
      </c>
      <c r="G4468" s="273"/>
      <c r="H4468" s="276">
        <v>533.86500000000001</v>
      </c>
      <c r="I4468" s="277"/>
      <c r="J4468" s="273"/>
      <c r="K4468" s="273"/>
      <c r="L4468" s="278"/>
      <c r="M4468" s="279"/>
      <c r="N4468" s="280"/>
      <c r="O4468" s="280"/>
      <c r="P4468" s="280"/>
      <c r="Q4468" s="280"/>
      <c r="R4468" s="280"/>
      <c r="S4468" s="280"/>
      <c r="T4468" s="281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T4468" s="282" t="s">
        <v>268</v>
      </c>
      <c r="AU4468" s="282" t="s">
        <v>93</v>
      </c>
      <c r="AV4468" s="16" t="s">
        <v>231</v>
      </c>
      <c r="AW4468" s="16" t="s">
        <v>34</v>
      </c>
      <c r="AX4468" s="16" t="s">
        <v>82</v>
      </c>
      <c r="AY4468" s="282" t="s">
        <v>224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4645</v>
      </c>
      <c r="F4469" s="214" t="s">
        <v>4646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SUM(P4470:P4482)</f>
        <v>0</v>
      </c>
      <c r="Q4469" s="208"/>
      <c r="R4469" s="209">
        <f>SUM(R4470:R4482)</f>
        <v>8.5753170300000008</v>
      </c>
      <c r="S4469" s="208"/>
      <c r="T4469" s="210">
        <f>SUM(T4470:T4482)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93</v>
      </c>
      <c r="AT4469" s="212" t="s">
        <v>73</v>
      </c>
      <c r="AU4469" s="212" t="s">
        <v>82</v>
      </c>
      <c r="AY4469" s="211" t="s">
        <v>224</v>
      </c>
      <c r="BK4469" s="213">
        <f>SUM(BK4470:BK4482)</f>
        <v>0</v>
      </c>
    </row>
    <row r="4470" s="2" customFormat="1" ht="33" customHeight="1">
      <c r="A4470" s="41"/>
      <c r="B4470" s="42"/>
      <c r="C4470" s="216" t="s">
        <v>4647</v>
      </c>
      <c r="D4470" s="216" t="s">
        <v>227</v>
      </c>
      <c r="E4470" s="217" t="s">
        <v>4648</v>
      </c>
      <c r="F4470" s="218" t="s">
        <v>4649</v>
      </c>
      <c r="G4470" s="219" t="s">
        <v>266</v>
      </c>
      <c r="H4470" s="220">
        <v>17500.647000000001</v>
      </c>
      <c r="I4470" s="221"/>
      <c r="J4470" s="222">
        <f>ROUND(I4470*H4470,2)</f>
        <v>0</v>
      </c>
      <c r="K4470" s="218" t="s">
        <v>312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0.00020000000000000001</v>
      </c>
      <c r="R4470" s="225">
        <f>Q4470*H4470</f>
        <v>3.5001294000000005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544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544</v>
      </c>
      <c r="BM4470" s="227" t="s">
        <v>4650</v>
      </c>
    </row>
    <row r="4471" s="2" customFormat="1">
      <c r="A4471" s="41"/>
      <c r="B4471" s="42"/>
      <c r="C4471" s="43"/>
      <c r="D4471" s="267" t="s">
        <v>314</v>
      </c>
      <c r="E4471" s="43"/>
      <c r="F4471" s="268" t="s">
        <v>4651</v>
      </c>
      <c r="G4471" s="43"/>
      <c r="H4471" s="43"/>
      <c r="I4471" s="269"/>
      <c r="J4471" s="43"/>
      <c r="K4471" s="43"/>
      <c r="L4471" s="47"/>
      <c r="M4471" s="270"/>
      <c r="N4471" s="271"/>
      <c r="O4471" s="87"/>
      <c r="P4471" s="87"/>
      <c r="Q4471" s="87"/>
      <c r="R4471" s="87"/>
      <c r="S4471" s="87"/>
      <c r="T4471" s="88"/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T4471" s="20" t="s">
        <v>314</v>
      </c>
      <c r="AU4471" s="20" t="s">
        <v>93</v>
      </c>
    </row>
    <row r="4472" s="14" customFormat="1">
      <c r="A4472" s="14"/>
      <c r="B4472" s="246"/>
      <c r="C4472" s="247"/>
      <c r="D4472" s="231" t="s">
        <v>268</v>
      </c>
      <c r="E4472" s="248" t="s">
        <v>19</v>
      </c>
      <c r="F4472" s="249" t="s">
        <v>4652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268</v>
      </c>
      <c r="AU4472" s="255" t="s">
        <v>93</v>
      </c>
      <c r="AV4472" s="14" t="s">
        <v>82</v>
      </c>
      <c r="AW4472" s="14" t="s">
        <v>34</v>
      </c>
      <c r="AX4472" s="14" t="s">
        <v>74</v>
      </c>
      <c r="AY4472" s="255" t="s">
        <v>224</v>
      </c>
    </row>
    <row r="4473" s="13" customFormat="1">
      <c r="A4473" s="13"/>
      <c r="B4473" s="229"/>
      <c r="C4473" s="230"/>
      <c r="D4473" s="231" t="s">
        <v>268</v>
      </c>
      <c r="E4473" s="232" t="s">
        <v>19</v>
      </c>
      <c r="F4473" s="233" t="s">
        <v>4653</v>
      </c>
      <c r="G4473" s="230"/>
      <c r="H4473" s="234">
        <v>13836.709000000001</v>
      </c>
      <c r="I4473" s="235"/>
      <c r="J4473" s="230"/>
      <c r="K4473" s="230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268</v>
      </c>
      <c r="AU4473" s="240" t="s">
        <v>93</v>
      </c>
      <c r="AV4473" s="13" t="s">
        <v>93</v>
      </c>
      <c r="AW4473" s="13" t="s">
        <v>34</v>
      </c>
      <c r="AX4473" s="13" t="s">
        <v>74</v>
      </c>
      <c r="AY4473" s="240" t="s">
        <v>224</v>
      </c>
    </row>
    <row r="4474" s="14" customFormat="1">
      <c r="A4474" s="14"/>
      <c r="B4474" s="246"/>
      <c r="C4474" s="247"/>
      <c r="D4474" s="231" t="s">
        <v>268</v>
      </c>
      <c r="E4474" s="248" t="s">
        <v>19</v>
      </c>
      <c r="F4474" s="249" t="s">
        <v>4654</v>
      </c>
      <c r="G4474" s="247"/>
      <c r="H4474" s="248" t="s">
        <v>19</v>
      </c>
      <c r="I4474" s="250"/>
      <c r="J4474" s="247"/>
      <c r="K4474" s="247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268</v>
      </c>
      <c r="AU4474" s="255" t="s">
        <v>93</v>
      </c>
      <c r="AV4474" s="14" t="s">
        <v>82</v>
      </c>
      <c r="AW4474" s="14" t="s">
        <v>34</v>
      </c>
      <c r="AX4474" s="14" t="s">
        <v>74</v>
      </c>
      <c r="AY4474" s="255" t="s">
        <v>224</v>
      </c>
    </row>
    <row r="4475" s="13" customFormat="1">
      <c r="A4475" s="13"/>
      <c r="B4475" s="229"/>
      <c r="C4475" s="230"/>
      <c r="D4475" s="231" t="s">
        <v>268</v>
      </c>
      <c r="E4475" s="232" t="s">
        <v>19</v>
      </c>
      <c r="F4475" s="233" t="s">
        <v>4655</v>
      </c>
      <c r="G4475" s="230"/>
      <c r="H4475" s="234">
        <v>985.42100000000005</v>
      </c>
      <c r="I4475" s="235"/>
      <c r="J4475" s="230"/>
      <c r="K4475" s="230"/>
      <c r="L4475" s="236"/>
      <c r="M4475" s="237"/>
      <c r="N4475" s="238"/>
      <c r="O4475" s="238"/>
      <c r="P4475" s="238"/>
      <c r="Q4475" s="238"/>
      <c r="R4475" s="238"/>
      <c r="S4475" s="238"/>
      <c r="T4475" s="23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0" t="s">
        <v>268</v>
      </c>
      <c r="AU4475" s="240" t="s">
        <v>93</v>
      </c>
      <c r="AV4475" s="13" t="s">
        <v>93</v>
      </c>
      <c r="AW4475" s="13" t="s">
        <v>34</v>
      </c>
      <c r="AX4475" s="13" t="s">
        <v>74</v>
      </c>
      <c r="AY4475" s="240" t="s">
        <v>224</v>
      </c>
    </row>
    <row r="4476" s="14" customFormat="1">
      <c r="A4476" s="14"/>
      <c r="B4476" s="246"/>
      <c r="C4476" s="247"/>
      <c r="D4476" s="231" t="s">
        <v>268</v>
      </c>
      <c r="E4476" s="248" t="s">
        <v>19</v>
      </c>
      <c r="F4476" s="249" t="s">
        <v>4656</v>
      </c>
      <c r="G4476" s="247"/>
      <c r="H4476" s="248" t="s">
        <v>19</v>
      </c>
      <c r="I4476" s="250"/>
      <c r="J4476" s="247"/>
      <c r="K4476" s="247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268</v>
      </c>
      <c r="AU4476" s="255" t="s">
        <v>93</v>
      </c>
      <c r="AV4476" s="14" t="s">
        <v>82</v>
      </c>
      <c r="AW4476" s="14" t="s">
        <v>34</v>
      </c>
      <c r="AX4476" s="14" t="s">
        <v>74</v>
      </c>
      <c r="AY4476" s="255" t="s">
        <v>224</v>
      </c>
    </row>
    <row r="4477" s="13" customFormat="1">
      <c r="A4477" s="13"/>
      <c r="B4477" s="229"/>
      <c r="C4477" s="230"/>
      <c r="D4477" s="231" t="s">
        <v>268</v>
      </c>
      <c r="E4477" s="232" t="s">
        <v>19</v>
      </c>
      <c r="F4477" s="233" t="s">
        <v>4657</v>
      </c>
      <c r="G4477" s="230"/>
      <c r="H4477" s="234">
        <v>4667.8890000000001</v>
      </c>
      <c r="I4477" s="235"/>
      <c r="J4477" s="230"/>
      <c r="K4477" s="230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268</v>
      </c>
      <c r="AU4477" s="240" t="s">
        <v>93</v>
      </c>
      <c r="AV4477" s="13" t="s">
        <v>93</v>
      </c>
      <c r="AW4477" s="13" t="s">
        <v>34</v>
      </c>
      <c r="AX4477" s="13" t="s">
        <v>74</v>
      </c>
      <c r="AY4477" s="240" t="s">
        <v>224</v>
      </c>
    </row>
    <row r="4478" s="14" customFormat="1">
      <c r="A4478" s="14"/>
      <c r="B4478" s="246"/>
      <c r="C4478" s="247"/>
      <c r="D4478" s="231" t="s">
        <v>268</v>
      </c>
      <c r="E4478" s="248" t="s">
        <v>19</v>
      </c>
      <c r="F4478" s="249" t="s">
        <v>4658</v>
      </c>
      <c r="G4478" s="247"/>
      <c r="H4478" s="248" t="s">
        <v>19</v>
      </c>
      <c r="I4478" s="250"/>
      <c r="J4478" s="247"/>
      <c r="K4478" s="247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268</v>
      </c>
      <c r="AU4478" s="255" t="s">
        <v>93</v>
      </c>
      <c r="AV4478" s="14" t="s">
        <v>82</v>
      </c>
      <c r="AW4478" s="14" t="s">
        <v>34</v>
      </c>
      <c r="AX4478" s="14" t="s">
        <v>74</v>
      </c>
      <c r="AY4478" s="255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4659</v>
      </c>
      <c r="G4479" s="230"/>
      <c r="H4479" s="234">
        <v>-1989.3720000000001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93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6" customFormat="1">
      <c r="A4480" s="16"/>
      <c r="B4480" s="272"/>
      <c r="C4480" s="273"/>
      <c r="D4480" s="231" t="s">
        <v>268</v>
      </c>
      <c r="E4480" s="274" t="s">
        <v>19</v>
      </c>
      <c r="F4480" s="275" t="s">
        <v>351</v>
      </c>
      <c r="G4480" s="273"/>
      <c r="H4480" s="276">
        <v>17500.647000000001</v>
      </c>
      <c r="I4480" s="277"/>
      <c r="J4480" s="273"/>
      <c r="K4480" s="273"/>
      <c r="L4480" s="278"/>
      <c r="M4480" s="279"/>
      <c r="N4480" s="280"/>
      <c r="O4480" s="280"/>
      <c r="P4480" s="280"/>
      <c r="Q4480" s="280"/>
      <c r="R4480" s="280"/>
      <c r="S4480" s="280"/>
      <c r="T4480" s="281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T4480" s="282" t="s">
        <v>268</v>
      </c>
      <c r="AU4480" s="282" t="s">
        <v>93</v>
      </c>
      <c r="AV4480" s="16" t="s">
        <v>231</v>
      </c>
      <c r="AW4480" s="16" t="s">
        <v>34</v>
      </c>
      <c r="AX4480" s="16" t="s">
        <v>82</v>
      </c>
      <c r="AY4480" s="282" t="s">
        <v>224</v>
      </c>
    </row>
    <row r="4481" s="2" customFormat="1" ht="37.8" customHeight="1">
      <c r="A4481" s="41"/>
      <c r="B4481" s="42"/>
      <c r="C4481" s="216" t="s">
        <v>4660</v>
      </c>
      <c r="D4481" s="216" t="s">
        <v>227</v>
      </c>
      <c r="E4481" s="217" t="s">
        <v>4661</v>
      </c>
      <c r="F4481" s="218" t="s">
        <v>4662</v>
      </c>
      <c r="G4481" s="219" t="s">
        <v>266</v>
      </c>
      <c r="H4481" s="220">
        <v>17500.647000000001</v>
      </c>
      <c r="I4481" s="221"/>
      <c r="J4481" s="222">
        <f>ROUND(I4481*H4481,2)</f>
        <v>0</v>
      </c>
      <c r="K4481" s="218" t="s">
        <v>312</v>
      </c>
      <c r="L4481" s="47"/>
      <c r="M4481" s="223" t="s">
        <v>19</v>
      </c>
      <c r="N4481" s="224" t="s">
        <v>46</v>
      </c>
      <c r="O4481" s="87"/>
      <c r="P4481" s="225">
        <f>O4481*H4481</f>
        <v>0</v>
      </c>
      <c r="Q4481" s="225">
        <v>0.00029</v>
      </c>
      <c r="R4481" s="225">
        <f>Q4481*H4481</f>
        <v>5.0751876300000003</v>
      </c>
      <c r="S4481" s="225">
        <v>0</v>
      </c>
      <c r="T4481" s="226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7" t="s">
        <v>544</v>
      </c>
      <c r="AT4481" s="227" t="s">
        <v>227</v>
      </c>
      <c r="AU4481" s="227" t="s">
        <v>93</v>
      </c>
      <c r="AY4481" s="20" t="s">
        <v>224</v>
      </c>
      <c r="BE4481" s="228">
        <f>IF(N4481="základní",J4481,0)</f>
        <v>0</v>
      </c>
      <c r="BF4481" s="228">
        <f>IF(N4481="snížená",J4481,0)</f>
        <v>0</v>
      </c>
      <c r="BG4481" s="228">
        <f>IF(N4481="zákl. přenesená",J4481,0)</f>
        <v>0</v>
      </c>
      <c r="BH4481" s="228">
        <f>IF(N4481="sníž. přenesená",J4481,0)</f>
        <v>0</v>
      </c>
      <c r="BI4481" s="228">
        <f>IF(N4481="nulová",J4481,0)</f>
        <v>0</v>
      </c>
      <c r="BJ4481" s="20" t="s">
        <v>93</v>
      </c>
      <c r="BK4481" s="228">
        <f>ROUND(I4481*H4481,2)</f>
        <v>0</v>
      </c>
      <c r="BL4481" s="20" t="s">
        <v>544</v>
      </c>
      <c r="BM4481" s="227" t="s">
        <v>4663</v>
      </c>
    </row>
    <row r="4482" s="2" customFormat="1">
      <c r="A4482" s="41"/>
      <c r="B4482" s="42"/>
      <c r="C4482" s="43"/>
      <c r="D4482" s="267" t="s">
        <v>314</v>
      </c>
      <c r="E4482" s="43"/>
      <c r="F4482" s="268" t="s">
        <v>4664</v>
      </c>
      <c r="G4482" s="43"/>
      <c r="H4482" s="43"/>
      <c r="I4482" s="269"/>
      <c r="J4482" s="43"/>
      <c r="K4482" s="43"/>
      <c r="L4482" s="47"/>
      <c r="M4482" s="270"/>
      <c r="N4482" s="271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314</v>
      </c>
      <c r="AU4482" s="20" t="s">
        <v>93</v>
      </c>
    </row>
    <row r="4483" s="12" customFormat="1" ht="25.92" customHeight="1">
      <c r="A4483" s="12"/>
      <c r="B4483" s="200"/>
      <c r="C4483" s="201"/>
      <c r="D4483" s="202" t="s">
        <v>73</v>
      </c>
      <c r="E4483" s="203" t="s">
        <v>572</v>
      </c>
      <c r="F4483" s="203" t="s">
        <v>4665</v>
      </c>
      <c r="G4483" s="201"/>
      <c r="H4483" s="201"/>
      <c r="I4483" s="204"/>
      <c r="J4483" s="205">
        <f>BK4483</f>
        <v>0</v>
      </c>
      <c r="K4483" s="201"/>
      <c r="L4483" s="206"/>
      <c r="M4483" s="207"/>
      <c r="N4483" s="208"/>
      <c r="O4483" s="208"/>
      <c r="P4483" s="209">
        <f>P4484+P4488</f>
        <v>0</v>
      </c>
      <c r="Q4483" s="208"/>
      <c r="R4483" s="209">
        <f>R4484+R4488</f>
        <v>0</v>
      </c>
      <c r="S4483" s="208"/>
      <c r="T4483" s="210">
        <f>T4484+T4488</f>
        <v>0</v>
      </c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R4483" s="211" t="s">
        <v>108</v>
      </c>
      <c r="AT4483" s="212" t="s">
        <v>73</v>
      </c>
      <c r="AU4483" s="212" t="s">
        <v>74</v>
      </c>
      <c r="AY4483" s="211" t="s">
        <v>224</v>
      </c>
      <c r="BK4483" s="213">
        <f>BK4484+BK4488</f>
        <v>0</v>
      </c>
    </row>
    <row r="4484" s="12" customFormat="1" ht="22.8" customHeight="1">
      <c r="A4484" s="12"/>
      <c r="B4484" s="200"/>
      <c r="C4484" s="201"/>
      <c r="D4484" s="202" t="s">
        <v>73</v>
      </c>
      <c r="E4484" s="214" t="s">
        <v>4666</v>
      </c>
      <c r="F4484" s="214" t="s">
        <v>4667</v>
      </c>
      <c r="G4484" s="201"/>
      <c r="H4484" s="201"/>
      <c r="I4484" s="204"/>
      <c r="J4484" s="215">
        <f>BK4484</f>
        <v>0</v>
      </c>
      <c r="K4484" s="201"/>
      <c r="L4484" s="206"/>
      <c r="M4484" s="207"/>
      <c r="N4484" s="208"/>
      <c r="O4484" s="208"/>
      <c r="P4484" s="209">
        <f>SUM(P4485:P4487)</f>
        <v>0</v>
      </c>
      <c r="Q4484" s="208"/>
      <c r="R4484" s="209">
        <f>SUM(R4485:R4487)</f>
        <v>0</v>
      </c>
      <c r="S4484" s="208"/>
      <c r="T4484" s="210">
        <f>SUM(T4485:T4487)</f>
        <v>0</v>
      </c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R4484" s="211" t="s">
        <v>108</v>
      </c>
      <c r="AT4484" s="212" t="s">
        <v>73</v>
      </c>
      <c r="AU4484" s="212" t="s">
        <v>82</v>
      </c>
      <c r="AY4484" s="211" t="s">
        <v>224</v>
      </c>
      <c r="BK4484" s="213">
        <f>SUM(BK4485:BK4487)</f>
        <v>0</v>
      </c>
    </row>
    <row r="4485" s="2" customFormat="1" ht="16.5" customHeight="1">
      <c r="A4485" s="41"/>
      <c r="B4485" s="42"/>
      <c r="C4485" s="216" t="s">
        <v>4668</v>
      </c>
      <c r="D4485" s="216" t="s">
        <v>227</v>
      </c>
      <c r="E4485" s="217" t="s">
        <v>4669</v>
      </c>
      <c r="F4485" s="218" t="s">
        <v>4670</v>
      </c>
      <c r="G4485" s="219" t="s">
        <v>595</v>
      </c>
      <c r="H4485" s="220">
        <v>1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1036</v>
      </c>
      <c r="AT4485" s="227" t="s">
        <v>227</v>
      </c>
      <c r="AU4485" s="227" t="s">
        <v>93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1036</v>
      </c>
      <c r="BM4485" s="227" t="s">
        <v>4671</v>
      </c>
    </row>
    <row r="4486" s="2" customFormat="1" ht="16.5" customHeight="1">
      <c r="A4486" s="41"/>
      <c r="B4486" s="42"/>
      <c r="C4486" s="216" t="s">
        <v>4672</v>
      </c>
      <c r="D4486" s="216" t="s">
        <v>227</v>
      </c>
      <c r="E4486" s="217" t="s">
        <v>4673</v>
      </c>
      <c r="F4486" s="218" t="s">
        <v>4674</v>
      </c>
      <c r="G4486" s="219" t="s">
        <v>595</v>
      </c>
      <c r="H4486" s="220">
        <v>1</v>
      </c>
      <c r="I4486" s="221"/>
      <c r="J4486" s="222">
        <f>ROUND(I4486*H4486,2)</f>
        <v>0</v>
      </c>
      <c r="K4486" s="218" t="s">
        <v>19</v>
      </c>
      <c r="L4486" s="47"/>
      <c r="M4486" s="223" t="s">
        <v>19</v>
      </c>
      <c r="N4486" s="224" t="s">
        <v>46</v>
      </c>
      <c r="O4486" s="87"/>
      <c r="P4486" s="225">
        <f>O4486*H4486</f>
        <v>0</v>
      </c>
      <c r="Q4486" s="225">
        <v>0</v>
      </c>
      <c r="R4486" s="225">
        <f>Q4486*H4486</f>
        <v>0</v>
      </c>
      <c r="S4486" s="225">
        <v>0</v>
      </c>
      <c r="T4486" s="226">
        <f>S4486*H4486</f>
        <v>0</v>
      </c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R4486" s="227" t="s">
        <v>1036</v>
      </c>
      <c r="AT4486" s="227" t="s">
        <v>227</v>
      </c>
      <c r="AU4486" s="227" t="s">
        <v>93</v>
      </c>
      <c r="AY4486" s="20" t="s">
        <v>224</v>
      </c>
      <c r="BE4486" s="228">
        <f>IF(N4486="základní",J4486,0)</f>
        <v>0</v>
      </c>
      <c r="BF4486" s="228">
        <f>IF(N4486="snížená",J4486,0)</f>
        <v>0</v>
      </c>
      <c r="BG4486" s="228">
        <f>IF(N4486="zákl. přenesená",J4486,0)</f>
        <v>0</v>
      </c>
      <c r="BH4486" s="228">
        <f>IF(N4486="sníž. přenesená",J4486,0)</f>
        <v>0</v>
      </c>
      <c r="BI4486" s="228">
        <f>IF(N4486="nulová",J4486,0)</f>
        <v>0</v>
      </c>
      <c r="BJ4486" s="20" t="s">
        <v>93</v>
      </c>
      <c r="BK4486" s="228">
        <f>ROUND(I4486*H4486,2)</f>
        <v>0</v>
      </c>
      <c r="BL4486" s="20" t="s">
        <v>1036</v>
      </c>
      <c r="BM4486" s="227" t="s">
        <v>4675</v>
      </c>
    </row>
    <row r="4487" s="2" customFormat="1" ht="16.5" customHeight="1">
      <c r="A4487" s="41"/>
      <c r="B4487" s="42"/>
      <c r="C4487" s="216" t="s">
        <v>4676</v>
      </c>
      <c r="D4487" s="216" t="s">
        <v>227</v>
      </c>
      <c r="E4487" s="217" t="s">
        <v>4677</v>
      </c>
      <c r="F4487" s="218" t="s">
        <v>4678</v>
      </c>
      <c r="G4487" s="219" t="s">
        <v>595</v>
      </c>
      <c r="H4487" s="220">
        <v>1</v>
      </c>
      <c r="I4487" s="221"/>
      <c r="J4487" s="222">
        <f>ROUND(I4487*H4487,2)</f>
        <v>0</v>
      </c>
      <c r="K4487" s="218" t="s">
        <v>19</v>
      </c>
      <c r="L4487" s="47"/>
      <c r="M4487" s="223" t="s">
        <v>19</v>
      </c>
      <c r="N4487" s="224" t="s">
        <v>46</v>
      </c>
      <c r="O4487" s="87"/>
      <c r="P4487" s="225">
        <f>O4487*H4487</f>
        <v>0</v>
      </c>
      <c r="Q4487" s="225">
        <v>0</v>
      </c>
      <c r="R4487" s="225">
        <f>Q4487*H4487</f>
        <v>0</v>
      </c>
      <c r="S4487" s="225">
        <v>0</v>
      </c>
      <c r="T4487" s="226">
        <f>S4487*H4487</f>
        <v>0</v>
      </c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R4487" s="227" t="s">
        <v>1036</v>
      </c>
      <c r="AT4487" s="227" t="s">
        <v>227</v>
      </c>
      <c r="AU4487" s="227" t="s">
        <v>93</v>
      </c>
      <c r="AY4487" s="20" t="s">
        <v>224</v>
      </c>
      <c r="BE4487" s="228">
        <f>IF(N4487="základní",J4487,0)</f>
        <v>0</v>
      </c>
      <c r="BF4487" s="228">
        <f>IF(N4487="snížená",J4487,0)</f>
        <v>0</v>
      </c>
      <c r="BG4487" s="228">
        <f>IF(N4487="zákl. přenesená",J4487,0)</f>
        <v>0</v>
      </c>
      <c r="BH4487" s="228">
        <f>IF(N4487="sníž. přenesená",J4487,0)</f>
        <v>0</v>
      </c>
      <c r="BI4487" s="228">
        <f>IF(N4487="nulová",J4487,0)</f>
        <v>0</v>
      </c>
      <c r="BJ4487" s="20" t="s">
        <v>93</v>
      </c>
      <c r="BK4487" s="228">
        <f>ROUND(I4487*H4487,2)</f>
        <v>0</v>
      </c>
      <c r="BL4487" s="20" t="s">
        <v>1036</v>
      </c>
      <c r="BM4487" s="227" t="s">
        <v>4679</v>
      </c>
    </row>
    <row r="4488" s="12" customFormat="1" ht="22.8" customHeight="1">
      <c r="A4488" s="12"/>
      <c r="B4488" s="200"/>
      <c r="C4488" s="201"/>
      <c r="D4488" s="202" t="s">
        <v>73</v>
      </c>
      <c r="E4488" s="214" t="s">
        <v>4680</v>
      </c>
      <c r="F4488" s="214" t="s">
        <v>4681</v>
      </c>
      <c r="G4488" s="201"/>
      <c r="H4488" s="201"/>
      <c r="I4488" s="204"/>
      <c r="J4488" s="215">
        <f>BK4488</f>
        <v>0</v>
      </c>
      <c r="K4488" s="201"/>
      <c r="L4488" s="206"/>
      <c r="M4488" s="207"/>
      <c r="N4488" s="208"/>
      <c r="O4488" s="208"/>
      <c r="P4488" s="209">
        <f>SUM(P4489:P4507)</f>
        <v>0</v>
      </c>
      <c r="Q4488" s="208"/>
      <c r="R4488" s="209">
        <f>SUM(R4489:R4507)</f>
        <v>0</v>
      </c>
      <c r="S4488" s="208"/>
      <c r="T4488" s="210">
        <f>SUM(T4489:T4507)</f>
        <v>0</v>
      </c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R4488" s="211" t="s">
        <v>108</v>
      </c>
      <c r="AT4488" s="212" t="s">
        <v>73</v>
      </c>
      <c r="AU4488" s="212" t="s">
        <v>82</v>
      </c>
      <c r="AY4488" s="211" t="s">
        <v>224</v>
      </c>
      <c r="BK4488" s="213">
        <f>SUM(BK4489:BK4507)</f>
        <v>0</v>
      </c>
    </row>
    <row r="4489" s="2" customFormat="1" ht="21.75" customHeight="1">
      <c r="A4489" s="41"/>
      <c r="B4489" s="42"/>
      <c r="C4489" s="216" t="s">
        <v>4682</v>
      </c>
      <c r="D4489" s="216" t="s">
        <v>227</v>
      </c>
      <c r="E4489" s="217" t="s">
        <v>4683</v>
      </c>
      <c r="F4489" s="218" t="s">
        <v>4684</v>
      </c>
      <c r="G4489" s="219" t="s">
        <v>4685</v>
      </c>
      <c r="H4489" s="220">
        <v>34049.32</v>
      </c>
      <c r="I4489" s="221"/>
      <c r="J4489" s="222">
        <f>ROUND(I4489*H4489,2)</f>
        <v>0</v>
      </c>
      <c r="K4489" s="218" t="s">
        <v>19</v>
      </c>
      <c r="L4489" s="47"/>
      <c r="M4489" s="223" t="s">
        <v>19</v>
      </c>
      <c r="N4489" s="224" t="s">
        <v>46</v>
      </c>
      <c r="O4489" s="87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7" t="s">
        <v>1036</v>
      </c>
      <c r="AT4489" s="227" t="s">
        <v>227</v>
      </c>
      <c r="AU4489" s="227" t="s">
        <v>93</v>
      </c>
      <c r="AY4489" s="20" t="s">
        <v>224</v>
      </c>
      <c r="BE4489" s="228">
        <f>IF(N4489="základní",J4489,0)</f>
        <v>0</v>
      </c>
      <c r="BF4489" s="228">
        <f>IF(N4489="snížená",J4489,0)</f>
        <v>0</v>
      </c>
      <c r="BG4489" s="228">
        <f>IF(N4489="zákl. přenesená",J4489,0)</f>
        <v>0</v>
      </c>
      <c r="BH4489" s="228">
        <f>IF(N4489="sníž. přenesená",J4489,0)</f>
        <v>0</v>
      </c>
      <c r="BI4489" s="228">
        <f>IF(N4489="nulová",J4489,0)</f>
        <v>0</v>
      </c>
      <c r="BJ4489" s="20" t="s">
        <v>93</v>
      </c>
      <c r="BK4489" s="228">
        <f>ROUND(I4489*H4489,2)</f>
        <v>0</v>
      </c>
      <c r="BL4489" s="20" t="s">
        <v>1036</v>
      </c>
      <c r="BM4489" s="227" t="s">
        <v>4686</v>
      </c>
    </row>
    <row r="4490" s="14" customFormat="1">
      <c r="A4490" s="14"/>
      <c r="B4490" s="246"/>
      <c r="C4490" s="247"/>
      <c r="D4490" s="231" t="s">
        <v>268</v>
      </c>
      <c r="E4490" s="248" t="s">
        <v>19</v>
      </c>
      <c r="F4490" s="249" t="s">
        <v>4687</v>
      </c>
      <c r="G4490" s="247"/>
      <c r="H4490" s="248" t="s">
        <v>19</v>
      </c>
      <c r="I4490" s="250"/>
      <c r="J4490" s="247"/>
      <c r="K4490" s="247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268</v>
      </c>
      <c r="AU4490" s="255" t="s">
        <v>93</v>
      </c>
      <c r="AV4490" s="14" t="s">
        <v>82</v>
      </c>
      <c r="AW4490" s="14" t="s">
        <v>34</v>
      </c>
      <c r="AX4490" s="14" t="s">
        <v>74</v>
      </c>
      <c r="AY4490" s="255" t="s">
        <v>224</v>
      </c>
    </row>
    <row r="4491" s="13" customFormat="1">
      <c r="A4491" s="13"/>
      <c r="B4491" s="229"/>
      <c r="C4491" s="230"/>
      <c r="D4491" s="231" t="s">
        <v>268</v>
      </c>
      <c r="E4491" s="232" t="s">
        <v>19</v>
      </c>
      <c r="F4491" s="233" t="s">
        <v>4688</v>
      </c>
      <c r="G4491" s="230"/>
      <c r="H4491" s="234">
        <v>283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0" t="s">
        <v>268</v>
      </c>
      <c r="AU4491" s="240" t="s">
        <v>93</v>
      </c>
      <c r="AV4491" s="13" t="s">
        <v>93</v>
      </c>
      <c r="AW4491" s="13" t="s">
        <v>34</v>
      </c>
      <c r="AX4491" s="13" t="s">
        <v>74</v>
      </c>
      <c r="AY4491" s="240" t="s">
        <v>224</v>
      </c>
    </row>
    <row r="4492" s="14" customFormat="1">
      <c r="A4492" s="14"/>
      <c r="B4492" s="246"/>
      <c r="C4492" s="247"/>
      <c r="D4492" s="231" t="s">
        <v>268</v>
      </c>
      <c r="E4492" s="248" t="s">
        <v>19</v>
      </c>
      <c r="F4492" s="249" t="s">
        <v>4689</v>
      </c>
      <c r="G4492" s="247"/>
      <c r="H4492" s="248" t="s">
        <v>19</v>
      </c>
      <c r="I4492" s="250"/>
      <c r="J4492" s="247"/>
      <c r="K4492" s="247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268</v>
      </c>
      <c r="AU4492" s="255" t="s">
        <v>93</v>
      </c>
      <c r="AV4492" s="14" t="s">
        <v>82</v>
      </c>
      <c r="AW4492" s="14" t="s">
        <v>34</v>
      </c>
      <c r="AX4492" s="14" t="s">
        <v>74</v>
      </c>
      <c r="AY4492" s="255" t="s">
        <v>224</v>
      </c>
    </row>
    <row r="4493" s="13" customFormat="1">
      <c r="A4493" s="13"/>
      <c r="B4493" s="229"/>
      <c r="C4493" s="230"/>
      <c r="D4493" s="231" t="s">
        <v>268</v>
      </c>
      <c r="E4493" s="232" t="s">
        <v>19</v>
      </c>
      <c r="F4493" s="233" t="s">
        <v>4120</v>
      </c>
      <c r="G4493" s="230"/>
      <c r="H4493" s="234">
        <v>551</v>
      </c>
      <c r="I4493" s="235"/>
      <c r="J4493" s="230"/>
      <c r="K4493" s="230"/>
      <c r="L4493" s="236"/>
      <c r="M4493" s="237"/>
      <c r="N4493" s="238"/>
      <c r="O4493" s="238"/>
      <c r="P4493" s="238"/>
      <c r="Q4493" s="238"/>
      <c r="R4493" s="238"/>
      <c r="S4493" s="238"/>
      <c r="T4493" s="23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0" t="s">
        <v>268</v>
      </c>
      <c r="AU4493" s="240" t="s">
        <v>93</v>
      </c>
      <c r="AV4493" s="13" t="s">
        <v>93</v>
      </c>
      <c r="AW4493" s="13" t="s">
        <v>34</v>
      </c>
      <c r="AX4493" s="13" t="s">
        <v>74</v>
      </c>
      <c r="AY4493" s="240" t="s">
        <v>224</v>
      </c>
    </row>
    <row r="4494" s="14" customFormat="1">
      <c r="A4494" s="14"/>
      <c r="B4494" s="246"/>
      <c r="C4494" s="247"/>
      <c r="D4494" s="231" t="s">
        <v>268</v>
      </c>
      <c r="E4494" s="248" t="s">
        <v>19</v>
      </c>
      <c r="F4494" s="249" t="s">
        <v>4690</v>
      </c>
      <c r="G4494" s="247"/>
      <c r="H4494" s="248" t="s">
        <v>19</v>
      </c>
      <c r="I4494" s="250"/>
      <c r="J4494" s="247"/>
      <c r="K4494" s="247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268</v>
      </c>
      <c r="AU4494" s="255" t="s">
        <v>93</v>
      </c>
      <c r="AV4494" s="14" t="s">
        <v>82</v>
      </c>
      <c r="AW4494" s="14" t="s">
        <v>34</v>
      </c>
      <c r="AX4494" s="14" t="s">
        <v>74</v>
      </c>
      <c r="AY4494" s="255" t="s">
        <v>224</v>
      </c>
    </row>
    <row r="4495" s="13" customFormat="1">
      <c r="A4495" s="13"/>
      <c r="B4495" s="229"/>
      <c r="C4495" s="230"/>
      <c r="D4495" s="231" t="s">
        <v>268</v>
      </c>
      <c r="E4495" s="232" t="s">
        <v>19</v>
      </c>
      <c r="F4495" s="233" t="s">
        <v>4691</v>
      </c>
      <c r="G4495" s="230"/>
      <c r="H4495" s="234">
        <v>10922</v>
      </c>
      <c r="I4495" s="235"/>
      <c r="J4495" s="230"/>
      <c r="K4495" s="230"/>
      <c r="L4495" s="236"/>
      <c r="M4495" s="237"/>
      <c r="N4495" s="238"/>
      <c r="O4495" s="238"/>
      <c r="P4495" s="238"/>
      <c r="Q4495" s="238"/>
      <c r="R4495" s="238"/>
      <c r="S4495" s="238"/>
      <c r="T4495" s="23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0" t="s">
        <v>268</v>
      </c>
      <c r="AU4495" s="240" t="s">
        <v>93</v>
      </c>
      <c r="AV4495" s="13" t="s">
        <v>93</v>
      </c>
      <c r="AW4495" s="13" t="s">
        <v>34</v>
      </c>
      <c r="AX4495" s="13" t="s">
        <v>74</v>
      </c>
      <c r="AY4495" s="240" t="s">
        <v>224</v>
      </c>
    </row>
    <row r="4496" s="14" customFormat="1">
      <c r="A4496" s="14"/>
      <c r="B4496" s="246"/>
      <c r="C4496" s="247"/>
      <c r="D4496" s="231" t="s">
        <v>268</v>
      </c>
      <c r="E4496" s="248" t="s">
        <v>19</v>
      </c>
      <c r="F4496" s="249" t="s">
        <v>4692</v>
      </c>
      <c r="G4496" s="247"/>
      <c r="H4496" s="248" t="s">
        <v>19</v>
      </c>
      <c r="I4496" s="250"/>
      <c r="J4496" s="247"/>
      <c r="K4496" s="247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268</v>
      </c>
      <c r="AU4496" s="255" t="s">
        <v>93</v>
      </c>
      <c r="AV4496" s="14" t="s">
        <v>82</v>
      </c>
      <c r="AW4496" s="14" t="s">
        <v>34</v>
      </c>
      <c r="AX4496" s="14" t="s">
        <v>74</v>
      </c>
      <c r="AY4496" s="255" t="s">
        <v>224</v>
      </c>
    </row>
    <row r="4497" s="13" customFormat="1">
      <c r="A4497" s="13"/>
      <c r="B4497" s="229"/>
      <c r="C4497" s="230"/>
      <c r="D4497" s="231" t="s">
        <v>268</v>
      </c>
      <c r="E4497" s="232" t="s">
        <v>19</v>
      </c>
      <c r="F4497" s="233" t="s">
        <v>4693</v>
      </c>
      <c r="G4497" s="230"/>
      <c r="H4497" s="234">
        <v>2210</v>
      </c>
      <c r="I4497" s="235"/>
      <c r="J4497" s="230"/>
      <c r="K4497" s="230"/>
      <c r="L4497" s="236"/>
      <c r="M4497" s="237"/>
      <c r="N4497" s="238"/>
      <c r="O4497" s="238"/>
      <c r="P4497" s="238"/>
      <c r="Q4497" s="238"/>
      <c r="R4497" s="238"/>
      <c r="S4497" s="238"/>
      <c r="T4497" s="23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0" t="s">
        <v>268</v>
      </c>
      <c r="AU4497" s="240" t="s">
        <v>93</v>
      </c>
      <c r="AV4497" s="13" t="s">
        <v>93</v>
      </c>
      <c r="AW4497" s="13" t="s">
        <v>34</v>
      </c>
      <c r="AX4497" s="13" t="s">
        <v>74</v>
      </c>
      <c r="AY4497" s="240" t="s">
        <v>224</v>
      </c>
    </row>
    <row r="4498" s="15" customFormat="1">
      <c r="A4498" s="15"/>
      <c r="B4498" s="256"/>
      <c r="C4498" s="257"/>
      <c r="D4498" s="231" t="s">
        <v>268</v>
      </c>
      <c r="E4498" s="258" t="s">
        <v>19</v>
      </c>
      <c r="F4498" s="259" t="s">
        <v>300</v>
      </c>
      <c r="G4498" s="257"/>
      <c r="H4498" s="260">
        <v>13966</v>
      </c>
      <c r="I4498" s="261"/>
      <c r="J4498" s="257"/>
      <c r="K4498" s="257"/>
      <c r="L4498" s="262"/>
      <c r="M4498" s="263"/>
      <c r="N4498" s="264"/>
      <c r="O4498" s="264"/>
      <c r="P4498" s="264"/>
      <c r="Q4498" s="264"/>
      <c r="R4498" s="264"/>
      <c r="S4498" s="264"/>
      <c r="T4498" s="26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6" t="s">
        <v>268</v>
      </c>
      <c r="AU4498" s="266" t="s">
        <v>93</v>
      </c>
      <c r="AV4498" s="15" t="s">
        <v>108</v>
      </c>
      <c r="AW4498" s="15" t="s">
        <v>34</v>
      </c>
      <c r="AX4498" s="15" t="s">
        <v>74</v>
      </c>
      <c r="AY4498" s="266" t="s">
        <v>224</v>
      </c>
    </row>
    <row r="4499" s="14" customFormat="1">
      <c r="A4499" s="14"/>
      <c r="B4499" s="246"/>
      <c r="C4499" s="247"/>
      <c r="D4499" s="231" t="s">
        <v>268</v>
      </c>
      <c r="E4499" s="248" t="s">
        <v>19</v>
      </c>
      <c r="F4499" s="249" t="s">
        <v>4694</v>
      </c>
      <c r="G4499" s="247"/>
      <c r="H4499" s="248" t="s">
        <v>19</v>
      </c>
      <c r="I4499" s="250"/>
      <c r="J4499" s="247"/>
      <c r="K4499" s="247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268</v>
      </c>
      <c r="AU4499" s="255" t="s">
        <v>93</v>
      </c>
      <c r="AV4499" s="14" t="s">
        <v>82</v>
      </c>
      <c r="AW4499" s="14" t="s">
        <v>34</v>
      </c>
      <c r="AX4499" s="14" t="s">
        <v>74</v>
      </c>
      <c r="AY4499" s="255" t="s">
        <v>224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4695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93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4696</v>
      </c>
      <c r="G4501" s="230"/>
      <c r="H4501" s="234">
        <v>19026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93</v>
      </c>
      <c r="AV4501" s="13" t="s">
        <v>93</v>
      </c>
      <c r="AW4501" s="13" t="s">
        <v>34</v>
      </c>
      <c r="AX4501" s="13" t="s">
        <v>74</v>
      </c>
      <c r="AY4501" s="240" t="s">
        <v>224</v>
      </c>
    </row>
    <row r="4502" s="14" customFormat="1">
      <c r="A4502" s="14"/>
      <c r="B4502" s="246"/>
      <c r="C4502" s="247"/>
      <c r="D4502" s="231" t="s">
        <v>268</v>
      </c>
      <c r="E4502" s="248" t="s">
        <v>19</v>
      </c>
      <c r="F4502" s="249" t="s">
        <v>4697</v>
      </c>
      <c r="G4502" s="247"/>
      <c r="H4502" s="248" t="s">
        <v>19</v>
      </c>
      <c r="I4502" s="250"/>
      <c r="J4502" s="247"/>
      <c r="K4502" s="247"/>
      <c r="L4502" s="251"/>
      <c r="M4502" s="252"/>
      <c r="N4502" s="253"/>
      <c r="O4502" s="253"/>
      <c r="P4502" s="253"/>
      <c r="Q4502" s="253"/>
      <c r="R4502" s="253"/>
      <c r="S4502" s="253"/>
      <c r="T4502" s="25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5" t="s">
        <v>268</v>
      </c>
      <c r="AU4502" s="255" t="s">
        <v>93</v>
      </c>
      <c r="AV4502" s="14" t="s">
        <v>82</v>
      </c>
      <c r="AW4502" s="14" t="s">
        <v>34</v>
      </c>
      <c r="AX4502" s="14" t="s">
        <v>74</v>
      </c>
      <c r="AY4502" s="255" t="s">
        <v>224</v>
      </c>
    </row>
    <row r="4503" s="13" customFormat="1">
      <c r="A4503" s="13"/>
      <c r="B4503" s="229"/>
      <c r="C4503" s="230"/>
      <c r="D4503" s="231" t="s">
        <v>268</v>
      </c>
      <c r="E4503" s="232" t="s">
        <v>19</v>
      </c>
      <c r="F4503" s="233" t="s">
        <v>4698</v>
      </c>
      <c r="G4503" s="230"/>
      <c r="H4503" s="234">
        <v>859.32000000000005</v>
      </c>
      <c r="I4503" s="235"/>
      <c r="J4503" s="230"/>
      <c r="K4503" s="230"/>
      <c r="L4503" s="236"/>
      <c r="M4503" s="237"/>
      <c r="N4503" s="238"/>
      <c r="O4503" s="238"/>
      <c r="P4503" s="238"/>
      <c r="Q4503" s="238"/>
      <c r="R4503" s="238"/>
      <c r="S4503" s="238"/>
      <c r="T4503" s="23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0" t="s">
        <v>268</v>
      </c>
      <c r="AU4503" s="240" t="s">
        <v>93</v>
      </c>
      <c r="AV4503" s="13" t="s">
        <v>93</v>
      </c>
      <c r="AW4503" s="13" t="s">
        <v>34</v>
      </c>
      <c r="AX4503" s="13" t="s">
        <v>74</v>
      </c>
      <c r="AY4503" s="240" t="s">
        <v>224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4699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93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4700</v>
      </c>
      <c r="G4505" s="230"/>
      <c r="H4505" s="234">
        <v>198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93</v>
      </c>
      <c r="AV4505" s="13" t="s">
        <v>93</v>
      </c>
      <c r="AW4505" s="13" t="s">
        <v>34</v>
      </c>
      <c r="AX4505" s="13" t="s">
        <v>74</v>
      </c>
      <c r="AY4505" s="240" t="s">
        <v>224</v>
      </c>
    </row>
    <row r="4506" s="15" customFormat="1">
      <c r="A4506" s="15"/>
      <c r="B4506" s="256"/>
      <c r="C4506" s="257"/>
      <c r="D4506" s="231" t="s">
        <v>268</v>
      </c>
      <c r="E4506" s="258" t="s">
        <v>19</v>
      </c>
      <c r="F4506" s="259" t="s">
        <v>300</v>
      </c>
      <c r="G4506" s="257"/>
      <c r="H4506" s="260">
        <v>20083.32</v>
      </c>
      <c r="I4506" s="261"/>
      <c r="J4506" s="257"/>
      <c r="K4506" s="257"/>
      <c r="L4506" s="262"/>
      <c r="M4506" s="263"/>
      <c r="N4506" s="264"/>
      <c r="O4506" s="264"/>
      <c r="P4506" s="264"/>
      <c r="Q4506" s="264"/>
      <c r="R4506" s="264"/>
      <c r="S4506" s="264"/>
      <c r="T4506" s="26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T4506" s="266" t="s">
        <v>268</v>
      </c>
      <c r="AU4506" s="266" t="s">
        <v>93</v>
      </c>
      <c r="AV4506" s="15" t="s">
        <v>108</v>
      </c>
      <c r="AW4506" s="15" t="s">
        <v>34</v>
      </c>
      <c r="AX4506" s="15" t="s">
        <v>74</v>
      </c>
      <c r="AY4506" s="266" t="s">
        <v>224</v>
      </c>
    </row>
    <row r="4507" s="16" customFormat="1">
      <c r="A4507" s="16"/>
      <c r="B4507" s="272"/>
      <c r="C4507" s="273"/>
      <c r="D4507" s="231" t="s">
        <v>268</v>
      </c>
      <c r="E4507" s="274" t="s">
        <v>19</v>
      </c>
      <c r="F4507" s="275" t="s">
        <v>351</v>
      </c>
      <c r="G4507" s="273"/>
      <c r="H4507" s="276">
        <v>34049.32</v>
      </c>
      <c r="I4507" s="277"/>
      <c r="J4507" s="273"/>
      <c r="K4507" s="273"/>
      <c r="L4507" s="278"/>
      <c r="M4507" s="279"/>
      <c r="N4507" s="280"/>
      <c r="O4507" s="280"/>
      <c r="P4507" s="280"/>
      <c r="Q4507" s="280"/>
      <c r="R4507" s="280"/>
      <c r="S4507" s="280"/>
      <c r="T4507" s="281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T4507" s="282" t="s">
        <v>268</v>
      </c>
      <c r="AU4507" s="282" t="s">
        <v>93</v>
      </c>
      <c r="AV4507" s="16" t="s">
        <v>231</v>
      </c>
      <c r="AW4507" s="16" t="s">
        <v>34</v>
      </c>
      <c r="AX4507" s="16" t="s">
        <v>82</v>
      </c>
      <c r="AY4507" s="282" t="s">
        <v>224</v>
      </c>
    </row>
    <row r="4508" s="12" customFormat="1" ht="25.92" customHeight="1">
      <c r="A4508" s="12"/>
      <c r="B4508" s="200"/>
      <c r="C4508" s="201"/>
      <c r="D4508" s="202" t="s">
        <v>73</v>
      </c>
      <c r="E4508" s="203" t="s">
        <v>4701</v>
      </c>
      <c r="F4508" s="203" t="s">
        <v>4702</v>
      </c>
      <c r="G4508" s="201"/>
      <c r="H4508" s="201"/>
      <c r="I4508" s="204"/>
      <c r="J4508" s="205">
        <f>BK4508</f>
        <v>0</v>
      </c>
      <c r="K4508" s="201"/>
      <c r="L4508" s="206"/>
      <c r="M4508" s="207"/>
      <c r="N4508" s="208"/>
      <c r="O4508" s="208"/>
      <c r="P4508" s="209">
        <f>SUM(P4509:P4682)</f>
        <v>0</v>
      </c>
      <c r="Q4508" s="208"/>
      <c r="R4508" s="209">
        <f>SUM(R4509:R4682)</f>
        <v>0</v>
      </c>
      <c r="S4508" s="208"/>
      <c r="T4508" s="210">
        <f>SUM(T4509:T4682)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1" t="s">
        <v>231</v>
      </c>
      <c r="AT4508" s="212" t="s">
        <v>73</v>
      </c>
      <c r="AU4508" s="212" t="s">
        <v>74</v>
      </c>
      <c r="AY4508" s="211" t="s">
        <v>224</v>
      </c>
      <c r="BK4508" s="213">
        <f>SUM(BK4509:BK4682)</f>
        <v>0</v>
      </c>
    </row>
    <row r="4509" s="2" customFormat="1" ht="16.5" customHeight="1">
      <c r="A4509" s="41"/>
      <c r="B4509" s="42"/>
      <c r="C4509" s="216" t="s">
        <v>4703</v>
      </c>
      <c r="D4509" s="216" t="s">
        <v>227</v>
      </c>
      <c r="E4509" s="217" t="s">
        <v>4704</v>
      </c>
      <c r="F4509" s="218" t="s">
        <v>4705</v>
      </c>
      <c r="G4509" s="219" t="s">
        <v>266</v>
      </c>
      <c r="H4509" s="220">
        <v>905.70000000000005</v>
      </c>
      <c r="I4509" s="221"/>
      <c r="J4509" s="222">
        <f>ROUND(I4509*H4509,2)</f>
        <v>0</v>
      </c>
      <c r="K4509" s="218" t="s">
        <v>19</v>
      </c>
      <c r="L4509" s="47"/>
      <c r="M4509" s="223" t="s">
        <v>19</v>
      </c>
      <c r="N4509" s="224" t="s">
        <v>46</v>
      </c>
      <c r="O4509" s="87"/>
      <c r="P4509" s="225">
        <f>O4509*H4509</f>
        <v>0</v>
      </c>
      <c r="Q4509" s="225">
        <v>0</v>
      </c>
      <c r="R4509" s="225">
        <f>Q4509*H4509</f>
        <v>0</v>
      </c>
      <c r="S4509" s="225">
        <v>0</v>
      </c>
      <c r="T4509" s="226">
        <f>S4509*H4509</f>
        <v>0</v>
      </c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R4509" s="227" t="s">
        <v>4706</v>
      </c>
      <c r="AT4509" s="227" t="s">
        <v>227</v>
      </c>
      <c r="AU4509" s="227" t="s">
        <v>82</v>
      </c>
      <c r="AY4509" s="20" t="s">
        <v>224</v>
      </c>
      <c r="BE4509" s="228">
        <f>IF(N4509="základní",J4509,0)</f>
        <v>0</v>
      </c>
      <c r="BF4509" s="228">
        <f>IF(N4509="snížená",J4509,0)</f>
        <v>0</v>
      </c>
      <c r="BG4509" s="228">
        <f>IF(N4509="zákl. přenesená",J4509,0)</f>
        <v>0</v>
      </c>
      <c r="BH4509" s="228">
        <f>IF(N4509="sníž. přenesená",J4509,0)</f>
        <v>0</v>
      </c>
      <c r="BI4509" s="228">
        <f>IF(N4509="nulová",J4509,0)</f>
        <v>0</v>
      </c>
      <c r="BJ4509" s="20" t="s">
        <v>93</v>
      </c>
      <c r="BK4509" s="228">
        <f>ROUND(I4509*H4509,2)</f>
        <v>0</v>
      </c>
      <c r="BL4509" s="20" t="s">
        <v>4706</v>
      </c>
      <c r="BM4509" s="227" t="s">
        <v>4707</v>
      </c>
    </row>
    <row r="4510" s="14" customFormat="1">
      <c r="A4510" s="14"/>
      <c r="B4510" s="246"/>
      <c r="C4510" s="247"/>
      <c r="D4510" s="231" t="s">
        <v>268</v>
      </c>
      <c r="E4510" s="248" t="s">
        <v>19</v>
      </c>
      <c r="F4510" s="249" t="s">
        <v>496</v>
      </c>
      <c r="G4510" s="247"/>
      <c r="H4510" s="248" t="s">
        <v>19</v>
      </c>
      <c r="I4510" s="250"/>
      <c r="J4510" s="247"/>
      <c r="K4510" s="247"/>
      <c r="L4510" s="251"/>
      <c r="M4510" s="252"/>
      <c r="N4510" s="253"/>
      <c r="O4510" s="253"/>
      <c r="P4510" s="253"/>
      <c r="Q4510" s="253"/>
      <c r="R4510" s="253"/>
      <c r="S4510" s="253"/>
      <c r="T4510" s="25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5" t="s">
        <v>268</v>
      </c>
      <c r="AU4510" s="255" t="s">
        <v>82</v>
      </c>
      <c r="AV4510" s="14" t="s">
        <v>82</v>
      </c>
      <c r="AW4510" s="14" t="s">
        <v>34</v>
      </c>
      <c r="AX4510" s="14" t="s">
        <v>74</v>
      </c>
      <c r="AY4510" s="255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4708</v>
      </c>
      <c r="G4511" s="230"/>
      <c r="H4511" s="234">
        <v>905.70000000000005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82</v>
      </c>
      <c r="AY4511" s="240" t="s">
        <v>224</v>
      </c>
    </row>
    <row r="4512" s="2" customFormat="1" ht="16.5" customHeight="1">
      <c r="A4512" s="41"/>
      <c r="B4512" s="42"/>
      <c r="C4512" s="216" t="s">
        <v>4709</v>
      </c>
      <c r="D4512" s="216" t="s">
        <v>227</v>
      </c>
      <c r="E4512" s="217" t="s">
        <v>4710</v>
      </c>
      <c r="F4512" s="218" t="s">
        <v>4711</v>
      </c>
      <c r="G4512" s="219" t="s">
        <v>266</v>
      </c>
      <c r="H4512" s="220">
        <v>171.30000000000001</v>
      </c>
      <c r="I4512" s="221"/>
      <c r="J4512" s="222">
        <f>ROUND(I4512*H4512,2)</f>
        <v>0</v>
      </c>
      <c r="K4512" s="218" t="s">
        <v>19</v>
      </c>
      <c r="L4512" s="47"/>
      <c r="M4512" s="223" t="s">
        <v>19</v>
      </c>
      <c r="N4512" s="224" t="s">
        <v>46</v>
      </c>
      <c r="O4512" s="87"/>
      <c r="P4512" s="225">
        <f>O4512*H4512</f>
        <v>0</v>
      </c>
      <c r="Q4512" s="225">
        <v>0</v>
      </c>
      <c r="R4512" s="225">
        <f>Q4512*H4512</f>
        <v>0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4706</v>
      </c>
      <c r="AT4512" s="227" t="s">
        <v>227</v>
      </c>
      <c r="AU4512" s="227" t="s">
        <v>82</v>
      </c>
      <c r="AY4512" s="20" t="s">
        <v>224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93</v>
      </c>
      <c r="BK4512" s="228">
        <f>ROUND(I4512*H4512,2)</f>
        <v>0</v>
      </c>
      <c r="BL4512" s="20" t="s">
        <v>4706</v>
      </c>
      <c r="BM4512" s="227" t="s">
        <v>4712</v>
      </c>
    </row>
    <row r="4513" s="14" customFormat="1">
      <c r="A4513" s="14"/>
      <c r="B4513" s="246"/>
      <c r="C4513" s="247"/>
      <c r="D4513" s="231" t="s">
        <v>268</v>
      </c>
      <c r="E4513" s="248" t="s">
        <v>19</v>
      </c>
      <c r="F4513" s="249" t="s">
        <v>496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268</v>
      </c>
      <c r="AU4513" s="255" t="s">
        <v>82</v>
      </c>
      <c r="AV4513" s="14" t="s">
        <v>82</v>
      </c>
      <c r="AW4513" s="14" t="s">
        <v>34</v>
      </c>
      <c r="AX4513" s="14" t="s">
        <v>74</v>
      </c>
      <c r="AY4513" s="255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4713</v>
      </c>
      <c r="G4514" s="230"/>
      <c r="H4514" s="234">
        <v>171.30000000000001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82</v>
      </c>
      <c r="AY4514" s="240" t="s">
        <v>224</v>
      </c>
    </row>
    <row r="4515" s="2" customFormat="1" ht="16.5" customHeight="1">
      <c r="A4515" s="41"/>
      <c r="B4515" s="42"/>
      <c r="C4515" s="216" t="s">
        <v>4714</v>
      </c>
      <c r="D4515" s="216" t="s">
        <v>227</v>
      </c>
      <c r="E4515" s="217" t="s">
        <v>4715</v>
      </c>
      <c r="F4515" s="218" t="s">
        <v>4716</v>
      </c>
      <c r="G4515" s="219" t="s">
        <v>266</v>
      </c>
      <c r="H4515" s="220">
        <v>23.699999999999999</v>
      </c>
      <c r="I4515" s="221"/>
      <c r="J4515" s="222">
        <f>ROUND(I4515*H4515,2)</f>
        <v>0</v>
      </c>
      <c r="K4515" s="218" t="s">
        <v>19</v>
      </c>
      <c r="L4515" s="47"/>
      <c r="M4515" s="223" t="s">
        <v>19</v>
      </c>
      <c r="N4515" s="224" t="s">
        <v>46</v>
      </c>
      <c r="O4515" s="87"/>
      <c r="P4515" s="225">
        <f>O4515*H4515</f>
        <v>0</v>
      </c>
      <c r="Q4515" s="225">
        <v>0</v>
      </c>
      <c r="R4515" s="225">
        <f>Q4515*H4515</f>
        <v>0</v>
      </c>
      <c r="S4515" s="225">
        <v>0</v>
      </c>
      <c r="T4515" s="226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7" t="s">
        <v>4706</v>
      </c>
      <c r="AT4515" s="227" t="s">
        <v>227</v>
      </c>
      <c r="AU4515" s="227" t="s">
        <v>82</v>
      </c>
      <c r="AY4515" s="20" t="s">
        <v>224</v>
      </c>
      <c r="BE4515" s="228">
        <f>IF(N4515="základní",J4515,0)</f>
        <v>0</v>
      </c>
      <c r="BF4515" s="228">
        <f>IF(N4515="snížená",J4515,0)</f>
        <v>0</v>
      </c>
      <c r="BG4515" s="228">
        <f>IF(N4515="zákl. přenesená",J4515,0)</f>
        <v>0</v>
      </c>
      <c r="BH4515" s="228">
        <f>IF(N4515="sníž. přenesená",J4515,0)</f>
        <v>0</v>
      </c>
      <c r="BI4515" s="228">
        <f>IF(N4515="nulová",J4515,0)</f>
        <v>0</v>
      </c>
      <c r="BJ4515" s="20" t="s">
        <v>93</v>
      </c>
      <c r="BK4515" s="228">
        <f>ROUND(I4515*H4515,2)</f>
        <v>0</v>
      </c>
      <c r="BL4515" s="20" t="s">
        <v>4706</v>
      </c>
      <c r="BM4515" s="227" t="s">
        <v>4717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496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3128</v>
      </c>
      <c r="G4517" s="230"/>
      <c r="H4517" s="234">
        <v>23.699999999999999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82</v>
      </c>
      <c r="AY4517" s="240" t="s">
        <v>224</v>
      </c>
    </row>
    <row r="4518" s="2" customFormat="1" ht="16.5" customHeight="1">
      <c r="A4518" s="41"/>
      <c r="B4518" s="42"/>
      <c r="C4518" s="216" t="s">
        <v>4718</v>
      </c>
      <c r="D4518" s="216" t="s">
        <v>227</v>
      </c>
      <c r="E4518" s="217" t="s">
        <v>4719</v>
      </c>
      <c r="F4518" s="218" t="s">
        <v>4720</v>
      </c>
      <c r="G4518" s="219" t="s">
        <v>266</v>
      </c>
      <c r="H4518" s="220">
        <v>357.60000000000002</v>
      </c>
      <c r="I4518" s="221"/>
      <c r="J4518" s="222">
        <f>ROUND(I4518*H4518,2)</f>
        <v>0</v>
      </c>
      <c r="K4518" s="218" t="s">
        <v>19</v>
      </c>
      <c r="L4518" s="47"/>
      <c r="M4518" s="223" t="s">
        <v>19</v>
      </c>
      <c r="N4518" s="224" t="s">
        <v>46</v>
      </c>
      <c r="O4518" s="87"/>
      <c r="P4518" s="225">
        <f>O4518*H4518</f>
        <v>0</v>
      </c>
      <c r="Q4518" s="225">
        <v>0</v>
      </c>
      <c r="R4518" s="225">
        <f>Q4518*H4518</f>
        <v>0</v>
      </c>
      <c r="S4518" s="225">
        <v>0</v>
      </c>
      <c r="T4518" s="226">
        <f>S4518*H4518</f>
        <v>0</v>
      </c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R4518" s="227" t="s">
        <v>4706</v>
      </c>
      <c r="AT4518" s="227" t="s">
        <v>227</v>
      </c>
      <c r="AU4518" s="227" t="s">
        <v>82</v>
      </c>
      <c r="AY4518" s="20" t="s">
        <v>224</v>
      </c>
      <c r="BE4518" s="228">
        <f>IF(N4518="základní",J4518,0)</f>
        <v>0</v>
      </c>
      <c r="BF4518" s="228">
        <f>IF(N4518="snížená",J4518,0)</f>
        <v>0</v>
      </c>
      <c r="BG4518" s="228">
        <f>IF(N4518="zákl. přenesená",J4518,0)</f>
        <v>0</v>
      </c>
      <c r="BH4518" s="228">
        <f>IF(N4518="sníž. přenesená",J4518,0)</f>
        <v>0</v>
      </c>
      <c r="BI4518" s="228">
        <f>IF(N4518="nulová",J4518,0)</f>
        <v>0</v>
      </c>
      <c r="BJ4518" s="20" t="s">
        <v>93</v>
      </c>
      <c r="BK4518" s="228">
        <f>ROUND(I4518*H4518,2)</f>
        <v>0</v>
      </c>
      <c r="BL4518" s="20" t="s">
        <v>4706</v>
      </c>
      <c r="BM4518" s="227" t="s">
        <v>4721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648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4722</v>
      </c>
      <c r="G4520" s="230"/>
      <c r="H4520" s="234">
        <v>357.60000000000002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82</v>
      </c>
      <c r="AY4520" s="240" t="s">
        <v>224</v>
      </c>
    </row>
    <row r="4521" s="2" customFormat="1" ht="16.5" customHeight="1">
      <c r="A4521" s="41"/>
      <c r="B4521" s="42"/>
      <c r="C4521" s="216" t="s">
        <v>4723</v>
      </c>
      <c r="D4521" s="216" t="s">
        <v>227</v>
      </c>
      <c r="E4521" s="217" t="s">
        <v>4724</v>
      </c>
      <c r="F4521" s="218" t="s">
        <v>4725</v>
      </c>
      <c r="G4521" s="219" t="s">
        <v>266</v>
      </c>
      <c r="H4521" s="220">
        <v>2310.4000000000001</v>
      </c>
      <c r="I4521" s="221"/>
      <c r="J4521" s="222">
        <f>ROUND(I4521*H4521,2)</f>
        <v>0</v>
      </c>
      <c r="K4521" s="218" t="s">
        <v>19</v>
      </c>
      <c r="L4521" s="47"/>
      <c r="M4521" s="223" t="s">
        <v>19</v>
      </c>
      <c r="N4521" s="224" t="s">
        <v>46</v>
      </c>
      <c r="O4521" s="87"/>
      <c r="P4521" s="225">
        <f>O4521*H4521</f>
        <v>0</v>
      </c>
      <c r="Q4521" s="225">
        <v>0</v>
      </c>
      <c r="R4521" s="225">
        <f>Q4521*H4521</f>
        <v>0</v>
      </c>
      <c r="S4521" s="225">
        <v>0</v>
      </c>
      <c r="T4521" s="226">
        <f>S4521*H4521</f>
        <v>0</v>
      </c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R4521" s="227" t="s">
        <v>4706</v>
      </c>
      <c r="AT4521" s="227" t="s">
        <v>227</v>
      </c>
      <c r="AU4521" s="227" t="s">
        <v>82</v>
      </c>
      <c r="AY4521" s="20" t="s">
        <v>224</v>
      </c>
      <c r="BE4521" s="228">
        <f>IF(N4521="základní",J4521,0)</f>
        <v>0</v>
      </c>
      <c r="BF4521" s="228">
        <f>IF(N4521="snížená",J4521,0)</f>
        <v>0</v>
      </c>
      <c r="BG4521" s="228">
        <f>IF(N4521="zákl. přenesená",J4521,0)</f>
        <v>0</v>
      </c>
      <c r="BH4521" s="228">
        <f>IF(N4521="sníž. přenesená",J4521,0)</f>
        <v>0</v>
      </c>
      <c r="BI4521" s="228">
        <f>IF(N4521="nulová",J4521,0)</f>
        <v>0</v>
      </c>
      <c r="BJ4521" s="20" t="s">
        <v>93</v>
      </c>
      <c r="BK4521" s="228">
        <f>ROUND(I4521*H4521,2)</f>
        <v>0</v>
      </c>
      <c r="BL4521" s="20" t="s">
        <v>4706</v>
      </c>
      <c r="BM4521" s="227" t="s">
        <v>4726</v>
      </c>
    </row>
    <row r="4522" s="14" customFormat="1">
      <c r="A4522" s="14"/>
      <c r="B4522" s="246"/>
      <c r="C4522" s="247"/>
      <c r="D4522" s="231" t="s">
        <v>268</v>
      </c>
      <c r="E4522" s="248" t="s">
        <v>19</v>
      </c>
      <c r="F4522" s="249" t="s">
        <v>662</v>
      </c>
      <c r="G4522" s="247"/>
      <c r="H4522" s="248" t="s">
        <v>19</v>
      </c>
      <c r="I4522" s="250"/>
      <c r="J4522" s="247"/>
      <c r="K4522" s="247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268</v>
      </c>
      <c r="AU4522" s="255" t="s">
        <v>82</v>
      </c>
      <c r="AV4522" s="14" t="s">
        <v>82</v>
      </c>
      <c r="AW4522" s="14" t="s">
        <v>34</v>
      </c>
      <c r="AX4522" s="14" t="s">
        <v>74</v>
      </c>
      <c r="AY4522" s="255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4727</v>
      </c>
      <c r="G4523" s="230"/>
      <c r="H4523" s="234">
        <v>185.59999999999999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137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3" customFormat="1">
      <c r="A4525" s="13"/>
      <c r="B4525" s="229"/>
      <c r="C4525" s="230"/>
      <c r="D4525" s="231" t="s">
        <v>268</v>
      </c>
      <c r="E4525" s="232" t="s">
        <v>19</v>
      </c>
      <c r="F4525" s="233" t="s">
        <v>4728</v>
      </c>
      <c r="G4525" s="230"/>
      <c r="H4525" s="234">
        <v>153.80000000000001</v>
      </c>
      <c r="I4525" s="235"/>
      <c r="J4525" s="230"/>
      <c r="K4525" s="230"/>
      <c r="L4525" s="236"/>
      <c r="M4525" s="237"/>
      <c r="N4525" s="238"/>
      <c r="O4525" s="238"/>
      <c r="P4525" s="238"/>
      <c r="Q4525" s="238"/>
      <c r="R4525" s="238"/>
      <c r="S4525" s="238"/>
      <c r="T4525" s="23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0" t="s">
        <v>268</v>
      </c>
      <c r="AU4525" s="240" t="s">
        <v>82</v>
      </c>
      <c r="AV4525" s="13" t="s">
        <v>93</v>
      </c>
      <c r="AW4525" s="13" t="s">
        <v>34</v>
      </c>
      <c r="AX4525" s="13" t="s">
        <v>74</v>
      </c>
      <c r="AY4525" s="240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4729</v>
      </c>
      <c r="G4526" s="230"/>
      <c r="H4526" s="234">
        <v>174.5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3" customFormat="1">
      <c r="A4527" s="13"/>
      <c r="B4527" s="229"/>
      <c r="C4527" s="230"/>
      <c r="D4527" s="231" t="s">
        <v>268</v>
      </c>
      <c r="E4527" s="232" t="s">
        <v>19</v>
      </c>
      <c r="F4527" s="233" t="s">
        <v>4730</v>
      </c>
      <c r="G4527" s="230"/>
      <c r="H4527" s="234">
        <v>88.799999999999997</v>
      </c>
      <c r="I4527" s="235"/>
      <c r="J4527" s="230"/>
      <c r="K4527" s="230"/>
      <c r="L4527" s="236"/>
      <c r="M4527" s="237"/>
      <c r="N4527" s="238"/>
      <c r="O4527" s="238"/>
      <c r="P4527" s="238"/>
      <c r="Q4527" s="238"/>
      <c r="R4527" s="238"/>
      <c r="S4527" s="238"/>
      <c r="T4527" s="23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0" t="s">
        <v>268</v>
      </c>
      <c r="AU4527" s="240" t="s">
        <v>82</v>
      </c>
      <c r="AV4527" s="13" t="s">
        <v>93</v>
      </c>
      <c r="AW4527" s="13" t="s">
        <v>34</v>
      </c>
      <c r="AX4527" s="13" t="s">
        <v>74</v>
      </c>
      <c r="AY4527" s="240" t="s">
        <v>224</v>
      </c>
    </row>
    <row r="4528" s="15" customFormat="1">
      <c r="A4528" s="15"/>
      <c r="B4528" s="256"/>
      <c r="C4528" s="257"/>
      <c r="D4528" s="231" t="s">
        <v>268</v>
      </c>
      <c r="E4528" s="258" t="s">
        <v>19</v>
      </c>
      <c r="F4528" s="259" t="s">
        <v>300</v>
      </c>
      <c r="G4528" s="257"/>
      <c r="H4528" s="260">
        <v>739.70000000000005</v>
      </c>
      <c r="I4528" s="261"/>
      <c r="J4528" s="257"/>
      <c r="K4528" s="257"/>
      <c r="L4528" s="262"/>
      <c r="M4528" s="263"/>
      <c r="N4528" s="264"/>
      <c r="O4528" s="264"/>
      <c r="P4528" s="264"/>
      <c r="Q4528" s="264"/>
      <c r="R4528" s="264"/>
      <c r="S4528" s="264"/>
      <c r="T4528" s="26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T4528" s="266" t="s">
        <v>268</v>
      </c>
      <c r="AU4528" s="266" t="s">
        <v>82</v>
      </c>
      <c r="AV4528" s="15" t="s">
        <v>108</v>
      </c>
      <c r="AW4528" s="15" t="s">
        <v>34</v>
      </c>
      <c r="AX4528" s="15" t="s">
        <v>74</v>
      </c>
      <c r="AY4528" s="266" t="s">
        <v>224</v>
      </c>
    </row>
    <row r="4529" s="14" customFormat="1">
      <c r="A4529" s="14"/>
      <c r="B4529" s="246"/>
      <c r="C4529" s="247"/>
      <c r="D4529" s="231" t="s">
        <v>268</v>
      </c>
      <c r="E4529" s="248" t="s">
        <v>19</v>
      </c>
      <c r="F4529" s="249" t="s">
        <v>664</v>
      </c>
      <c r="G4529" s="247"/>
      <c r="H4529" s="248" t="s">
        <v>19</v>
      </c>
      <c r="I4529" s="250"/>
      <c r="J4529" s="247"/>
      <c r="K4529" s="247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268</v>
      </c>
      <c r="AU4529" s="255" t="s">
        <v>82</v>
      </c>
      <c r="AV4529" s="14" t="s">
        <v>82</v>
      </c>
      <c r="AW4529" s="14" t="s">
        <v>34</v>
      </c>
      <c r="AX4529" s="14" t="s">
        <v>74</v>
      </c>
      <c r="AY4529" s="255" t="s">
        <v>224</v>
      </c>
    </row>
    <row r="4530" s="13" customFormat="1">
      <c r="A4530" s="13"/>
      <c r="B4530" s="229"/>
      <c r="C4530" s="230"/>
      <c r="D4530" s="231" t="s">
        <v>268</v>
      </c>
      <c r="E4530" s="232" t="s">
        <v>19</v>
      </c>
      <c r="F4530" s="233" t="s">
        <v>4731</v>
      </c>
      <c r="G4530" s="230"/>
      <c r="H4530" s="234">
        <v>404.10000000000002</v>
      </c>
      <c r="I4530" s="235"/>
      <c r="J4530" s="230"/>
      <c r="K4530" s="230"/>
      <c r="L4530" s="236"/>
      <c r="M4530" s="237"/>
      <c r="N4530" s="238"/>
      <c r="O4530" s="238"/>
      <c r="P4530" s="238"/>
      <c r="Q4530" s="238"/>
      <c r="R4530" s="238"/>
      <c r="S4530" s="238"/>
      <c r="T4530" s="23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0" t="s">
        <v>268</v>
      </c>
      <c r="AU4530" s="240" t="s">
        <v>82</v>
      </c>
      <c r="AV4530" s="13" t="s">
        <v>93</v>
      </c>
      <c r="AW4530" s="13" t="s">
        <v>34</v>
      </c>
      <c r="AX4530" s="13" t="s">
        <v>74</v>
      </c>
      <c r="AY4530" s="240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4732</v>
      </c>
      <c r="G4531" s="230"/>
      <c r="H4531" s="234">
        <v>293.69999999999999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74</v>
      </c>
      <c r="AY4531" s="240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4733</v>
      </c>
      <c r="G4532" s="230"/>
      <c r="H4532" s="234">
        <v>44.399999999999999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74</v>
      </c>
      <c r="AY4532" s="240" t="s">
        <v>224</v>
      </c>
    </row>
    <row r="4533" s="15" customFormat="1">
      <c r="A4533" s="15"/>
      <c r="B4533" s="256"/>
      <c r="C4533" s="257"/>
      <c r="D4533" s="231" t="s">
        <v>268</v>
      </c>
      <c r="E4533" s="258" t="s">
        <v>19</v>
      </c>
      <c r="F4533" s="259" t="s">
        <v>300</v>
      </c>
      <c r="G4533" s="257"/>
      <c r="H4533" s="260">
        <v>742.20000000000005</v>
      </c>
      <c r="I4533" s="261"/>
      <c r="J4533" s="257"/>
      <c r="K4533" s="257"/>
      <c r="L4533" s="262"/>
      <c r="M4533" s="263"/>
      <c r="N4533" s="264"/>
      <c r="O4533" s="264"/>
      <c r="P4533" s="264"/>
      <c r="Q4533" s="264"/>
      <c r="R4533" s="264"/>
      <c r="S4533" s="264"/>
      <c r="T4533" s="26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T4533" s="266" t="s">
        <v>268</v>
      </c>
      <c r="AU4533" s="266" t="s">
        <v>82</v>
      </c>
      <c r="AV4533" s="15" t="s">
        <v>108</v>
      </c>
      <c r="AW4533" s="15" t="s">
        <v>34</v>
      </c>
      <c r="AX4533" s="15" t="s">
        <v>74</v>
      </c>
      <c r="AY4533" s="266" t="s">
        <v>224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665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4734</v>
      </c>
      <c r="G4535" s="230"/>
      <c r="H4535" s="234">
        <v>404.10000000000002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3" customFormat="1">
      <c r="A4536" s="13"/>
      <c r="B4536" s="229"/>
      <c r="C4536" s="230"/>
      <c r="D4536" s="231" t="s">
        <v>268</v>
      </c>
      <c r="E4536" s="232" t="s">
        <v>19</v>
      </c>
      <c r="F4536" s="233" t="s">
        <v>4735</v>
      </c>
      <c r="G4536" s="230"/>
      <c r="H4536" s="234">
        <v>201.69999999999999</v>
      </c>
      <c r="I4536" s="235"/>
      <c r="J4536" s="230"/>
      <c r="K4536" s="230"/>
      <c r="L4536" s="236"/>
      <c r="M4536" s="237"/>
      <c r="N4536" s="238"/>
      <c r="O4536" s="238"/>
      <c r="P4536" s="238"/>
      <c r="Q4536" s="238"/>
      <c r="R4536" s="238"/>
      <c r="S4536" s="238"/>
      <c r="T4536" s="23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0" t="s">
        <v>268</v>
      </c>
      <c r="AU4536" s="240" t="s">
        <v>82</v>
      </c>
      <c r="AV4536" s="13" t="s">
        <v>93</v>
      </c>
      <c r="AW4536" s="13" t="s">
        <v>34</v>
      </c>
      <c r="AX4536" s="13" t="s">
        <v>74</v>
      </c>
      <c r="AY4536" s="240" t="s">
        <v>224</v>
      </c>
    </row>
    <row r="4537" s="15" customFormat="1">
      <c r="A4537" s="15"/>
      <c r="B4537" s="256"/>
      <c r="C4537" s="257"/>
      <c r="D4537" s="231" t="s">
        <v>268</v>
      </c>
      <c r="E4537" s="258" t="s">
        <v>19</v>
      </c>
      <c r="F4537" s="259" t="s">
        <v>300</v>
      </c>
      <c r="G4537" s="257"/>
      <c r="H4537" s="260">
        <v>605.79999999999995</v>
      </c>
      <c r="I4537" s="261"/>
      <c r="J4537" s="257"/>
      <c r="K4537" s="257"/>
      <c r="L4537" s="262"/>
      <c r="M4537" s="263"/>
      <c r="N4537" s="264"/>
      <c r="O4537" s="264"/>
      <c r="P4537" s="264"/>
      <c r="Q4537" s="264"/>
      <c r="R4537" s="264"/>
      <c r="S4537" s="264"/>
      <c r="T4537" s="26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T4537" s="266" t="s">
        <v>268</v>
      </c>
      <c r="AU4537" s="266" t="s">
        <v>82</v>
      </c>
      <c r="AV4537" s="15" t="s">
        <v>108</v>
      </c>
      <c r="AW4537" s="15" t="s">
        <v>34</v>
      </c>
      <c r="AX4537" s="15" t="s">
        <v>74</v>
      </c>
      <c r="AY4537" s="266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667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3249</v>
      </c>
      <c r="G4539" s="230"/>
      <c r="H4539" s="234">
        <v>222.69999999999999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5" customFormat="1">
      <c r="A4540" s="15"/>
      <c r="B4540" s="256"/>
      <c r="C4540" s="257"/>
      <c r="D4540" s="231" t="s">
        <v>268</v>
      </c>
      <c r="E4540" s="258" t="s">
        <v>19</v>
      </c>
      <c r="F4540" s="259" t="s">
        <v>300</v>
      </c>
      <c r="G4540" s="257"/>
      <c r="H4540" s="260">
        <v>222.69999999999999</v>
      </c>
      <c r="I4540" s="261"/>
      <c r="J4540" s="257"/>
      <c r="K4540" s="257"/>
      <c r="L4540" s="262"/>
      <c r="M4540" s="263"/>
      <c r="N4540" s="264"/>
      <c r="O4540" s="264"/>
      <c r="P4540" s="264"/>
      <c r="Q4540" s="264"/>
      <c r="R4540" s="264"/>
      <c r="S4540" s="264"/>
      <c r="T4540" s="26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T4540" s="266" t="s">
        <v>268</v>
      </c>
      <c r="AU4540" s="266" t="s">
        <v>82</v>
      </c>
      <c r="AV4540" s="15" t="s">
        <v>108</v>
      </c>
      <c r="AW4540" s="15" t="s">
        <v>34</v>
      </c>
      <c r="AX4540" s="15" t="s">
        <v>74</v>
      </c>
      <c r="AY4540" s="266" t="s">
        <v>224</v>
      </c>
    </row>
    <row r="4541" s="16" customFormat="1">
      <c r="A4541" s="16"/>
      <c r="B4541" s="272"/>
      <c r="C4541" s="273"/>
      <c r="D4541" s="231" t="s">
        <v>268</v>
      </c>
      <c r="E4541" s="274" t="s">
        <v>19</v>
      </c>
      <c r="F4541" s="275" t="s">
        <v>351</v>
      </c>
      <c r="G4541" s="273"/>
      <c r="H4541" s="276">
        <v>2310.4000000000001</v>
      </c>
      <c r="I4541" s="277"/>
      <c r="J4541" s="273"/>
      <c r="K4541" s="273"/>
      <c r="L4541" s="278"/>
      <c r="M4541" s="279"/>
      <c r="N4541" s="280"/>
      <c r="O4541" s="280"/>
      <c r="P4541" s="280"/>
      <c r="Q4541" s="280"/>
      <c r="R4541" s="280"/>
      <c r="S4541" s="280"/>
      <c r="T4541" s="281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T4541" s="282" t="s">
        <v>268</v>
      </c>
      <c r="AU4541" s="282" t="s">
        <v>82</v>
      </c>
      <c r="AV4541" s="16" t="s">
        <v>231</v>
      </c>
      <c r="AW4541" s="16" t="s">
        <v>34</v>
      </c>
      <c r="AX4541" s="16" t="s">
        <v>82</v>
      </c>
      <c r="AY4541" s="282" t="s">
        <v>224</v>
      </c>
    </row>
    <row r="4542" s="2" customFormat="1" ht="16.5" customHeight="1">
      <c r="A4542" s="41"/>
      <c r="B4542" s="42"/>
      <c r="C4542" s="216" t="s">
        <v>4736</v>
      </c>
      <c r="D4542" s="216" t="s">
        <v>227</v>
      </c>
      <c r="E4542" s="217" t="s">
        <v>4737</v>
      </c>
      <c r="F4542" s="218" t="s">
        <v>4738</v>
      </c>
      <c r="G4542" s="219" t="s">
        <v>266</v>
      </c>
      <c r="H4542" s="220">
        <v>252.90000000000001</v>
      </c>
      <c r="I4542" s="221"/>
      <c r="J4542" s="222">
        <f>ROUND(I4542*H4542,2)</f>
        <v>0</v>
      </c>
      <c r="K4542" s="218" t="s">
        <v>19</v>
      </c>
      <c r="L4542" s="47"/>
      <c r="M4542" s="223" t="s">
        <v>19</v>
      </c>
      <c r="N4542" s="224" t="s">
        <v>46</v>
      </c>
      <c r="O4542" s="87"/>
      <c r="P4542" s="225">
        <f>O4542*H4542</f>
        <v>0</v>
      </c>
      <c r="Q4542" s="225">
        <v>0</v>
      </c>
      <c r="R4542" s="225">
        <f>Q4542*H4542</f>
        <v>0</v>
      </c>
      <c r="S4542" s="225">
        <v>0</v>
      </c>
      <c r="T4542" s="226">
        <f>S4542*H4542</f>
        <v>0</v>
      </c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R4542" s="227" t="s">
        <v>4706</v>
      </c>
      <c r="AT4542" s="227" t="s">
        <v>227</v>
      </c>
      <c r="AU4542" s="227" t="s">
        <v>82</v>
      </c>
      <c r="AY4542" s="20" t="s">
        <v>224</v>
      </c>
      <c r="BE4542" s="228">
        <f>IF(N4542="základní",J4542,0)</f>
        <v>0</v>
      </c>
      <c r="BF4542" s="228">
        <f>IF(N4542="snížená",J4542,0)</f>
        <v>0</v>
      </c>
      <c r="BG4542" s="228">
        <f>IF(N4542="zákl. přenesená",J4542,0)</f>
        <v>0</v>
      </c>
      <c r="BH4542" s="228">
        <f>IF(N4542="sníž. přenesená",J4542,0)</f>
        <v>0</v>
      </c>
      <c r="BI4542" s="228">
        <f>IF(N4542="nulová",J4542,0)</f>
        <v>0</v>
      </c>
      <c r="BJ4542" s="20" t="s">
        <v>93</v>
      </c>
      <c r="BK4542" s="228">
        <f>ROUND(I4542*H4542,2)</f>
        <v>0</v>
      </c>
      <c r="BL4542" s="20" t="s">
        <v>4706</v>
      </c>
      <c r="BM4542" s="227" t="s">
        <v>4739</v>
      </c>
    </row>
    <row r="4543" s="14" customFormat="1">
      <c r="A4543" s="14"/>
      <c r="B4543" s="246"/>
      <c r="C4543" s="247"/>
      <c r="D4543" s="231" t="s">
        <v>268</v>
      </c>
      <c r="E4543" s="248" t="s">
        <v>19</v>
      </c>
      <c r="F4543" s="249" t="s">
        <v>648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268</v>
      </c>
      <c r="AU4543" s="255" t="s">
        <v>82</v>
      </c>
      <c r="AV4543" s="14" t="s">
        <v>82</v>
      </c>
      <c r="AW4543" s="14" t="s">
        <v>34</v>
      </c>
      <c r="AX4543" s="14" t="s">
        <v>74</v>
      </c>
      <c r="AY4543" s="255" t="s">
        <v>224</v>
      </c>
    </row>
    <row r="4544" s="13" customFormat="1">
      <c r="A4544" s="13"/>
      <c r="B4544" s="229"/>
      <c r="C4544" s="230"/>
      <c r="D4544" s="231" t="s">
        <v>268</v>
      </c>
      <c r="E4544" s="232" t="s">
        <v>19</v>
      </c>
      <c r="F4544" s="233" t="s">
        <v>4740</v>
      </c>
      <c r="G4544" s="230"/>
      <c r="H4544" s="234">
        <v>252.90000000000001</v>
      </c>
      <c r="I4544" s="235"/>
      <c r="J4544" s="230"/>
      <c r="K4544" s="230"/>
      <c r="L4544" s="236"/>
      <c r="M4544" s="237"/>
      <c r="N4544" s="238"/>
      <c r="O4544" s="238"/>
      <c r="P4544" s="238"/>
      <c r="Q4544" s="238"/>
      <c r="R4544" s="238"/>
      <c r="S4544" s="238"/>
      <c r="T4544" s="23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0" t="s">
        <v>268</v>
      </c>
      <c r="AU4544" s="240" t="s">
        <v>82</v>
      </c>
      <c r="AV4544" s="13" t="s">
        <v>93</v>
      </c>
      <c r="AW4544" s="13" t="s">
        <v>34</v>
      </c>
      <c r="AX4544" s="13" t="s">
        <v>82</v>
      </c>
      <c r="AY4544" s="240" t="s">
        <v>224</v>
      </c>
    </row>
    <row r="4545" s="2" customFormat="1" ht="16.5" customHeight="1">
      <c r="A4545" s="41"/>
      <c r="B4545" s="42"/>
      <c r="C4545" s="216" t="s">
        <v>4741</v>
      </c>
      <c r="D4545" s="216" t="s">
        <v>227</v>
      </c>
      <c r="E4545" s="217" t="s">
        <v>4742</v>
      </c>
      <c r="F4545" s="218" t="s">
        <v>4743</v>
      </c>
      <c r="G4545" s="219" t="s">
        <v>266</v>
      </c>
      <c r="H4545" s="220">
        <v>138.69999999999999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4706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4706</v>
      </c>
      <c r="BM4545" s="227" t="s">
        <v>4744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1852</v>
      </c>
      <c r="G4547" s="230"/>
      <c r="H4547" s="234">
        <v>138.69999999999999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4745</v>
      </c>
      <c r="D4548" s="216" t="s">
        <v>227</v>
      </c>
      <c r="E4548" s="217" t="s">
        <v>4746</v>
      </c>
      <c r="F4548" s="218" t="s">
        <v>4747</v>
      </c>
      <c r="G4548" s="219" t="s">
        <v>266</v>
      </c>
      <c r="H4548" s="220">
        <v>534.79999999999995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4706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4706</v>
      </c>
      <c r="BM4548" s="227" t="s">
        <v>4748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662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4749</v>
      </c>
      <c r="G4550" s="230"/>
      <c r="H4550" s="234">
        <v>141.40000000000001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74</v>
      </c>
      <c r="AY4550" s="240" t="s">
        <v>224</v>
      </c>
    </row>
    <row r="4551" s="14" customFormat="1">
      <c r="A4551" s="14"/>
      <c r="B4551" s="246"/>
      <c r="C4551" s="247"/>
      <c r="D4551" s="231" t="s">
        <v>268</v>
      </c>
      <c r="E4551" s="248" t="s">
        <v>19</v>
      </c>
      <c r="F4551" s="249" t="s">
        <v>664</v>
      </c>
      <c r="G4551" s="247"/>
      <c r="H4551" s="248" t="s">
        <v>19</v>
      </c>
      <c r="I4551" s="250"/>
      <c r="J4551" s="247"/>
      <c r="K4551" s="247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5" t="s">
        <v>268</v>
      </c>
      <c r="AU4551" s="255" t="s">
        <v>82</v>
      </c>
      <c r="AV4551" s="14" t="s">
        <v>82</v>
      </c>
      <c r="AW4551" s="14" t="s">
        <v>34</v>
      </c>
      <c r="AX4551" s="14" t="s">
        <v>74</v>
      </c>
      <c r="AY4551" s="255" t="s">
        <v>224</v>
      </c>
    </row>
    <row r="4552" s="13" customFormat="1">
      <c r="A4552" s="13"/>
      <c r="B4552" s="229"/>
      <c r="C4552" s="230"/>
      <c r="D4552" s="231" t="s">
        <v>268</v>
      </c>
      <c r="E4552" s="232" t="s">
        <v>19</v>
      </c>
      <c r="F4552" s="233" t="s">
        <v>4749</v>
      </c>
      <c r="G4552" s="230"/>
      <c r="H4552" s="234">
        <v>141.40000000000001</v>
      </c>
      <c r="I4552" s="235"/>
      <c r="J4552" s="230"/>
      <c r="K4552" s="230"/>
      <c r="L4552" s="236"/>
      <c r="M4552" s="237"/>
      <c r="N4552" s="238"/>
      <c r="O4552" s="238"/>
      <c r="P4552" s="238"/>
      <c r="Q4552" s="238"/>
      <c r="R4552" s="238"/>
      <c r="S4552" s="238"/>
      <c r="T4552" s="23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0" t="s">
        <v>268</v>
      </c>
      <c r="AU4552" s="240" t="s">
        <v>82</v>
      </c>
      <c r="AV4552" s="13" t="s">
        <v>93</v>
      </c>
      <c r="AW4552" s="13" t="s">
        <v>34</v>
      </c>
      <c r="AX4552" s="13" t="s">
        <v>74</v>
      </c>
      <c r="AY4552" s="240" t="s">
        <v>224</v>
      </c>
    </row>
    <row r="4553" s="14" customFormat="1">
      <c r="A4553" s="14"/>
      <c r="B4553" s="246"/>
      <c r="C4553" s="247"/>
      <c r="D4553" s="231" t="s">
        <v>268</v>
      </c>
      <c r="E4553" s="248" t="s">
        <v>19</v>
      </c>
      <c r="F4553" s="249" t="s">
        <v>665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268</v>
      </c>
      <c r="AU4553" s="255" t="s">
        <v>82</v>
      </c>
      <c r="AV4553" s="14" t="s">
        <v>82</v>
      </c>
      <c r="AW4553" s="14" t="s">
        <v>34</v>
      </c>
      <c r="AX4553" s="14" t="s">
        <v>74</v>
      </c>
      <c r="AY4553" s="255" t="s">
        <v>224</v>
      </c>
    </row>
    <row r="4554" s="13" customFormat="1">
      <c r="A4554" s="13"/>
      <c r="B4554" s="229"/>
      <c r="C4554" s="230"/>
      <c r="D4554" s="231" t="s">
        <v>268</v>
      </c>
      <c r="E4554" s="232" t="s">
        <v>19</v>
      </c>
      <c r="F4554" s="233" t="s">
        <v>4750</v>
      </c>
      <c r="G4554" s="230"/>
      <c r="H4554" s="234">
        <v>127</v>
      </c>
      <c r="I4554" s="235"/>
      <c r="J4554" s="230"/>
      <c r="K4554" s="230"/>
      <c r="L4554" s="236"/>
      <c r="M4554" s="237"/>
      <c r="N4554" s="238"/>
      <c r="O4554" s="238"/>
      <c r="P4554" s="238"/>
      <c r="Q4554" s="238"/>
      <c r="R4554" s="238"/>
      <c r="S4554" s="238"/>
      <c r="T4554" s="23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0" t="s">
        <v>268</v>
      </c>
      <c r="AU4554" s="240" t="s">
        <v>82</v>
      </c>
      <c r="AV4554" s="13" t="s">
        <v>93</v>
      </c>
      <c r="AW4554" s="13" t="s">
        <v>34</v>
      </c>
      <c r="AX4554" s="13" t="s">
        <v>74</v>
      </c>
      <c r="AY4554" s="240" t="s">
        <v>224</v>
      </c>
    </row>
    <row r="4555" s="14" customFormat="1">
      <c r="A4555" s="14"/>
      <c r="B4555" s="246"/>
      <c r="C4555" s="247"/>
      <c r="D4555" s="231" t="s">
        <v>268</v>
      </c>
      <c r="E4555" s="248" t="s">
        <v>19</v>
      </c>
      <c r="F4555" s="249" t="s">
        <v>667</v>
      </c>
      <c r="G4555" s="247"/>
      <c r="H4555" s="248" t="s">
        <v>19</v>
      </c>
      <c r="I4555" s="250"/>
      <c r="J4555" s="247"/>
      <c r="K4555" s="247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268</v>
      </c>
      <c r="AU4555" s="255" t="s">
        <v>82</v>
      </c>
      <c r="AV4555" s="14" t="s">
        <v>82</v>
      </c>
      <c r="AW4555" s="14" t="s">
        <v>34</v>
      </c>
      <c r="AX4555" s="14" t="s">
        <v>74</v>
      </c>
      <c r="AY4555" s="255" t="s">
        <v>224</v>
      </c>
    </row>
    <row r="4556" s="13" customFormat="1">
      <c r="A4556" s="13"/>
      <c r="B4556" s="229"/>
      <c r="C4556" s="230"/>
      <c r="D4556" s="231" t="s">
        <v>268</v>
      </c>
      <c r="E4556" s="232" t="s">
        <v>19</v>
      </c>
      <c r="F4556" s="233" t="s">
        <v>4751</v>
      </c>
      <c r="G4556" s="230"/>
      <c r="H4556" s="234">
        <v>125</v>
      </c>
      <c r="I4556" s="235"/>
      <c r="J4556" s="230"/>
      <c r="K4556" s="230"/>
      <c r="L4556" s="236"/>
      <c r="M4556" s="237"/>
      <c r="N4556" s="238"/>
      <c r="O4556" s="238"/>
      <c r="P4556" s="238"/>
      <c r="Q4556" s="238"/>
      <c r="R4556" s="238"/>
      <c r="S4556" s="238"/>
      <c r="T4556" s="23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0" t="s">
        <v>268</v>
      </c>
      <c r="AU4556" s="240" t="s">
        <v>82</v>
      </c>
      <c r="AV4556" s="13" t="s">
        <v>93</v>
      </c>
      <c r="AW4556" s="13" t="s">
        <v>34</v>
      </c>
      <c r="AX4556" s="13" t="s">
        <v>74</v>
      </c>
      <c r="AY4556" s="240" t="s">
        <v>224</v>
      </c>
    </row>
    <row r="4557" s="16" customFormat="1">
      <c r="A4557" s="16"/>
      <c r="B4557" s="272"/>
      <c r="C4557" s="273"/>
      <c r="D4557" s="231" t="s">
        <v>268</v>
      </c>
      <c r="E4557" s="274" t="s">
        <v>19</v>
      </c>
      <c r="F4557" s="275" t="s">
        <v>351</v>
      </c>
      <c r="G4557" s="273"/>
      <c r="H4557" s="276">
        <v>534.79999999999995</v>
      </c>
      <c r="I4557" s="277"/>
      <c r="J4557" s="273"/>
      <c r="K4557" s="273"/>
      <c r="L4557" s="278"/>
      <c r="M4557" s="279"/>
      <c r="N4557" s="280"/>
      <c r="O4557" s="280"/>
      <c r="P4557" s="280"/>
      <c r="Q4557" s="280"/>
      <c r="R4557" s="280"/>
      <c r="S4557" s="280"/>
      <c r="T4557" s="281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T4557" s="282" t="s">
        <v>268</v>
      </c>
      <c r="AU4557" s="282" t="s">
        <v>82</v>
      </c>
      <c r="AV4557" s="16" t="s">
        <v>231</v>
      </c>
      <c r="AW4557" s="16" t="s">
        <v>34</v>
      </c>
      <c r="AX4557" s="16" t="s">
        <v>82</v>
      </c>
      <c r="AY4557" s="282" t="s">
        <v>224</v>
      </c>
    </row>
    <row r="4558" s="2" customFormat="1" ht="16.5" customHeight="1">
      <c r="A4558" s="41"/>
      <c r="B4558" s="42"/>
      <c r="C4558" s="216" t="s">
        <v>4752</v>
      </c>
      <c r="D4558" s="216" t="s">
        <v>227</v>
      </c>
      <c r="E4558" s="217" t="s">
        <v>4753</v>
      </c>
      <c r="F4558" s="218" t="s">
        <v>4754</v>
      </c>
      <c r="G4558" s="219" t="s">
        <v>266</v>
      </c>
      <c r="H4558" s="220">
        <v>119.8</v>
      </c>
      <c r="I4558" s="221"/>
      <c r="J4558" s="222">
        <f>ROUND(I4558*H4558,2)</f>
        <v>0</v>
      </c>
      <c r="K4558" s="218" t="s">
        <v>19</v>
      </c>
      <c r="L4558" s="47"/>
      <c r="M4558" s="223" t="s">
        <v>19</v>
      </c>
      <c r="N4558" s="224" t="s">
        <v>46</v>
      </c>
      <c r="O4558" s="87"/>
      <c r="P4558" s="225">
        <f>O4558*H4558</f>
        <v>0</v>
      </c>
      <c r="Q4558" s="225">
        <v>0</v>
      </c>
      <c r="R4558" s="225">
        <f>Q4558*H4558</f>
        <v>0</v>
      </c>
      <c r="S4558" s="225">
        <v>0</v>
      </c>
      <c r="T4558" s="226">
        <f>S4558*H4558</f>
        <v>0</v>
      </c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R4558" s="227" t="s">
        <v>4706</v>
      </c>
      <c r="AT4558" s="227" t="s">
        <v>227</v>
      </c>
      <c r="AU4558" s="227" t="s">
        <v>82</v>
      </c>
      <c r="AY4558" s="20" t="s">
        <v>224</v>
      </c>
      <c r="BE4558" s="228">
        <f>IF(N4558="základní",J4558,0)</f>
        <v>0</v>
      </c>
      <c r="BF4558" s="228">
        <f>IF(N4558="snížená",J4558,0)</f>
        <v>0</v>
      </c>
      <c r="BG4558" s="228">
        <f>IF(N4558="zákl. přenesená",J4558,0)</f>
        <v>0</v>
      </c>
      <c r="BH4558" s="228">
        <f>IF(N4558="sníž. přenesená",J4558,0)</f>
        <v>0</v>
      </c>
      <c r="BI4558" s="228">
        <f>IF(N4558="nulová",J4558,0)</f>
        <v>0</v>
      </c>
      <c r="BJ4558" s="20" t="s">
        <v>93</v>
      </c>
      <c r="BK4558" s="228">
        <f>ROUND(I4558*H4558,2)</f>
        <v>0</v>
      </c>
      <c r="BL4558" s="20" t="s">
        <v>4706</v>
      </c>
      <c r="BM4558" s="227" t="s">
        <v>4755</v>
      </c>
    </row>
    <row r="4559" s="14" customFormat="1">
      <c r="A4559" s="14"/>
      <c r="B4559" s="246"/>
      <c r="C4559" s="247"/>
      <c r="D4559" s="231" t="s">
        <v>268</v>
      </c>
      <c r="E4559" s="248" t="s">
        <v>19</v>
      </c>
      <c r="F4559" s="249" t="s">
        <v>648</v>
      </c>
      <c r="G4559" s="247"/>
      <c r="H4559" s="248" t="s">
        <v>19</v>
      </c>
      <c r="I4559" s="250"/>
      <c r="J4559" s="247"/>
      <c r="K4559" s="247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268</v>
      </c>
      <c r="AU4559" s="255" t="s">
        <v>82</v>
      </c>
      <c r="AV4559" s="14" t="s">
        <v>82</v>
      </c>
      <c r="AW4559" s="14" t="s">
        <v>34</v>
      </c>
      <c r="AX4559" s="14" t="s">
        <v>74</v>
      </c>
      <c r="AY4559" s="255" t="s">
        <v>224</v>
      </c>
    </row>
    <row r="4560" s="13" customFormat="1">
      <c r="A4560" s="13"/>
      <c r="B4560" s="229"/>
      <c r="C4560" s="230"/>
      <c r="D4560" s="231" t="s">
        <v>268</v>
      </c>
      <c r="E4560" s="232" t="s">
        <v>19</v>
      </c>
      <c r="F4560" s="233" t="s">
        <v>4756</v>
      </c>
      <c r="G4560" s="230"/>
      <c r="H4560" s="234">
        <v>119.8</v>
      </c>
      <c r="I4560" s="235"/>
      <c r="J4560" s="230"/>
      <c r="K4560" s="230"/>
      <c r="L4560" s="236"/>
      <c r="M4560" s="237"/>
      <c r="N4560" s="238"/>
      <c r="O4560" s="238"/>
      <c r="P4560" s="238"/>
      <c r="Q4560" s="238"/>
      <c r="R4560" s="238"/>
      <c r="S4560" s="238"/>
      <c r="T4560" s="23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0" t="s">
        <v>268</v>
      </c>
      <c r="AU4560" s="240" t="s">
        <v>82</v>
      </c>
      <c r="AV4560" s="13" t="s">
        <v>93</v>
      </c>
      <c r="AW4560" s="13" t="s">
        <v>34</v>
      </c>
      <c r="AX4560" s="13" t="s">
        <v>82</v>
      </c>
      <c r="AY4560" s="240" t="s">
        <v>224</v>
      </c>
    </row>
    <row r="4561" s="2" customFormat="1" ht="16.5" customHeight="1">
      <c r="A4561" s="41"/>
      <c r="B4561" s="42"/>
      <c r="C4561" s="216" t="s">
        <v>4757</v>
      </c>
      <c r="D4561" s="216" t="s">
        <v>227</v>
      </c>
      <c r="E4561" s="217" t="s">
        <v>4758</v>
      </c>
      <c r="F4561" s="218" t="s">
        <v>4759</v>
      </c>
      <c r="G4561" s="219" t="s">
        <v>266</v>
      </c>
      <c r="H4561" s="220">
        <v>133.19999999999999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4706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4706</v>
      </c>
      <c r="BM4561" s="227" t="s">
        <v>4760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4761</v>
      </c>
      <c r="G4563" s="230"/>
      <c r="H4563" s="234">
        <v>133.19999999999999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4762</v>
      </c>
      <c r="D4564" s="216" t="s">
        <v>227</v>
      </c>
      <c r="E4564" s="217" t="s">
        <v>4763</v>
      </c>
      <c r="F4564" s="218" t="s">
        <v>4764</v>
      </c>
      <c r="G4564" s="219" t="s">
        <v>266</v>
      </c>
      <c r="H4564" s="220">
        <v>319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4706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4706</v>
      </c>
      <c r="BM4564" s="227" t="s">
        <v>4765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662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3" customFormat="1">
      <c r="A4566" s="13"/>
      <c r="B4566" s="229"/>
      <c r="C4566" s="230"/>
      <c r="D4566" s="231" t="s">
        <v>268</v>
      </c>
      <c r="E4566" s="232" t="s">
        <v>19</v>
      </c>
      <c r="F4566" s="233" t="s">
        <v>4766</v>
      </c>
      <c r="G4566" s="230"/>
      <c r="H4566" s="234">
        <v>100.2</v>
      </c>
      <c r="I4566" s="235"/>
      <c r="J4566" s="230"/>
      <c r="K4566" s="230"/>
      <c r="L4566" s="236"/>
      <c r="M4566" s="237"/>
      <c r="N4566" s="238"/>
      <c r="O4566" s="238"/>
      <c r="P4566" s="238"/>
      <c r="Q4566" s="238"/>
      <c r="R4566" s="238"/>
      <c r="S4566" s="238"/>
      <c r="T4566" s="23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0" t="s">
        <v>268</v>
      </c>
      <c r="AU4566" s="240" t="s">
        <v>82</v>
      </c>
      <c r="AV4566" s="13" t="s">
        <v>93</v>
      </c>
      <c r="AW4566" s="13" t="s">
        <v>34</v>
      </c>
      <c r="AX4566" s="13" t="s">
        <v>74</v>
      </c>
      <c r="AY4566" s="240" t="s">
        <v>224</v>
      </c>
    </row>
    <row r="4567" s="14" customFormat="1">
      <c r="A4567" s="14"/>
      <c r="B4567" s="246"/>
      <c r="C4567" s="247"/>
      <c r="D4567" s="231" t="s">
        <v>268</v>
      </c>
      <c r="E4567" s="248" t="s">
        <v>19</v>
      </c>
      <c r="F4567" s="249" t="s">
        <v>664</v>
      </c>
      <c r="G4567" s="247"/>
      <c r="H4567" s="248" t="s">
        <v>19</v>
      </c>
      <c r="I4567" s="250"/>
      <c r="J4567" s="247"/>
      <c r="K4567" s="247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268</v>
      </c>
      <c r="AU4567" s="255" t="s">
        <v>82</v>
      </c>
      <c r="AV4567" s="14" t="s">
        <v>82</v>
      </c>
      <c r="AW4567" s="14" t="s">
        <v>34</v>
      </c>
      <c r="AX4567" s="14" t="s">
        <v>74</v>
      </c>
      <c r="AY4567" s="255" t="s">
        <v>224</v>
      </c>
    </row>
    <row r="4568" s="13" customFormat="1">
      <c r="A4568" s="13"/>
      <c r="B4568" s="229"/>
      <c r="C4568" s="230"/>
      <c r="D4568" s="231" t="s">
        <v>268</v>
      </c>
      <c r="E4568" s="232" t="s">
        <v>19</v>
      </c>
      <c r="F4568" s="233" t="s">
        <v>3295</v>
      </c>
      <c r="G4568" s="230"/>
      <c r="H4568" s="234">
        <v>100.59999999999999</v>
      </c>
      <c r="I4568" s="235"/>
      <c r="J4568" s="230"/>
      <c r="K4568" s="230"/>
      <c r="L4568" s="236"/>
      <c r="M4568" s="237"/>
      <c r="N4568" s="238"/>
      <c r="O4568" s="238"/>
      <c r="P4568" s="238"/>
      <c r="Q4568" s="238"/>
      <c r="R4568" s="238"/>
      <c r="S4568" s="238"/>
      <c r="T4568" s="23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0" t="s">
        <v>268</v>
      </c>
      <c r="AU4568" s="240" t="s">
        <v>82</v>
      </c>
      <c r="AV4568" s="13" t="s">
        <v>93</v>
      </c>
      <c r="AW4568" s="13" t="s">
        <v>34</v>
      </c>
      <c r="AX4568" s="13" t="s">
        <v>74</v>
      </c>
      <c r="AY4568" s="240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665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3" customFormat="1">
      <c r="A4570" s="13"/>
      <c r="B4570" s="229"/>
      <c r="C4570" s="230"/>
      <c r="D4570" s="231" t="s">
        <v>268</v>
      </c>
      <c r="E4570" s="232" t="s">
        <v>19</v>
      </c>
      <c r="F4570" s="233" t="s">
        <v>3296</v>
      </c>
      <c r="G4570" s="230"/>
      <c r="H4570" s="234">
        <v>86.200000000000003</v>
      </c>
      <c r="I4570" s="235"/>
      <c r="J4570" s="230"/>
      <c r="K4570" s="230"/>
      <c r="L4570" s="236"/>
      <c r="M4570" s="237"/>
      <c r="N4570" s="238"/>
      <c r="O4570" s="238"/>
      <c r="P4570" s="238"/>
      <c r="Q4570" s="238"/>
      <c r="R4570" s="238"/>
      <c r="S4570" s="238"/>
      <c r="T4570" s="23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0" t="s">
        <v>268</v>
      </c>
      <c r="AU4570" s="240" t="s">
        <v>82</v>
      </c>
      <c r="AV4570" s="13" t="s">
        <v>93</v>
      </c>
      <c r="AW4570" s="13" t="s">
        <v>34</v>
      </c>
      <c r="AX4570" s="13" t="s">
        <v>74</v>
      </c>
      <c r="AY4570" s="240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667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3" customFormat="1">
      <c r="A4572" s="13"/>
      <c r="B4572" s="229"/>
      <c r="C4572" s="230"/>
      <c r="D4572" s="231" t="s">
        <v>268</v>
      </c>
      <c r="E4572" s="232" t="s">
        <v>19</v>
      </c>
      <c r="F4572" s="233" t="s">
        <v>3297</v>
      </c>
      <c r="G4572" s="230"/>
      <c r="H4572" s="234">
        <v>32</v>
      </c>
      <c r="I4572" s="235"/>
      <c r="J4572" s="230"/>
      <c r="K4572" s="230"/>
      <c r="L4572" s="236"/>
      <c r="M4572" s="237"/>
      <c r="N4572" s="238"/>
      <c r="O4572" s="238"/>
      <c r="P4572" s="238"/>
      <c r="Q4572" s="238"/>
      <c r="R4572" s="238"/>
      <c r="S4572" s="238"/>
      <c r="T4572" s="23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0" t="s">
        <v>268</v>
      </c>
      <c r="AU4572" s="240" t="s">
        <v>82</v>
      </c>
      <c r="AV4572" s="13" t="s">
        <v>93</v>
      </c>
      <c r="AW4572" s="13" t="s">
        <v>34</v>
      </c>
      <c r="AX4572" s="13" t="s">
        <v>74</v>
      </c>
      <c r="AY4572" s="240" t="s">
        <v>224</v>
      </c>
    </row>
    <row r="4573" s="16" customFormat="1">
      <c r="A4573" s="16"/>
      <c r="B4573" s="272"/>
      <c r="C4573" s="273"/>
      <c r="D4573" s="231" t="s">
        <v>268</v>
      </c>
      <c r="E4573" s="274" t="s">
        <v>19</v>
      </c>
      <c r="F4573" s="275" t="s">
        <v>351</v>
      </c>
      <c r="G4573" s="273"/>
      <c r="H4573" s="276">
        <v>319</v>
      </c>
      <c r="I4573" s="277"/>
      <c r="J4573" s="273"/>
      <c r="K4573" s="273"/>
      <c r="L4573" s="278"/>
      <c r="M4573" s="279"/>
      <c r="N4573" s="280"/>
      <c r="O4573" s="280"/>
      <c r="P4573" s="280"/>
      <c r="Q4573" s="280"/>
      <c r="R4573" s="280"/>
      <c r="S4573" s="280"/>
      <c r="T4573" s="281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82" t="s">
        <v>268</v>
      </c>
      <c r="AU4573" s="282" t="s">
        <v>82</v>
      </c>
      <c r="AV4573" s="16" t="s">
        <v>231</v>
      </c>
      <c r="AW4573" s="16" t="s">
        <v>34</v>
      </c>
      <c r="AX4573" s="16" t="s">
        <v>82</v>
      </c>
      <c r="AY4573" s="282" t="s">
        <v>224</v>
      </c>
    </row>
    <row r="4574" s="2" customFormat="1" ht="16.5" customHeight="1">
      <c r="A4574" s="41"/>
      <c r="B4574" s="42"/>
      <c r="C4574" s="216" t="s">
        <v>4767</v>
      </c>
      <c r="D4574" s="216" t="s">
        <v>227</v>
      </c>
      <c r="E4574" s="217" t="s">
        <v>4768</v>
      </c>
      <c r="F4574" s="218" t="s">
        <v>4769</v>
      </c>
      <c r="G4574" s="219" t="s">
        <v>266</v>
      </c>
      <c r="H4574" s="220">
        <v>3.7000000000000002</v>
      </c>
      <c r="I4574" s="221"/>
      <c r="J4574" s="222">
        <f>ROUND(I4574*H4574,2)</f>
        <v>0</v>
      </c>
      <c r="K4574" s="218" t="s">
        <v>19</v>
      </c>
      <c r="L4574" s="47"/>
      <c r="M4574" s="223" t="s">
        <v>19</v>
      </c>
      <c r="N4574" s="224" t="s">
        <v>46</v>
      </c>
      <c r="O4574" s="87"/>
      <c r="P4574" s="225">
        <f>O4574*H4574</f>
        <v>0</v>
      </c>
      <c r="Q4574" s="225">
        <v>0</v>
      </c>
      <c r="R4574" s="225">
        <f>Q4574*H4574</f>
        <v>0</v>
      </c>
      <c r="S4574" s="225">
        <v>0</v>
      </c>
      <c r="T4574" s="226">
        <f>S4574*H4574</f>
        <v>0</v>
      </c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R4574" s="227" t="s">
        <v>4706</v>
      </c>
      <c r="AT4574" s="227" t="s">
        <v>227</v>
      </c>
      <c r="AU4574" s="227" t="s">
        <v>82</v>
      </c>
      <c r="AY4574" s="20" t="s">
        <v>224</v>
      </c>
      <c r="BE4574" s="228">
        <f>IF(N4574="základní",J4574,0)</f>
        <v>0</v>
      </c>
      <c r="BF4574" s="228">
        <f>IF(N4574="snížená",J4574,0)</f>
        <v>0</v>
      </c>
      <c r="BG4574" s="228">
        <f>IF(N4574="zákl. přenesená",J4574,0)</f>
        <v>0</v>
      </c>
      <c r="BH4574" s="228">
        <f>IF(N4574="sníž. přenesená",J4574,0)</f>
        <v>0</v>
      </c>
      <c r="BI4574" s="228">
        <f>IF(N4574="nulová",J4574,0)</f>
        <v>0</v>
      </c>
      <c r="BJ4574" s="20" t="s">
        <v>93</v>
      </c>
      <c r="BK4574" s="228">
        <f>ROUND(I4574*H4574,2)</f>
        <v>0</v>
      </c>
      <c r="BL4574" s="20" t="s">
        <v>4706</v>
      </c>
      <c r="BM4574" s="227" t="s">
        <v>4770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648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3" customFormat="1">
      <c r="A4576" s="13"/>
      <c r="B4576" s="229"/>
      <c r="C4576" s="230"/>
      <c r="D4576" s="231" t="s">
        <v>268</v>
      </c>
      <c r="E4576" s="232" t="s">
        <v>19</v>
      </c>
      <c r="F4576" s="233" t="s">
        <v>1862</v>
      </c>
      <c r="G4576" s="230"/>
      <c r="H4576" s="234">
        <v>3.7000000000000002</v>
      </c>
      <c r="I4576" s="235"/>
      <c r="J4576" s="230"/>
      <c r="K4576" s="230"/>
      <c r="L4576" s="236"/>
      <c r="M4576" s="237"/>
      <c r="N4576" s="238"/>
      <c r="O4576" s="238"/>
      <c r="P4576" s="238"/>
      <c r="Q4576" s="238"/>
      <c r="R4576" s="238"/>
      <c r="S4576" s="238"/>
      <c r="T4576" s="23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0" t="s">
        <v>268</v>
      </c>
      <c r="AU4576" s="240" t="s">
        <v>82</v>
      </c>
      <c r="AV4576" s="13" t="s">
        <v>93</v>
      </c>
      <c r="AW4576" s="13" t="s">
        <v>34</v>
      </c>
      <c r="AX4576" s="13" t="s">
        <v>82</v>
      </c>
      <c r="AY4576" s="240" t="s">
        <v>224</v>
      </c>
    </row>
    <row r="4577" s="2" customFormat="1" ht="16.5" customHeight="1">
      <c r="A4577" s="41"/>
      <c r="B4577" s="42"/>
      <c r="C4577" s="216" t="s">
        <v>4771</v>
      </c>
      <c r="D4577" s="216" t="s">
        <v>227</v>
      </c>
      <c r="E4577" s="217" t="s">
        <v>4772</v>
      </c>
      <c r="F4577" s="218" t="s">
        <v>4773</v>
      </c>
      <c r="G4577" s="219" t="s">
        <v>266</v>
      </c>
      <c r="H4577" s="220">
        <v>100.547</v>
      </c>
      <c r="I4577" s="221"/>
      <c r="J4577" s="222">
        <f>ROUND(I4577*H4577,2)</f>
        <v>0</v>
      </c>
      <c r="K4577" s="218" t="s">
        <v>19</v>
      </c>
      <c r="L4577" s="47"/>
      <c r="M4577" s="223" t="s">
        <v>19</v>
      </c>
      <c r="N4577" s="224" t="s">
        <v>46</v>
      </c>
      <c r="O4577" s="87"/>
      <c r="P4577" s="225">
        <f>O4577*H4577</f>
        <v>0</v>
      </c>
      <c r="Q4577" s="225">
        <v>0</v>
      </c>
      <c r="R4577" s="225">
        <f>Q4577*H4577</f>
        <v>0</v>
      </c>
      <c r="S4577" s="225">
        <v>0</v>
      </c>
      <c r="T4577" s="226">
        <f>S4577*H4577</f>
        <v>0</v>
      </c>
      <c r="U4577" s="41"/>
      <c r="V4577" s="41"/>
      <c r="W4577" s="41"/>
      <c r="X4577" s="41"/>
      <c r="Y4577" s="41"/>
      <c r="Z4577" s="41"/>
      <c r="AA4577" s="41"/>
      <c r="AB4577" s="41"/>
      <c r="AC4577" s="41"/>
      <c r="AD4577" s="41"/>
      <c r="AE4577" s="41"/>
      <c r="AR4577" s="227" t="s">
        <v>4706</v>
      </c>
      <c r="AT4577" s="227" t="s">
        <v>227</v>
      </c>
      <c r="AU4577" s="227" t="s">
        <v>82</v>
      </c>
      <c r="AY4577" s="20" t="s">
        <v>224</v>
      </c>
      <c r="BE4577" s="228">
        <f>IF(N4577="základní",J4577,0)</f>
        <v>0</v>
      </c>
      <c r="BF4577" s="228">
        <f>IF(N4577="snížená",J4577,0)</f>
        <v>0</v>
      </c>
      <c r="BG4577" s="228">
        <f>IF(N4577="zákl. přenesená",J4577,0)</f>
        <v>0</v>
      </c>
      <c r="BH4577" s="228">
        <f>IF(N4577="sníž. přenesená",J4577,0)</f>
        <v>0</v>
      </c>
      <c r="BI4577" s="228">
        <f>IF(N4577="nulová",J4577,0)</f>
        <v>0</v>
      </c>
      <c r="BJ4577" s="20" t="s">
        <v>93</v>
      </c>
      <c r="BK4577" s="228">
        <f>ROUND(I4577*H4577,2)</f>
        <v>0</v>
      </c>
      <c r="BL4577" s="20" t="s">
        <v>4706</v>
      </c>
      <c r="BM4577" s="227" t="s">
        <v>4774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496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4" customFormat="1">
      <c r="A4579" s="14"/>
      <c r="B4579" s="246"/>
      <c r="C4579" s="247"/>
      <c r="D4579" s="231" t="s">
        <v>268</v>
      </c>
      <c r="E4579" s="248" t="s">
        <v>19</v>
      </c>
      <c r="F4579" s="249" t="s">
        <v>4775</v>
      </c>
      <c r="G4579" s="247"/>
      <c r="H4579" s="248" t="s">
        <v>19</v>
      </c>
      <c r="I4579" s="250"/>
      <c r="J4579" s="247"/>
      <c r="K4579" s="247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268</v>
      </c>
      <c r="AU4579" s="255" t="s">
        <v>82</v>
      </c>
      <c r="AV4579" s="14" t="s">
        <v>82</v>
      </c>
      <c r="AW4579" s="14" t="s">
        <v>34</v>
      </c>
      <c r="AX4579" s="14" t="s">
        <v>74</v>
      </c>
      <c r="AY4579" s="255" t="s">
        <v>224</v>
      </c>
    </row>
    <row r="4580" s="13" customFormat="1">
      <c r="A4580" s="13"/>
      <c r="B4580" s="229"/>
      <c r="C4580" s="230"/>
      <c r="D4580" s="231" t="s">
        <v>268</v>
      </c>
      <c r="E4580" s="232" t="s">
        <v>19</v>
      </c>
      <c r="F4580" s="233" t="s">
        <v>4776</v>
      </c>
      <c r="G4580" s="230"/>
      <c r="H4580" s="234">
        <v>4.3520000000000003</v>
      </c>
      <c r="I4580" s="235"/>
      <c r="J4580" s="230"/>
      <c r="K4580" s="230"/>
      <c r="L4580" s="236"/>
      <c r="M4580" s="237"/>
      <c r="N4580" s="238"/>
      <c r="O4580" s="238"/>
      <c r="P4580" s="238"/>
      <c r="Q4580" s="238"/>
      <c r="R4580" s="238"/>
      <c r="S4580" s="238"/>
      <c r="T4580" s="23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0" t="s">
        <v>268</v>
      </c>
      <c r="AU4580" s="240" t="s">
        <v>82</v>
      </c>
      <c r="AV4580" s="13" t="s">
        <v>93</v>
      </c>
      <c r="AW4580" s="13" t="s">
        <v>34</v>
      </c>
      <c r="AX4580" s="13" t="s">
        <v>74</v>
      </c>
      <c r="AY4580" s="240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4777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3" customFormat="1">
      <c r="A4582" s="13"/>
      <c r="B4582" s="229"/>
      <c r="C4582" s="230"/>
      <c r="D4582" s="231" t="s">
        <v>268</v>
      </c>
      <c r="E4582" s="232" t="s">
        <v>19</v>
      </c>
      <c r="F4582" s="233" t="s">
        <v>4778</v>
      </c>
      <c r="G4582" s="230"/>
      <c r="H4582" s="234">
        <v>15.571</v>
      </c>
      <c r="I4582" s="235"/>
      <c r="J4582" s="230"/>
      <c r="K4582" s="230"/>
      <c r="L4582" s="236"/>
      <c r="M4582" s="237"/>
      <c r="N4582" s="238"/>
      <c r="O4582" s="238"/>
      <c r="P4582" s="238"/>
      <c r="Q4582" s="238"/>
      <c r="R4582" s="238"/>
      <c r="S4582" s="238"/>
      <c r="T4582" s="23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0" t="s">
        <v>268</v>
      </c>
      <c r="AU4582" s="240" t="s">
        <v>82</v>
      </c>
      <c r="AV4582" s="13" t="s">
        <v>93</v>
      </c>
      <c r="AW4582" s="13" t="s">
        <v>34</v>
      </c>
      <c r="AX4582" s="13" t="s">
        <v>74</v>
      </c>
      <c r="AY4582" s="240" t="s">
        <v>224</v>
      </c>
    </row>
    <row r="4583" s="15" customFormat="1">
      <c r="A4583" s="15"/>
      <c r="B4583" s="256"/>
      <c r="C4583" s="257"/>
      <c r="D4583" s="231" t="s">
        <v>268</v>
      </c>
      <c r="E4583" s="258" t="s">
        <v>19</v>
      </c>
      <c r="F4583" s="259" t="s">
        <v>300</v>
      </c>
      <c r="G4583" s="257"/>
      <c r="H4583" s="260">
        <v>19.922999999999998</v>
      </c>
      <c r="I4583" s="261"/>
      <c r="J4583" s="257"/>
      <c r="K4583" s="257"/>
      <c r="L4583" s="262"/>
      <c r="M4583" s="263"/>
      <c r="N4583" s="264"/>
      <c r="O4583" s="264"/>
      <c r="P4583" s="264"/>
      <c r="Q4583" s="264"/>
      <c r="R4583" s="264"/>
      <c r="S4583" s="264"/>
      <c r="T4583" s="26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T4583" s="266" t="s">
        <v>268</v>
      </c>
      <c r="AU4583" s="266" t="s">
        <v>82</v>
      </c>
      <c r="AV4583" s="15" t="s">
        <v>108</v>
      </c>
      <c r="AW4583" s="15" t="s">
        <v>34</v>
      </c>
      <c r="AX4583" s="15" t="s">
        <v>74</v>
      </c>
      <c r="AY4583" s="266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648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4" customFormat="1">
      <c r="A4585" s="14"/>
      <c r="B4585" s="246"/>
      <c r="C4585" s="247"/>
      <c r="D4585" s="231" t="s">
        <v>268</v>
      </c>
      <c r="E4585" s="248" t="s">
        <v>19</v>
      </c>
      <c r="F4585" s="249" t="s">
        <v>4775</v>
      </c>
      <c r="G4585" s="247"/>
      <c r="H4585" s="248" t="s">
        <v>19</v>
      </c>
      <c r="I4585" s="250"/>
      <c r="J4585" s="247"/>
      <c r="K4585" s="247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5" t="s">
        <v>268</v>
      </c>
      <c r="AU4585" s="255" t="s">
        <v>82</v>
      </c>
      <c r="AV4585" s="14" t="s">
        <v>82</v>
      </c>
      <c r="AW4585" s="14" t="s">
        <v>34</v>
      </c>
      <c r="AX4585" s="14" t="s">
        <v>74</v>
      </c>
      <c r="AY4585" s="255" t="s">
        <v>224</v>
      </c>
    </row>
    <row r="4586" s="13" customFormat="1">
      <c r="A4586" s="13"/>
      <c r="B4586" s="229"/>
      <c r="C4586" s="230"/>
      <c r="D4586" s="231" t="s">
        <v>268</v>
      </c>
      <c r="E4586" s="232" t="s">
        <v>19</v>
      </c>
      <c r="F4586" s="233" t="s">
        <v>4779</v>
      </c>
      <c r="G4586" s="230"/>
      <c r="H4586" s="234">
        <v>4.5259999999999998</v>
      </c>
      <c r="I4586" s="235"/>
      <c r="J4586" s="230"/>
      <c r="K4586" s="230"/>
      <c r="L4586" s="236"/>
      <c r="M4586" s="237"/>
      <c r="N4586" s="238"/>
      <c r="O4586" s="238"/>
      <c r="P4586" s="238"/>
      <c r="Q4586" s="238"/>
      <c r="R4586" s="238"/>
      <c r="S4586" s="238"/>
      <c r="T4586" s="23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0" t="s">
        <v>268</v>
      </c>
      <c r="AU4586" s="240" t="s">
        <v>82</v>
      </c>
      <c r="AV4586" s="13" t="s">
        <v>93</v>
      </c>
      <c r="AW4586" s="13" t="s">
        <v>34</v>
      </c>
      <c r="AX4586" s="13" t="s">
        <v>74</v>
      </c>
      <c r="AY4586" s="240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4780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3" customFormat="1">
      <c r="A4588" s="13"/>
      <c r="B4588" s="229"/>
      <c r="C4588" s="230"/>
      <c r="D4588" s="231" t="s">
        <v>268</v>
      </c>
      <c r="E4588" s="232" t="s">
        <v>19</v>
      </c>
      <c r="F4588" s="233" t="s">
        <v>4778</v>
      </c>
      <c r="G4588" s="230"/>
      <c r="H4588" s="234">
        <v>15.571</v>
      </c>
      <c r="I4588" s="235"/>
      <c r="J4588" s="230"/>
      <c r="K4588" s="230"/>
      <c r="L4588" s="236"/>
      <c r="M4588" s="237"/>
      <c r="N4588" s="238"/>
      <c r="O4588" s="238"/>
      <c r="P4588" s="238"/>
      <c r="Q4588" s="238"/>
      <c r="R4588" s="238"/>
      <c r="S4588" s="238"/>
      <c r="T4588" s="23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0" t="s">
        <v>268</v>
      </c>
      <c r="AU4588" s="240" t="s">
        <v>82</v>
      </c>
      <c r="AV4588" s="13" t="s">
        <v>93</v>
      </c>
      <c r="AW4588" s="13" t="s">
        <v>34</v>
      </c>
      <c r="AX4588" s="13" t="s">
        <v>74</v>
      </c>
      <c r="AY4588" s="240" t="s">
        <v>224</v>
      </c>
    </row>
    <row r="4589" s="15" customFormat="1">
      <c r="A4589" s="15"/>
      <c r="B4589" s="256"/>
      <c r="C4589" s="257"/>
      <c r="D4589" s="231" t="s">
        <v>268</v>
      </c>
      <c r="E4589" s="258" t="s">
        <v>19</v>
      </c>
      <c r="F4589" s="259" t="s">
        <v>300</v>
      </c>
      <c r="G4589" s="257"/>
      <c r="H4589" s="260">
        <v>20.097000000000001</v>
      </c>
      <c r="I4589" s="261"/>
      <c r="J4589" s="257"/>
      <c r="K4589" s="257"/>
      <c r="L4589" s="262"/>
      <c r="M4589" s="263"/>
      <c r="N4589" s="264"/>
      <c r="O4589" s="264"/>
      <c r="P4589" s="264"/>
      <c r="Q4589" s="264"/>
      <c r="R4589" s="264"/>
      <c r="S4589" s="264"/>
      <c r="T4589" s="26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T4589" s="266" t="s">
        <v>268</v>
      </c>
      <c r="AU4589" s="266" t="s">
        <v>82</v>
      </c>
      <c r="AV4589" s="15" t="s">
        <v>108</v>
      </c>
      <c r="AW4589" s="15" t="s">
        <v>34</v>
      </c>
      <c r="AX4589" s="15" t="s">
        <v>74</v>
      </c>
      <c r="AY4589" s="266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662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4" customFormat="1">
      <c r="A4591" s="14"/>
      <c r="B4591" s="246"/>
      <c r="C4591" s="247"/>
      <c r="D4591" s="231" t="s">
        <v>268</v>
      </c>
      <c r="E4591" s="248" t="s">
        <v>19</v>
      </c>
      <c r="F4591" s="249" t="s">
        <v>4775</v>
      </c>
      <c r="G4591" s="247"/>
      <c r="H4591" s="248" t="s">
        <v>19</v>
      </c>
      <c r="I4591" s="250"/>
      <c r="J4591" s="247"/>
      <c r="K4591" s="247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268</v>
      </c>
      <c r="AU4591" s="255" t="s">
        <v>82</v>
      </c>
      <c r="AV4591" s="14" t="s">
        <v>82</v>
      </c>
      <c r="AW4591" s="14" t="s">
        <v>34</v>
      </c>
      <c r="AX4591" s="14" t="s">
        <v>74</v>
      </c>
      <c r="AY4591" s="255" t="s">
        <v>224</v>
      </c>
    </row>
    <row r="4592" s="13" customFormat="1">
      <c r="A4592" s="13"/>
      <c r="B4592" s="229"/>
      <c r="C4592" s="230"/>
      <c r="D4592" s="231" t="s">
        <v>268</v>
      </c>
      <c r="E4592" s="232" t="s">
        <v>19</v>
      </c>
      <c r="F4592" s="233" t="s">
        <v>4781</v>
      </c>
      <c r="G4592" s="230"/>
      <c r="H4592" s="234">
        <v>5.5179999999999998</v>
      </c>
      <c r="I4592" s="235"/>
      <c r="J4592" s="230"/>
      <c r="K4592" s="230"/>
      <c r="L4592" s="236"/>
      <c r="M4592" s="237"/>
      <c r="N4592" s="238"/>
      <c r="O4592" s="238"/>
      <c r="P4592" s="238"/>
      <c r="Q4592" s="238"/>
      <c r="R4592" s="238"/>
      <c r="S4592" s="238"/>
      <c r="T4592" s="23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0" t="s">
        <v>268</v>
      </c>
      <c r="AU4592" s="240" t="s">
        <v>82</v>
      </c>
      <c r="AV4592" s="13" t="s">
        <v>93</v>
      </c>
      <c r="AW4592" s="13" t="s">
        <v>34</v>
      </c>
      <c r="AX4592" s="13" t="s">
        <v>74</v>
      </c>
      <c r="AY4592" s="240" t="s">
        <v>224</v>
      </c>
    </row>
    <row r="4593" s="14" customFormat="1">
      <c r="A4593" s="14"/>
      <c r="B4593" s="246"/>
      <c r="C4593" s="247"/>
      <c r="D4593" s="231" t="s">
        <v>268</v>
      </c>
      <c r="E4593" s="248" t="s">
        <v>19</v>
      </c>
      <c r="F4593" s="249" t="s">
        <v>4782</v>
      </c>
      <c r="G4593" s="247"/>
      <c r="H4593" s="248" t="s">
        <v>19</v>
      </c>
      <c r="I4593" s="250"/>
      <c r="J4593" s="247"/>
      <c r="K4593" s="247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268</v>
      </c>
      <c r="AU4593" s="255" t="s">
        <v>82</v>
      </c>
      <c r="AV4593" s="14" t="s">
        <v>82</v>
      </c>
      <c r="AW4593" s="14" t="s">
        <v>34</v>
      </c>
      <c r="AX4593" s="14" t="s">
        <v>74</v>
      </c>
      <c r="AY4593" s="255" t="s">
        <v>224</v>
      </c>
    </row>
    <row r="4594" s="13" customFormat="1">
      <c r="A4594" s="13"/>
      <c r="B4594" s="229"/>
      <c r="C4594" s="230"/>
      <c r="D4594" s="231" t="s">
        <v>268</v>
      </c>
      <c r="E4594" s="232" t="s">
        <v>19</v>
      </c>
      <c r="F4594" s="233" t="s">
        <v>4783</v>
      </c>
      <c r="G4594" s="230"/>
      <c r="H4594" s="234">
        <v>15.603</v>
      </c>
      <c r="I4594" s="235"/>
      <c r="J4594" s="230"/>
      <c r="K4594" s="230"/>
      <c r="L4594" s="236"/>
      <c r="M4594" s="237"/>
      <c r="N4594" s="238"/>
      <c r="O4594" s="238"/>
      <c r="P4594" s="238"/>
      <c r="Q4594" s="238"/>
      <c r="R4594" s="238"/>
      <c r="S4594" s="238"/>
      <c r="T4594" s="23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0" t="s">
        <v>268</v>
      </c>
      <c r="AU4594" s="240" t="s">
        <v>82</v>
      </c>
      <c r="AV4594" s="13" t="s">
        <v>93</v>
      </c>
      <c r="AW4594" s="13" t="s">
        <v>34</v>
      </c>
      <c r="AX4594" s="13" t="s">
        <v>74</v>
      </c>
      <c r="AY4594" s="240" t="s">
        <v>224</v>
      </c>
    </row>
    <row r="4595" s="15" customFormat="1">
      <c r="A4595" s="15"/>
      <c r="B4595" s="256"/>
      <c r="C4595" s="257"/>
      <c r="D4595" s="231" t="s">
        <v>268</v>
      </c>
      <c r="E4595" s="258" t="s">
        <v>19</v>
      </c>
      <c r="F4595" s="259" t="s">
        <v>300</v>
      </c>
      <c r="G4595" s="257"/>
      <c r="H4595" s="260">
        <v>21.120999999999999</v>
      </c>
      <c r="I4595" s="261"/>
      <c r="J4595" s="257"/>
      <c r="K4595" s="257"/>
      <c r="L4595" s="262"/>
      <c r="M4595" s="263"/>
      <c r="N4595" s="264"/>
      <c r="O4595" s="264"/>
      <c r="P4595" s="264"/>
      <c r="Q4595" s="264"/>
      <c r="R4595" s="264"/>
      <c r="S4595" s="264"/>
      <c r="T4595" s="26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T4595" s="266" t="s">
        <v>268</v>
      </c>
      <c r="AU4595" s="266" t="s">
        <v>82</v>
      </c>
      <c r="AV4595" s="15" t="s">
        <v>108</v>
      </c>
      <c r="AW4595" s="15" t="s">
        <v>34</v>
      </c>
      <c r="AX4595" s="15" t="s">
        <v>74</v>
      </c>
      <c r="AY4595" s="266" t="s">
        <v>224</v>
      </c>
    </row>
    <row r="4596" s="14" customFormat="1">
      <c r="A4596" s="14"/>
      <c r="B4596" s="246"/>
      <c r="C4596" s="247"/>
      <c r="D4596" s="231" t="s">
        <v>268</v>
      </c>
      <c r="E4596" s="248" t="s">
        <v>19</v>
      </c>
      <c r="F4596" s="249" t="s">
        <v>664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268</v>
      </c>
      <c r="AU4596" s="255" t="s">
        <v>82</v>
      </c>
      <c r="AV4596" s="14" t="s">
        <v>82</v>
      </c>
      <c r="AW4596" s="14" t="s">
        <v>34</v>
      </c>
      <c r="AX4596" s="14" t="s">
        <v>74</v>
      </c>
      <c r="AY4596" s="255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4775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4781</v>
      </c>
      <c r="G4598" s="230"/>
      <c r="H4598" s="234">
        <v>5.5179999999999998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4782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4784</v>
      </c>
      <c r="G4600" s="230"/>
      <c r="H4600" s="234">
        <v>14.185000000000001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5" customFormat="1">
      <c r="A4601" s="15"/>
      <c r="B4601" s="256"/>
      <c r="C4601" s="257"/>
      <c r="D4601" s="231" t="s">
        <v>268</v>
      </c>
      <c r="E4601" s="258" t="s">
        <v>19</v>
      </c>
      <c r="F4601" s="259" t="s">
        <v>300</v>
      </c>
      <c r="G4601" s="257"/>
      <c r="H4601" s="260">
        <v>19.702999999999999</v>
      </c>
      <c r="I4601" s="261"/>
      <c r="J4601" s="257"/>
      <c r="K4601" s="257"/>
      <c r="L4601" s="262"/>
      <c r="M4601" s="263"/>
      <c r="N4601" s="264"/>
      <c r="O4601" s="264"/>
      <c r="P4601" s="264"/>
      <c r="Q4601" s="264"/>
      <c r="R4601" s="264"/>
      <c r="S4601" s="264"/>
      <c r="T4601" s="26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T4601" s="266" t="s">
        <v>268</v>
      </c>
      <c r="AU4601" s="266" t="s">
        <v>82</v>
      </c>
      <c r="AV4601" s="15" t="s">
        <v>108</v>
      </c>
      <c r="AW4601" s="15" t="s">
        <v>34</v>
      </c>
      <c r="AX4601" s="15" t="s">
        <v>74</v>
      </c>
      <c r="AY4601" s="266" t="s">
        <v>224</v>
      </c>
    </row>
    <row r="4602" s="14" customFormat="1">
      <c r="A4602" s="14"/>
      <c r="B4602" s="246"/>
      <c r="C4602" s="247"/>
      <c r="D4602" s="231" t="s">
        <v>268</v>
      </c>
      <c r="E4602" s="248" t="s">
        <v>19</v>
      </c>
      <c r="F4602" s="249" t="s">
        <v>665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268</v>
      </c>
      <c r="AU4602" s="255" t="s">
        <v>82</v>
      </c>
      <c r="AV4602" s="14" t="s">
        <v>82</v>
      </c>
      <c r="AW4602" s="14" t="s">
        <v>34</v>
      </c>
      <c r="AX4602" s="14" t="s">
        <v>74</v>
      </c>
      <c r="AY4602" s="255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4775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4781</v>
      </c>
      <c r="G4604" s="230"/>
      <c r="H4604" s="234">
        <v>5.5179999999999998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4782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4784</v>
      </c>
      <c r="G4606" s="230"/>
      <c r="H4606" s="234">
        <v>14.185000000000001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74</v>
      </c>
      <c r="AY4606" s="240" t="s">
        <v>224</v>
      </c>
    </row>
    <row r="4607" s="15" customFormat="1">
      <c r="A4607" s="15"/>
      <c r="B4607" s="256"/>
      <c r="C4607" s="257"/>
      <c r="D4607" s="231" t="s">
        <v>268</v>
      </c>
      <c r="E4607" s="258" t="s">
        <v>19</v>
      </c>
      <c r="F4607" s="259" t="s">
        <v>300</v>
      </c>
      <c r="G4607" s="257"/>
      <c r="H4607" s="260">
        <v>19.702999999999999</v>
      </c>
      <c r="I4607" s="261"/>
      <c r="J4607" s="257"/>
      <c r="K4607" s="257"/>
      <c r="L4607" s="262"/>
      <c r="M4607" s="263"/>
      <c r="N4607" s="264"/>
      <c r="O4607" s="264"/>
      <c r="P4607" s="264"/>
      <c r="Q4607" s="264"/>
      <c r="R4607" s="264"/>
      <c r="S4607" s="264"/>
      <c r="T4607" s="26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T4607" s="266" t="s">
        <v>268</v>
      </c>
      <c r="AU4607" s="266" t="s">
        <v>82</v>
      </c>
      <c r="AV4607" s="15" t="s">
        <v>108</v>
      </c>
      <c r="AW4607" s="15" t="s">
        <v>34</v>
      </c>
      <c r="AX4607" s="15" t="s">
        <v>74</v>
      </c>
      <c r="AY4607" s="266" t="s">
        <v>224</v>
      </c>
    </row>
    <row r="4608" s="16" customFormat="1">
      <c r="A4608" s="16"/>
      <c r="B4608" s="272"/>
      <c r="C4608" s="273"/>
      <c r="D4608" s="231" t="s">
        <v>268</v>
      </c>
      <c r="E4608" s="274" t="s">
        <v>19</v>
      </c>
      <c r="F4608" s="275" t="s">
        <v>351</v>
      </c>
      <c r="G4608" s="273"/>
      <c r="H4608" s="276">
        <v>100.547</v>
      </c>
      <c r="I4608" s="277"/>
      <c r="J4608" s="273"/>
      <c r="K4608" s="273"/>
      <c r="L4608" s="278"/>
      <c r="M4608" s="279"/>
      <c r="N4608" s="280"/>
      <c r="O4608" s="280"/>
      <c r="P4608" s="280"/>
      <c r="Q4608" s="280"/>
      <c r="R4608" s="280"/>
      <c r="S4608" s="280"/>
      <c r="T4608" s="281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T4608" s="282" t="s">
        <v>268</v>
      </c>
      <c r="AU4608" s="282" t="s">
        <v>82</v>
      </c>
      <c r="AV4608" s="16" t="s">
        <v>231</v>
      </c>
      <c r="AW4608" s="16" t="s">
        <v>34</v>
      </c>
      <c r="AX4608" s="16" t="s">
        <v>82</v>
      </c>
      <c r="AY4608" s="282" t="s">
        <v>224</v>
      </c>
    </row>
    <row r="4609" s="2" customFormat="1" ht="16.5" customHeight="1">
      <c r="A4609" s="41"/>
      <c r="B4609" s="42"/>
      <c r="C4609" s="216" t="s">
        <v>4785</v>
      </c>
      <c r="D4609" s="216" t="s">
        <v>227</v>
      </c>
      <c r="E4609" s="217" t="s">
        <v>4786</v>
      </c>
      <c r="F4609" s="218" t="s">
        <v>4787</v>
      </c>
      <c r="G4609" s="219" t="s">
        <v>266</v>
      </c>
      <c r="H4609" s="220">
        <v>221.59999999999999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4706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4706</v>
      </c>
      <c r="BM4609" s="227" t="s">
        <v>4788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4789</v>
      </c>
      <c r="G4611" s="230"/>
      <c r="H4611" s="234">
        <v>69.599999999999994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4790</v>
      </c>
      <c r="G4613" s="230"/>
      <c r="H4613" s="234">
        <v>65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4791</v>
      </c>
      <c r="G4615" s="230"/>
      <c r="H4615" s="234">
        <v>56.299999999999997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4792</v>
      </c>
      <c r="G4617" s="230"/>
      <c r="H4617" s="234">
        <v>30.699999999999999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221.59999999999999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4793</v>
      </c>
      <c r="D4619" s="216" t="s">
        <v>227</v>
      </c>
      <c r="E4619" s="217" t="s">
        <v>4794</v>
      </c>
      <c r="F4619" s="218" t="s">
        <v>4795</v>
      </c>
      <c r="G4619" s="219" t="s">
        <v>266</v>
      </c>
      <c r="H4619" s="220">
        <v>18.800000000000001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4706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4706</v>
      </c>
      <c r="BM4619" s="227" t="s">
        <v>4796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496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1864</v>
      </c>
      <c r="G4621" s="230"/>
      <c r="H4621" s="234">
        <v>18.800000000000001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4797</v>
      </c>
      <c r="D4622" s="216" t="s">
        <v>227</v>
      </c>
      <c r="E4622" s="217" t="s">
        <v>4798</v>
      </c>
      <c r="F4622" s="218" t="s">
        <v>4799</v>
      </c>
      <c r="G4622" s="219" t="s">
        <v>266</v>
      </c>
      <c r="H4622" s="220">
        <v>52.558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4706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4706</v>
      </c>
      <c r="BM4622" s="227" t="s">
        <v>4800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648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4801</v>
      </c>
      <c r="G4624" s="230"/>
      <c r="H4624" s="234">
        <v>8.6419999999999995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662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4801</v>
      </c>
      <c r="G4626" s="230"/>
      <c r="H4626" s="234">
        <v>8.6419999999999995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664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4801</v>
      </c>
      <c r="G4628" s="230"/>
      <c r="H4628" s="234">
        <v>8.6419999999999995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665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3" customFormat="1">
      <c r="A4630" s="13"/>
      <c r="B4630" s="229"/>
      <c r="C4630" s="230"/>
      <c r="D4630" s="231" t="s">
        <v>268</v>
      </c>
      <c r="E4630" s="232" t="s">
        <v>19</v>
      </c>
      <c r="F4630" s="233" t="s">
        <v>4801</v>
      </c>
      <c r="G4630" s="230"/>
      <c r="H4630" s="234">
        <v>8.6419999999999995</v>
      </c>
      <c r="I4630" s="235"/>
      <c r="J4630" s="230"/>
      <c r="K4630" s="230"/>
      <c r="L4630" s="236"/>
      <c r="M4630" s="237"/>
      <c r="N4630" s="238"/>
      <c r="O4630" s="238"/>
      <c r="P4630" s="238"/>
      <c r="Q4630" s="238"/>
      <c r="R4630" s="238"/>
      <c r="S4630" s="238"/>
      <c r="T4630" s="23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0" t="s">
        <v>268</v>
      </c>
      <c r="AU4630" s="240" t="s">
        <v>82</v>
      </c>
      <c r="AV4630" s="13" t="s">
        <v>93</v>
      </c>
      <c r="AW4630" s="13" t="s">
        <v>34</v>
      </c>
      <c r="AX4630" s="13" t="s">
        <v>74</v>
      </c>
      <c r="AY4630" s="240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667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4802</v>
      </c>
      <c r="G4632" s="230"/>
      <c r="H4632" s="234">
        <v>17.989999999999998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6" customFormat="1">
      <c r="A4633" s="16"/>
      <c r="B4633" s="272"/>
      <c r="C4633" s="273"/>
      <c r="D4633" s="231" t="s">
        <v>268</v>
      </c>
      <c r="E4633" s="274" t="s">
        <v>19</v>
      </c>
      <c r="F4633" s="275" t="s">
        <v>351</v>
      </c>
      <c r="G4633" s="273"/>
      <c r="H4633" s="276">
        <v>52.558</v>
      </c>
      <c r="I4633" s="277"/>
      <c r="J4633" s="273"/>
      <c r="K4633" s="273"/>
      <c r="L4633" s="278"/>
      <c r="M4633" s="279"/>
      <c r="N4633" s="280"/>
      <c r="O4633" s="280"/>
      <c r="P4633" s="280"/>
      <c r="Q4633" s="280"/>
      <c r="R4633" s="280"/>
      <c r="S4633" s="280"/>
      <c r="T4633" s="281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T4633" s="282" t="s">
        <v>268</v>
      </c>
      <c r="AU4633" s="282" t="s">
        <v>82</v>
      </c>
      <c r="AV4633" s="16" t="s">
        <v>231</v>
      </c>
      <c r="AW4633" s="16" t="s">
        <v>34</v>
      </c>
      <c r="AX4633" s="16" t="s">
        <v>82</v>
      </c>
      <c r="AY4633" s="282" t="s">
        <v>224</v>
      </c>
    </row>
    <row r="4634" s="2" customFormat="1" ht="16.5" customHeight="1">
      <c r="A4634" s="41"/>
      <c r="B4634" s="42"/>
      <c r="C4634" s="216" t="s">
        <v>4803</v>
      </c>
      <c r="D4634" s="216" t="s">
        <v>227</v>
      </c>
      <c r="E4634" s="217" t="s">
        <v>4804</v>
      </c>
      <c r="F4634" s="218" t="s">
        <v>4805</v>
      </c>
      <c r="G4634" s="219" t="s">
        <v>266</v>
      </c>
      <c r="H4634" s="220">
        <v>43.700000000000003</v>
      </c>
      <c r="I4634" s="221"/>
      <c r="J4634" s="222">
        <f>ROUND(I4634*H4634,2)</f>
        <v>0</v>
      </c>
      <c r="K4634" s="218" t="s">
        <v>19</v>
      </c>
      <c r="L4634" s="47"/>
      <c r="M4634" s="223" t="s">
        <v>19</v>
      </c>
      <c r="N4634" s="224" t="s">
        <v>46</v>
      </c>
      <c r="O4634" s="87"/>
      <c r="P4634" s="225">
        <f>O4634*H4634</f>
        <v>0</v>
      </c>
      <c r="Q4634" s="225">
        <v>0</v>
      </c>
      <c r="R4634" s="225">
        <f>Q4634*H4634</f>
        <v>0</v>
      </c>
      <c r="S4634" s="225">
        <v>0</v>
      </c>
      <c r="T4634" s="226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7" t="s">
        <v>4706</v>
      </c>
      <c r="AT4634" s="227" t="s">
        <v>227</v>
      </c>
      <c r="AU4634" s="227" t="s">
        <v>82</v>
      </c>
      <c r="AY4634" s="20" t="s">
        <v>224</v>
      </c>
      <c r="BE4634" s="228">
        <f>IF(N4634="základní",J4634,0)</f>
        <v>0</v>
      </c>
      <c r="BF4634" s="228">
        <f>IF(N4634="snížená",J4634,0)</f>
        <v>0</v>
      </c>
      <c r="BG4634" s="228">
        <f>IF(N4634="zákl. přenesená",J4634,0)</f>
        <v>0</v>
      </c>
      <c r="BH4634" s="228">
        <f>IF(N4634="sníž. přenesená",J4634,0)</f>
        <v>0</v>
      </c>
      <c r="BI4634" s="228">
        <f>IF(N4634="nulová",J4634,0)</f>
        <v>0</v>
      </c>
      <c r="BJ4634" s="20" t="s">
        <v>93</v>
      </c>
      <c r="BK4634" s="228">
        <f>ROUND(I4634*H4634,2)</f>
        <v>0</v>
      </c>
      <c r="BL4634" s="20" t="s">
        <v>4706</v>
      </c>
      <c r="BM4634" s="227" t="s">
        <v>4806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662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1868</v>
      </c>
      <c r="G4636" s="230"/>
      <c r="H4636" s="234">
        <v>43.700000000000003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82</v>
      </c>
      <c r="AY4636" s="240" t="s">
        <v>224</v>
      </c>
    </row>
    <row r="4637" s="2" customFormat="1" ht="16.5" customHeight="1">
      <c r="A4637" s="41"/>
      <c r="B4637" s="42"/>
      <c r="C4637" s="216" t="s">
        <v>4807</v>
      </c>
      <c r="D4637" s="216" t="s">
        <v>227</v>
      </c>
      <c r="E4637" s="217" t="s">
        <v>4808</v>
      </c>
      <c r="F4637" s="218" t="s">
        <v>4809</v>
      </c>
      <c r="G4637" s="219" t="s">
        <v>266</v>
      </c>
      <c r="H4637" s="220">
        <v>41.802999999999997</v>
      </c>
      <c r="I4637" s="221"/>
      <c r="J4637" s="222">
        <f>ROUND(I4637*H4637,2)</f>
        <v>0</v>
      </c>
      <c r="K4637" s="218" t="s">
        <v>19</v>
      </c>
      <c r="L4637" s="47"/>
      <c r="M4637" s="223" t="s">
        <v>19</v>
      </c>
      <c r="N4637" s="224" t="s">
        <v>46</v>
      </c>
      <c r="O4637" s="87"/>
      <c r="P4637" s="225">
        <f>O4637*H4637</f>
        <v>0</v>
      </c>
      <c r="Q4637" s="225">
        <v>0</v>
      </c>
      <c r="R4637" s="225">
        <f>Q4637*H4637</f>
        <v>0</v>
      </c>
      <c r="S4637" s="225">
        <v>0</v>
      </c>
      <c r="T4637" s="226">
        <f>S4637*H4637</f>
        <v>0</v>
      </c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R4637" s="227" t="s">
        <v>4706</v>
      </c>
      <c r="AT4637" s="227" t="s">
        <v>227</v>
      </c>
      <c r="AU4637" s="227" t="s">
        <v>82</v>
      </c>
      <c r="AY4637" s="20" t="s">
        <v>224</v>
      </c>
      <c r="BE4637" s="228">
        <f>IF(N4637="základní",J4637,0)</f>
        <v>0</v>
      </c>
      <c r="BF4637" s="228">
        <f>IF(N4637="snížená",J4637,0)</f>
        <v>0</v>
      </c>
      <c r="BG4637" s="228">
        <f>IF(N4637="zákl. přenesená",J4637,0)</f>
        <v>0</v>
      </c>
      <c r="BH4637" s="228">
        <f>IF(N4637="sníž. přenesená",J4637,0)</f>
        <v>0</v>
      </c>
      <c r="BI4637" s="228">
        <f>IF(N4637="nulová",J4637,0)</f>
        <v>0</v>
      </c>
      <c r="BJ4637" s="20" t="s">
        <v>93</v>
      </c>
      <c r="BK4637" s="228">
        <f>ROUND(I4637*H4637,2)</f>
        <v>0</v>
      </c>
      <c r="BL4637" s="20" t="s">
        <v>4706</v>
      </c>
      <c r="BM4637" s="227" t="s">
        <v>4810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665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3" customFormat="1">
      <c r="A4639" s="13"/>
      <c r="B4639" s="229"/>
      <c r="C4639" s="230"/>
      <c r="D4639" s="231" t="s">
        <v>268</v>
      </c>
      <c r="E4639" s="232" t="s">
        <v>19</v>
      </c>
      <c r="F4639" s="233" t="s">
        <v>4811</v>
      </c>
      <c r="G4639" s="230"/>
      <c r="H4639" s="234">
        <v>13.5</v>
      </c>
      <c r="I4639" s="235"/>
      <c r="J4639" s="230"/>
      <c r="K4639" s="230"/>
      <c r="L4639" s="236"/>
      <c r="M4639" s="237"/>
      <c r="N4639" s="238"/>
      <c r="O4639" s="238"/>
      <c r="P4639" s="238"/>
      <c r="Q4639" s="238"/>
      <c r="R4639" s="238"/>
      <c r="S4639" s="238"/>
      <c r="T4639" s="23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0" t="s">
        <v>268</v>
      </c>
      <c r="AU4639" s="240" t="s">
        <v>82</v>
      </c>
      <c r="AV4639" s="13" t="s">
        <v>93</v>
      </c>
      <c r="AW4639" s="13" t="s">
        <v>34</v>
      </c>
      <c r="AX4639" s="13" t="s">
        <v>74</v>
      </c>
      <c r="AY4639" s="240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667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4812</v>
      </c>
      <c r="G4641" s="230"/>
      <c r="H4641" s="234">
        <v>28.303000000000001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6" customFormat="1">
      <c r="A4642" s="16"/>
      <c r="B4642" s="272"/>
      <c r="C4642" s="273"/>
      <c r="D4642" s="231" t="s">
        <v>268</v>
      </c>
      <c r="E4642" s="274" t="s">
        <v>19</v>
      </c>
      <c r="F4642" s="275" t="s">
        <v>351</v>
      </c>
      <c r="G4642" s="273"/>
      <c r="H4642" s="276">
        <v>41.802999999999997</v>
      </c>
      <c r="I4642" s="277"/>
      <c r="J4642" s="273"/>
      <c r="K4642" s="273"/>
      <c r="L4642" s="278"/>
      <c r="M4642" s="279"/>
      <c r="N4642" s="280"/>
      <c r="O4642" s="280"/>
      <c r="P4642" s="280"/>
      <c r="Q4642" s="280"/>
      <c r="R4642" s="280"/>
      <c r="S4642" s="280"/>
      <c r="T4642" s="281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T4642" s="282" t="s">
        <v>268</v>
      </c>
      <c r="AU4642" s="282" t="s">
        <v>82</v>
      </c>
      <c r="AV4642" s="16" t="s">
        <v>231</v>
      </c>
      <c r="AW4642" s="16" t="s">
        <v>34</v>
      </c>
      <c r="AX4642" s="16" t="s">
        <v>82</v>
      </c>
      <c r="AY4642" s="282" t="s">
        <v>224</v>
      </c>
    </row>
    <row r="4643" s="2" customFormat="1" ht="16.5" customHeight="1">
      <c r="A4643" s="41"/>
      <c r="B4643" s="42"/>
      <c r="C4643" s="216" t="s">
        <v>4813</v>
      </c>
      <c r="D4643" s="216" t="s">
        <v>227</v>
      </c>
      <c r="E4643" s="217" t="s">
        <v>4814</v>
      </c>
      <c r="F4643" s="218" t="s">
        <v>4815</v>
      </c>
      <c r="G4643" s="219" t="s">
        <v>266</v>
      </c>
      <c r="H4643" s="220">
        <v>7.875</v>
      </c>
      <c r="I4643" s="221"/>
      <c r="J4643" s="222">
        <f>ROUND(I4643*H4643,2)</f>
        <v>0</v>
      </c>
      <c r="K4643" s="218" t="s">
        <v>19</v>
      </c>
      <c r="L4643" s="47"/>
      <c r="M4643" s="223" t="s">
        <v>19</v>
      </c>
      <c r="N4643" s="224" t="s">
        <v>46</v>
      </c>
      <c r="O4643" s="87"/>
      <c r="P4643" s="225">
        <f>O4643*H4643</f>
        <v>0</v>
      </c>
      <c r="Q4643" s="225">
        <v>0</v>
      </c>
      <c r="R4643" s="225">
        <f>Q4643*H4643</f>
        <v>0</v>
      </c>
      <c r="S4643" s="225">
        <v>0</v>
      </c>
      <c r="T4643" s="226">
        <f>S4643*H4643</f>
        <v>0</v>
      </c>
      <c r="U4643" s="41"/>
      <c r="V4643" s="41"/>
      <c r="W4643" s="41"/>
      <c r="X4643" s="41"/>
      <c r="Y4643" s="41"/>
      <c r="Z4643" s="41"/>
      <c r="AA4643" s="41"/>
      <c r="AB4643" s="41"/>
      <c r="AC4643" s="41"/>
      <c r="AD4643" s="41"/>
      <c r="AE4643" s="41"/>
      <c r="AR4643" s="227" t="s">
        <v>4706</v>
      </c>
      <c r="AT4643" s="227" t="s">
        <v>227</v>
      </c>
      <c r="AU4643" s="227" t="s">
        <v>82</v>
      </c>
      <c r="AY4643" s="20" t="s">
        <v>224</v>
      </c>
      <c r="BE4643" s="228">
        <f>IF(N4643="základní",J4643,0)</f>
        <v>0</v>
      </c>
      <c r="BF4643" s="228">
        <f>IF(N4643="snížená",J4643,0)</f>
        <v>0</v>
      </c>
      <c r="BG4643" s="228">
        <f>IF(N4643="zákl. přenesená",J4643,0)</f>
        <v>0</v>
      </c>
      <c r="BH4643" s="228">
        <f>IF(N4643="sníž. přenesená",J4643,0)</f>
        <v>0</v>
      </c>
      <c r="BI4643" s="228">
        <f>IF(N4643="nulová",J4643,0)</f>
        <v>0</v>
      </c>
      <c r="BJ4643" s="20" t="s">
        <v>93</v>
      </c>
      <c r="BK4643" s="228">
        <f>ROUND(I4643*H4643,2)</f>
        <v>0</v>
      </c>
      <c r="BL4643" s="20" t="s">
        <v>4706</v>
      </c>
      <c r="BM4643" s="227" t="s">
        <v>4816</v>
      </c>
    </row>
    <row r="4644" s="14" customFormat="1">
      <c r="A4644" s="14"/>
      <c r="B4644" s="246"/>
      <c r="C4644" s="247"/>
      <c r="D4644" s="231" t="s">
        <v>268</v>
      </c>
      <c r="E4644" s="248" t="s">
        <v>19</v>
      </c>
      <c r="F4644" s="249" t="s">
        <v>4483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268</v>
      </c>
      <c r="AU4644" s="255" t="s">
        <v>82</v>
      </c>
      <c r="AV4644" s="14" t="s">
        <v>82</v>
      </c>
      <c r="AW4644" s="14" t="s">
        <v>34</v>
      </c>
      <c r="AX4644" s="14" t="s">
        <v>74</v>
      </c>
      <c r="AY4644" s="255" t="s">
        <v>224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704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4" customFormat="1">
      <c r="A4646" s="14"/>
      <c r="B4646" s="246"/>
      <c r="C4646" s="247"/>
      <c r="D4646" s="231" t="s">
        <v>268</v>
      </c>
      <c r="E4646" s="248" t="s">
        <v>19</v>
      </c>
      <c r="F4646" s="249" t="s">
        <v>4483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268</v>
      </c>
      <c r="AU4646" s="255" t="s">
        <v>82</v>
      </c>
      <c r="AV4646" s="14" t="s">
        <v>82</v>
      </c>
      <c r="AW4646" s="14" t="s">
        <v>34</v>
      </c>
      <c r="AX4646" s="14" t="s">
        <v>74</v>
      </c>
      <c r="AY4646" s="255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4817</v>
      </c>
      <c r="G4647" s="230"/>
      <c r="H4647" s="234">
        <v>2.0249999999999999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4" customFormat="1">
      <c r="A4648" s="14"/>
      <c r="B4648" s="246"/>
      <c r="C4648" s="247"/>
      <c r="D4648" s="231" t="s">
        <v>268</v>
      </c>
      <c r="E4648" s="248" t="s">
        <v>19</v>
      </c>
      <c r="F4648" s="249" t="s">
        <v>4818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268</v>
      </c>
      <c r="AU4648" s="255" t="s">
        <v>82</v>
      </c>
      <c r="AV4648" s="14" t="s">
        <v>82</v>
      </c>
      <c r="AW4648" s="14" t="s">
        <v>34</v>
      </c>
      <c r="AX4648" s="14" t="s">
        <v>74</v>
      </c>
      <c r="AY4648" s="255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4456</v>
      </c>
      <c r="G4649" s="230"/>
      <c r="H4649" s="234">
        <v>1.8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5" customFormat="1">
      <c r="A4650" s="15"/>
      <c r="B4650" s="256"/>
      <c r="C4650" s="257"/>
      <c r="D4650" s="231" t="s">
        <v>268</v>
      </c>
      <c r="E4650" s="258" t="s">
        <v>19</v>
      </c>
      <c r="F4650" s="259" t="s">
        <v>300</v>
      </c>
      <c r="G4650" s="257"/>
      <c r="H4650" s="260">
        <v>3.8250000000000002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268</v>
      </c>
      <c r="AU4650" s="266" t="s">
        <v>82</v>
      </c>
      <c r="AV4650" s="15" t="s">
        <v>108</v>
      </c>
      <c r="AW4650" s="15" t="s">
        <v>34</v>
      </c>
      <c r="AX4650" s="15" t="s">
        <v>74</v>
      </c>
      <c r="AY4650" s="266" t="s">
        <v>224</v>
      </c>
    </row>
    <row r="4651" s="14" customFormat="1">
      <c r="A4651" s="14"/>
      <c r="B4651" s="246"/>
      <c r="C4651" s="247"/>
      <c r="D4651" s="231" t="s">
        <v>268</v>
      </c>
      <c r="E4651" s="248" t="s">
        <v>19</v>
      </c>
      <c r="F4651" s="249" t="s">
        <v>1171</v>
      </c>
      <c r="G4651" s="247"/>
      <c r="H4651" s="248" t="s">
        <v>19</v>
      </c>
      <c r="I4651" s="250"/>
      <c r="J4651" s="247"/>
      <c r="K4651" s="247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268</v>
      </c>
      <c r="AU4651" s="255" t="s">
        <v>82</v>
      </c>
      <c r="AV4651" s="14" t="s">
        <v>82</v>
      </c>
      <c r="AW4651" s="14" t="s">
        <v>34</v>
      </c>
      <c r="AX4651" s="14" t="s">
        <v>74</v>
      </c>
      <c r="AY4651" s="255" t="s">
        <v>224</v>
      </c>
    </row>
    <row r="4652" s="14" customFormat="1">
      <c r="A4652" s="14"/>
      <c r="B4652" s="246"/>
      <c r="C4652" s="247"/>
      <c r="D4652" s="231" t="s">
        <v>268</v>
      </c>
      <c r="E4652" s="248" t="s">
        <v>19</v>
      </c>
      <c r="F4652" s="249" t="s">
        <v>4819</v>
      </c>
      <c r="G4652" s="247"/>
      <c r="H4652" s="248" t="s">
        <v>19</v>
      </c>
      <c r="I4652" s="250"/>
      <c r="J4652" s="247"/>
      <c r="K4652" s="247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268</v>
      </c>
      <c r="AU4652" s="255" t="s">
        <v>82</v>
      </c>
      <c r="AV4652" s="14" t="s">
        <v>82</v>
      </c>
      <c r="AW4652" s="14" t="s">
        <v>34</v>
      </c>
      <c r="AX4652" s="14" t="s">
        <v>74</v>
      </c>
      <c r="AY4652" s="255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4817</v>
      </c>
      <c r="G4653" s="230"/>
      <c r="H4653" s="234">
        <v>2.0249999999999999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4" customFormat="1">
      <c r="A4654" s="14"/>
      <c r="B4654" s="246"/>
      <c r="C4654" s="247"/>
      <c r="D4654" s="231" t="s">
        <v>268</v>
      </c>
      <c r="E4654" s="248" t="s">
        <v>19</v>
      </c>
      <c r="F4654" s="249" t="s">
        <v>1173</v>
      </c>
      <c r="G4654" s="247"/>
      <c r="H4654" s="248" t="s">
        <v>19</v>
      </c>
      <c r="I4654" s="250"/>
      <c r="J4654" s="247"/>
      <c r="K4654" s="247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268</v>
      </c>
      <c r="AU4654" s="255" t="s">
        <v>82</v>
      </c>
      <c r="AV4654" s="14" t="s">
        <v>82</v>
      </c>
      <c r="AW4654" s="14" t="s">
        <v>34</v>
      </c>
      <c r="AX4654" s="14" t="s">
        <v>74</v>
      </c>
      <c r="AY4654" s="255" t="s">
        <v>224</v>
      </c>
    </row>
    <row r="4655" s="14" customFormat="1">
      <c r="A4655" s="14"/>
      <c r="B4655" s="246"/>
      <c r="C4655" s="247"/>
      <c r="D4655" s="231" t="s">
        <v>268</v>
      </c>
      <c r="E4655" s="248" t="s">
        <v>19</v>
      </c>
      <c r="F4655" s="249" t="s">
        <v>4483</v>
      </c>
      <c r="G4655" s="247"/>
      <c r="H4655" s="248" t="s">
        <v>19</v>
      </c>
      <c r="I4655" s="250"/>
      <c r="J4655" s="247"/>
      <c r="K4655" s="247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268</v>
      </c>
      <c r="AU4655" s="255" t="s">
        <v>82</v>
      </c>
      <c r="AV4655" s="14" t="s">
        <v>82</v>
      </c>
      <c r="AW4655" s="14" t="s">
        <v>34</v>
      </c>
      <c r="AX4655" s="14" t="s">
        <v>74</v>
      </c>
      <c r="AY4655" s="255" t="s">
        <v>224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4817</v>
      </c>
      <c r="G4656" s="230"/>
      <c r="H4656" s="234">
        <v>2.0249999999999999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74</v>
      </c>
      <c r="AY4656" s="240" t="s">
        <v>224</v>
      </c>
    </row>
    <row r="4657" s="15" customFormat="1">
      <c r="A4657" s="15"/>
      <c r="B4657" s="256"/>
      <c r="C4657" s="257"/>
      <c r="D4657" s="231" t="s">
        <v>268</v>
      </c>
      <c r="E4657" s="258" t="s">
        <v>19</v>
      </c>
      <c r="F4657" s="259" t="s">
        <v>300</v>
      </c>
      <c r="G4657" s="257"/>
      <c r="H4657" s="260">
        <v>4.0499999999999998</v>
      </c>
      <c r="I4657" s="261"/>
      <c r="J4657" s="257"/>
      <c r="K4657" s="257"/>
      <c r="L4657" s="262"/>
      <c r="M4657" s="263"/>
      <c r="N4657" s="264"/>
      <c r="O4657" s="264"/>
      <c r="P4657" s="264"/>
      <c r="Q4657" s="264"/>
      <c r="R4657" s="264"/>
      <c r="S4657" s="264"/>
      <c r="T4657" s="26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66" t="s">
        <v>268</v>
      </c>
      <c r="AU4657" s="266" t="s">
        <v>82</v>
      </c>
      <c r="AV4657" s="15" t="s">
        <v>108</v>
      </c>
      <c r="AW4657" s="15" t="s">
        <v>34</v>
      </c>
      <c r="AX4657" s="15" t="s">
        <v>74</v>
      </c>
      <c r="AY4657" s="266" t="s">
        <v>224</v>
      </c>
    </row>
    <row r="4658" s="16" customFormat="1">
      <c r="A4658" s="16"/>
      <c r="B4658" s="272"/>
      <c r="C4658" s="273"/>
      <c r="D4658" s="231" t="s">
        <v>268</v>
      </c>
      <c r="E4658" s="274" t="s">
        <v>19</v>
      </c>
      <c r="F4658" s="275" t="s">
        <v>351</v>
      </c>
      <c r="G4658" s="273"/>
      <c r="H4658" s="276">
        <v>7.875</v>
      </c>
      <c r="I4658" s="277"/>
      <c r="J4658" s="273"/>
      <c r="K4658" s="273"/>
      <c r="L4658" s="278"/>
      <c r="M4658" s="279"/>
      <c r="N4658" s="280"/>
      <c r="O4658" s="280"/>
      <c r="P4658" s="280"/>
      <c r="Q4658" s="280"/>
      <c r="R4658" s="280"/>
      <c r="S4658" s="280"/>
      <c r="T4658" s="281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T4658" s="282" t="s">
        <v>268</v>
      </c>
      <c r="AU4658" s="282" t="s">
        <v>82</v>
      </c>
      <c r="AV4658" s="16" t="s">
        <v>231</v>
      </c>
      <c r="AW4658" s="16" t="s">
        <v>34</v>
      </c>
      <c r="AX4658" s="16" t="s">
        <v>82</v>
      </c>
      <c r="AY4658" s="282" t="s">
        <v>224</v>
      </c>
    </row>
    <row r="4659" s="2" customFormat="1" ht="16.5" customHeight="1">
      <c r="A4659" s="41"/>
      <c r="B4659" s="42"/>
      <c r="C4659" s="216" t="s">
        <v>4820</v>
      </c>
      <c r="D4659" s="216" t="s">
        <v>227</v>
      </c>
      <c r="E4659" s="217" t="s">
        <v>4821</v>
      </c>
      <c r="F4659" s="218" t="s">
        <v>4822</v>
      </c>
      <c r="G4659" s="219" t="s">
        <v>266</v>
      </c>
      <c r="H4659" s="220">
        <v>105.557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4706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4706</v>
      </c>
      <c r="BM4659" s="227" t="s">
        <v>4823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4824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4825</v>
      </c>
      <c r="G4661" s="230"/>
      <c r="H4661" s="234">
        <v>5.6609999999999996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74</v>
      </c>
      <c r="AY4661" s="240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4826</v>
      </c>
      <c r="G4662" s="230"/>
      <c r="H4662" s="234">
        <v>30.826000000000001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74</v>
      </c>
      <c r="AY4662" s="240" t="s">
        <v>224</v>
      </c>
    </row>
    <row r="4663" s="13" customFormat="1">
      <c r="A4663" s="13"/>
      <c r="B4663" s="229"/>
      <c r="C4663" s="230"/>
      <c r="D4663" s="231" t="s">
        <v>268</v>
      </c>
      <c r="E4663" s="232" t="s">
        <v>19</v>
      </c>
      <c r="F4663" s="233" t="s">
        <v>4827</v>
      </c>
      <c r="G4663" s="230"/>
      <c r="H4663" s="234">
        <v>27.468</v>
      </c>
      <c r="I4663" s="235"/>
      <c r="J4663" s="230"/>
      <c r="K4663" s="230"/>
      <c r="L4663" s="236"/>
      <c r="M4663" s="237"/>
      <c r="N4663" s="238"/>
      <c r="O4663" s="238"/>
      <c r="P4663" s="238"/>
      <c r="Q4663" s="238"/>
      <c r="R4663" s="238"/>
      <c r="S4663" s="238"/>
      <c r="T4663" s="23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0" t="s">
        <v>268</v>
      </c>
      <c r="AU4663" s="240" t="s">
        <v>82</v>
      </c>
      <c r="AV4663" s="13" t="s">
        <v>93</v>
      </c>
      <c r="AW4663" s="13" t="s">
        <v>34</v>
      </c>
      <c r="AX4663" s="13" t="s">
        <v>74</v>
      </c>
      <c r="AY4663" s="240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4828</v>
      </c>
      <c r="G4664" s="230"/>
      <c r="H4664" s="234">
        <v>10.602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74</v>
      </c>
      <c r="AY4664" s="240" t="s">
        <v>224</v>
      </c>
    </row>
    <row r="4665" s="13" customFormat="1">
      <c r="A4665" s="13"/>
      <c r="B4665" s="229"/>
      <c r="C4665" s="230"/>
      <c r="D4665" s="231" t="s">
        <v>268</v>
      </c>
      <c r="E4665" s="232" t="s">
        <v>19</v>
      </c>
      <c r="F4665" s="233" t="s">
        <v>4829</v>
      </c>
      <c r="G4665" s="230"/>
      <c r="H4665" s="234">
        <v>11.199999999999999</v>
      </c>
      <c r="I4665" s="235"/>
      <c r="J4665" s="230"/>
      <c r="K4665" s="230"/>
      <c r="L4665" s="236"/>
      <c r="M4665" s="237"/>
      <c r="N4665" s="238"/>
      <c r="O4665" s="238"/>
      <c r="P4665" s="238"/>
      <c r="Q4665" s="238"/>
      <c r="R4665" s="238"/>
      <c r="S4665" s="238"/>
      <c r="T4665" s="23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0" t="s">
        <v>268</v>
      </c>
      <c r="AU4665" s="240" t="s">
        <v>82</v>
      </c>
      <c r="AV4665" s="13" t="s">
        <v>93</v>
      </c>
      <c r="AW4665" s="13" t="s">
        <v>34</v>
      </c>
      <c r="AX4665" s="13" t="s">
        <v>74</v>
      </c>
      <c r="AY4665" s="240" t="s">
        <v>224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4830</v>
      </c>
      <c r="G4666" s="230"/>
      <c r="H4666" s="234">
        <v>19.800000000000001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74</v>
      </c>
      <c r="AY4666" s="240" t="s">
        <v>224</v>
      </c>
    </row>
    <row r="4667" s="16" customFormat="1">
      <c r="A4667" s="16"/>
      <c r="B4667" s="272"/>
      <c r="C4667" s="273"/>
      <c r="D4667" s="231" t="s">
        <v>268</v>
      </c>
      <c r="E4667" s="274" t="s">
        <v>19</v>
      </c>
      <c r="F4667" s="275" t="s">
        <v>351</v>
      </c>
      <c r="G4667" s="273"/>
      <c r="H4667" s="276">
        <v>105.557</v>
      </c>
      <c r="I4667" s="277"/>
      <c r="J4667" s="273"/>
      <c r="K4667" s="273"/>
      <c r="L4667" s="278"/>
      <c r="M4667" s="279"/>
      <c r="N4667" s="280"/>
      <c r="O4667" s="280"/>
      <c r="P4667" s="280"/>
      <c r="Q4667" s="280"/>
      <c r="R4667" s="280"/>
      <c r="S4667" s="280"/>
      <c r="T4667" s="281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T4667" s="282" t="s">
        <v>268</v>
      </c>
      <c r="AU4667" s="282" t="s">
        <v>82</v>
      </c>
      <c r="AV4667" s="16" t="s">
        <v>231</v>
      </c>
      <c r="AW4667" s="16" t="s">
        <v>34</v>
      </c>
      <c r="AX4667" s="16" t="s">
        <v>82</v>
      </c>
      <c r="AY4667" s="282" t="s">
        <v>224</v>
      </c>
    </row>
    <row r="4668" s="2" customFormat="1" ht="16.5" customHeight="1">
      <c r="A4668" s="41"/>
      <c r="B4668" s="42"/>
      <c r="C4668" s="216" t="s">
        <v>4831</v>
      </c>
      <c r="D4668" s="216" t="s">
        <v>227</v>
      </c>
      <c r="E4668" s="217" t="s">
        <v>4832</v>
      </c>
      <c r="F4668" s="218" t="s">
        <v>4833</v>
      </c>
      <c r="G4668" s="219" t="s">
        <v>266</v>
      </c>
      <c r="H4668" s="220">
        <v>14</v>
      </c>
      <c r="I4668" s="221"/>
      <c r="J4668" s="222">
        <f>ROUND(I4668*H4668,2)</f>
        <v>0</v>
      </c>
      <c r="K4668" s="218" t="s">
        <v>19</v>
      </c>
      <c r="L4668" s="47"/>
      <c r="M4668" s="223" t="s">
        <v>19</v>
      </c>
      <c r="N4668" s="224" t="s">
        <v>46</v>
      </c>
      <c r="O4668" s="87"/>
      <c r="P4668" s="225">
        <f>O4668*H4668</f>
        <v>0</v>
      </c>
      <c r="Q4668" s="225">
        <v>0</v>
      </c>
      <c r="R4668" s="225">
        <f>Q4668*H4668</f>
        <v>0</v>
      </c>
      <c r="S4668" s="225">
        <v>0</v>
      </c>
      <c r="T4668" s="226">
        <f>S4668*H4668</f>
        <v>0</v>
      </c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R4668" s="227" t="s">
        <v>4706</v>
      </c>
      <c r="AT4668" s="227" t="s">
        <v>227</v>
      </c>
      <c r="AU4668" s="227" t="s">
        <v>82</v>
      </c>
      <c r="AY4668" s="20" t="s">
        <v>224</v>
      </c>
      <c r="BE4668" s="228">
        <f>IF(N4668="základní",J4668,0)</f>
        <v>0</v>
      </c>
      <c r="BF4668" s="228">
        <f>IF(N4668="snížená",J4668,0)</f>
        <v>0</v>
      </c>
      <c r="BG4668" s="228">
        <f>IF(N4668="zákl. přenesená",J4668,0)</f>
        <v>0</v>
      </c>
      <c r="BH4668" s="228">
        <f>IF(N4668="sníž. přenesená",J4668,0)</f>
        <v>0</v>
      </c>
      <c r="BI4668" s="228">
        <f>IF(N4668="nulová",J4668,0)</f>
        <v>0</v>
      </c>
      <c r="BJ4668" s="20" t="s">
        <v>93</v>
      </c>
      <c r="BK4668" s="228">
        <f>ROUND(I4668*H4668,2)</f>
        <v>0</v>
      </c>
      <c r="BL4668" s="20" t="s">
        <v>4706</v>
      </c>
      <c r="BM4668" s="227" t="s">
        <v>4834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1325</v>
      </c>
      <c r="G4669" s="230"/>
      <c r="H4669" s="234">
        <v>14</v>
      </c>
      <c r="I4669" s="235"/>
      <c r="J4669" s="230"/>
      <c r="K4669" s="230"/>
      <c r="L4669" s="236"/>
      <c r="M4669" s="237"/>
      <c r="N4669" s="238"/>
      <c r="O4669" s="238"/>
      <c r="P4669" s="238"/>
      <c r="Q4669" s="238"/>
      <c r="R4669" s="238"/>
      <c r="S4669" s="238"/>
      <c r="T4669" s="23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16.5" customHeight="1">
      <c r="A4670" s="41"/>
      <c r="B4670" s="42"/>
      <c r="C4670" s="216" t="s">
        <v>4835</v>
      </c>
      <c r="D4670" s="216" t="s">
        <v>227</v>
      </c>
      <c r="E4670" s="217" t="s">
        <v>4836</v>
      </c>
      <c r="F4670" s="218" t="s">
        <v>4837</v>
      </c>
      <c r="G4670" s="219" t="s">
        <v>266</v>
      </c>
      <c r="H4670" s="220">
        <v>19.504999999999999</v>
      </c>
      <c r="I4670" s="221"/>
      <c r="J4670" s="222">
        <f>ROUND(I4670*H4670,2)</f>
        <v>0</v>
      </c>
      <c r="K4670" s="218" t="s">
        <v>19</v>
      </c>
      <c r="L4670" s="47"/>
      <c r="M4670" s="223" t="s">
        <v>19</v>
      </c>
      <c r="N4670" s="224" t="s">
        <v>46</v>
      </c>
      <c r="O4670" s="87"/>
      <c r="P4670" s="225">
        <f>O4670*H4670</f>
        <v>0</v>
      </c>
      <c r="Q4670" s="225">
        <v>0</v>
      </c>
      <c r="R4670" s="225">
        <f>Q4670*H4670</f>
        <v>0</v>
      </c>
      <c r="S4670" s="225">
        <v>0</v>
      </c>
      <c r="T4670" s="226">
        <f>S4670*H4670</f>
        <v>0</v>
      </c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  <c r="AR4670" s="227" t="s">
        <v>4706</v>
      </c>
      <c r="AT4670" s="227" t="s">
        <v>227</v>
      </c>
      <c r="AU4670" s="227" t="s">
        <v>82</v>
      </c>
      <c r="AY4670" s="20" t="s">
        <v>224</v>
      </c>
      <c r="BE4670" s="228">
        <f>IF(N4670="základní",J4670,0)</f>
        <v>0</v>
      </c>
      <c r="BF4670" s="228">
        <f>IF(N4670="snížená",J4670,0)</f>
        <v>0</v>
      </c>
      <c r="BG4670" s="228">
        <f>IF(N4670="zákl. přenesená",J4670,0)</f>
        <v>0</v>
      </c>
      <c r="BH4670" s="228">
        <f>IF(N4670="sníž. přenesená",J4670,0)</f>
        <v>0</v>
      </c>
      <c r="BI4670" s="228">
        <f>IF(N4670="nulová",J4670,0)</f>
        <v>0</v>
      </c>
      <c r="BJ4670" s="20" t="s">
        <v>93</v>
      </c>
      <c r="BK4670" s="228">
        <f>ROUND(I4670*H4670,2)</f>
        <v>0</v>
      </c>
      <c r="BL4670" s="20" t="s">
        <v>4706</v>
      </c>
      <c r="BM4670" s="227" t="s">
        <v>4838</v>
      </c>
    </row>
    <row r="4671" s="13" customFormat="1">
      <c r="A4671" s="13"/>
      <c r="B4671" s="229"/>
      <c r="C4671" s="230"/>
      <c r="D4671" s="231" t="s">
        <v>268</v>
      </c>
      <c r="E4671" s="232" t="s">
        <v>19</v>
      </c>
      <c r="F4671" s="233" t="s">
        <v>4839</v>
      </c>
      <c r="G4671" s="230"/>
      <c r="H4671" s="234">
        <v>19.504999999999999</v>
      </c>
      <c r="I4671" s="235"/>
      <c r="J4671" s="230"/>
      <c r="K4671" s="230"/>
      <c r="L4671" s="236"/>
      <c r="M4671" s="237"/>
      <c r="N4671" s="238"/>
      <c r="O4671" s="238"/>
      <c r="P4671" s="238"/>
      <c r="Q4671" s="238"/>
      <c r="R4671" s="238"/>
      <c r="S4671" s="238"/>
      <c r="T4671" s="23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0" t="s">
        <v>268</v>
      </c>
      <c r="AU4671" s="240" t="s">
        <v>82</v>
      </c>
      <c r="AV4671" s="13" t="s">
        <v>93</v>
      </c>
      <c r="AW4671" s="13" t="s">
        <v>34</v>
      </c>
      <c r="AX4671" s="13" t="s">
        <v>82</v>
      </c>
      <c r="AY4671" s="240" t="s">
        <v>224</v>
      </c>
    </row>
    <row r="4672" s="2" customFormat="1" ht="16.5" customHeight="1">
      <c r="A4672" s="41"/>
      <c r="B4672" s="42"/>
      <c r="C4672" s="216" t="s">
        <v>4840</v>
      </c>
      <c r="D4672" s="216" t="s">
        <v>227</v>
      </c>
      <c r="E4672" s="217" t="s">
        <v>4841</v>
      </c>
      <c r="F4672" s="218" t="s">
        <v>4842</v>
      </c>
      <c r="G4672" s="219" t="s">
        <v>266</v>
      </c>
      <c r="H4672" s="220">
        <v>6.2999999999999998</v>
      </c>
      <c r="I4672" s="221"/>
      <c r="J4672" s="222">
        <f>ROUND(I4672*H4672,2)</f>
        <v>0</v>
      </c>
      <c r="K4672" s="218" t="s">
        <v>19</v>
      </c>
      <c r="L4672" s="47"/>
      <c r="M4672" s="223" t="s">
        <v>19</v>
      </c>
      <c r="N4672" s="224" t="s">
        <v>46</v>
      </c>
      <c r="O4672" s="87"/>
      <c r="P4672" s="225">
        <f>O4672*H4672</f>
        <v>0</v>
      </c>
      <c r="Q4672" s="225">
        <v>0</v>
      </c>
      <c r="R4672" s="225">
        <f>Q4672*H4672</f>
        <v>0</v>
      </c>
      <c r="S4672" s="225">
        <v>0</v>
      </c>
      <c r="T4672" s="226">
        <f>S4672*H4672</f>
        <v>0</v>
      </c>
      <c r="U4672" s="41"/>
      <c r="V4672" s="41"/>
      <c r="W4672" s="41"/>
      <c r="X4672" s="41"/>
      <c r="Y4672" s="41"/>
      <c r="Z4672" s="41"/>
      <c r="AA4672" s="41"/>
      <c r="AB4672" s="41"/>
      <c r="AC4672" s="41"/>
      <c r="AD4672" s="41"/>
      <c r="AE4672" s="41"/>
      <c r="AR4672" s="227" t="s">
        <v>4706</v>
      </c>
      <c r="AT4672" s="227" t="s">
        <v>227</v>
      </c>
      <c r="AU4672" s="227" t="s">
        <v>82</v>
      </c>
      <c r="AY4672" s="20" t="s">
        <v>224</v>
      </c>
      <c r="BE4672" s="228">
        <f>IF(N4672="základní",J4672,0)</f>
        <v>0</v>
      </c>
      <c r="BF4672" s="228">
        <f>IF(N4672="snížená",J4672,0)</f>
        <v>0</v>
      </c>
      <c r="BG4672" s="228">
        <f>IF(N4672="zákl. přenesená",J4672,0)</f>
        <v>0</v>
      </c>
      <c r="BH4672" s="228">
        <f>IF(N4672="sníž. přenesená",J4672,0)</f>
        <v>0</v>
      </c>
      <c r="BI4672" s="228">
        <f>IF(N4672="nulová",J4672,0)</f>
        <v>0</v>
      </c>
      <c r="BJ4672" s="20" t="s">
        <v>93</v>
      </c>
      <c r="BK4672" s="228">
        <f>ROUND(I4672*H4672,2)</f>
        <v>0</v>
      </c>
      <c r="BL4672" s="20" t="s">
        <v>4706</v>
      </c>
      <c r="BM4672" s="227" t="s">
        <v>4843</v>
      </c>
    </row>
    <row r="4673" s="14" customFormat="1">
      <c r="A4673" s="14"/>
      <c r="B4673" s="246"/>
      <c r="C4673" s="247"/>
      <c r="D4673" s="231" t="s">
        <v>268</v>
      </c>
      <c r="E4673" s="248" t="s">
        <v>19</v>
      </c>
      <c r="F4673" s="249" t="s">
        <v>1363</v>
      </c>
      <c r="G4673" s="247"/>
      <c r="H4673" s="248" t="s">
        <v>19</v>
      </c>
      <c r="I4673" s="250"/>
      <c r="J4673" s="247"/>
      <c r="K4673" s="247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268</v>
      </c>
      <c r="AU4673" s="255" t="s">
        <v>82</v>
      </c>
      <c r="AV4673" s="14" t="s">
        <v>82</v>
      </c>
      <c r="AW4673" s="14" t="s">
        <v>34</v>
      </c>
      <c r="AX4673" s="14" t="s">
        <v>74</v>
      </c>
      <c r="AY4673" s="255" t="s">
        <v>224</v>
      </c>
    </row>
    <row r="4674" s="13" customFormat="1">
      <c r="A4674" s="13"/>
      <c r="B4674" s="229"/>
      <c r="C4674" s="230"/>
      <c r="D4674" s="231" t="s">
        <v>268</v>
      </c>
      <c r="E4674" s="232" t="s">
        <v>19</v>
      </c>
      <c r="F4674" s="233" t="s">
        <v>1369</v>
      </c>
      <c r="G4674" s="230"/>
      <c r="H4674" s="234">
        <v>6.2999999999999998</v>
      </c>
      <c r="I4674" s="235"/>
      <c r="J4674" s="230"/>
      <c r="K4674" s="230"/>
      <c r="L4674" s="236"/>
      <c r="M4674" s="237"/>
      <c r="N4674" s="238"/>
      <c r="O4674" s="238"/>
      <c r="P4674" s="238"/>
      <c r="Q4674" s="238"/>
      <c r="R4674" s="238"/>
      <c r="S4674" s="238"/>
      <c r="T4674" s="23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0" t="s">
        <v>268</v>
      </c>
      <c r="AU4674" s="240" t="s">
        <v>82</v>
      </c>
      <c r="AV4674" s="13" t="s">
        <v>93</v>
      </c>
      <c r="AW4674" s="13" t="s">
        <v>34</v>
      </c>
      <c r="AX4674" s="13" t="s">
        <v>82</v>
      </c>
      <c r="AY4674" s="240" t="s">
        <v>224</v>
      </c>
    </row>
    <row r="4675" s="2" customFormat="1" ht="16.5" customHeight="1">
      <c r="A4675" s="41"/>
      <c r="B4675" s="42"/>
      <c r="C4675" s="216" t="s">
        <v>4844</v>
      </c>
      <c r="D4675" s="216" t="s">
        <v>227</v>
      </c>
      <c r="E4675" s="217" t="s">
        <v>4845</v>
      </c>
      <c r="F4675" s="218" t="s">
        <v>4846</v>
      </c>
      <c r="G4675" s="219" t="s">
        <v>266</v>
      </c>
      <c r="H4675" s="220">
        <v>2</v>
      </c>
      <c r="I4675" s="221"/>
      <c r="J4675" s="222">
        <f>ROUND(I4675*H4675,2)</f>
        <v>0</v>
      </c>
      <c r="K4675" s="218" t="s">
        <v>19</v>
      </c>
      <c r="L4675" s="47"/>
      <c r="M4675" s="223" t="s">
        <v>19</v>
      </c>
      <c r="N4675" s="224" t="s">
        <v>46</v>
      </c>
      <c r="O4675" s="87"/>
      <c r="P4675" s="225">
        <f>O4675*H4675</f>
        <v>0</v>
      </c>
      <c r="Q4675" s="225">
        <v>0</v>
      </c>
      <c r="R4675" s="225">
        <f>Q4675*H4675</f>
        <v>0</v>
      </c>
      <c r="S4675" s="225">
        <v>0</v>
      </c>
      <c r="T4675" s="226">
        <f>S4675*H4675</f>
        <v>0</v>
      </c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R4675" s="227" t="s">
        <v>4706</v>
      </c>
      <c r="AT4675" s="227" t="s">
        <v>227</v>
      </c>
      <c r="AU4675" s="227" t="s">
        <v>82</v>
      </c>
      <c r="AY4675" s="20" t="s">
        <v>224</v>
      </c>
      <c r="BE4675" s="228">
        <f>IF(N4675="základní",J4675,0)</f>
        <v>0</v>
      </c>
      <c r="BF4675" s="228">
        <f>IF(N4675="snížená",J4675,0)</f>
        <v>0</v>
      </c>
      <c r="BG4675" s="228">
        <f>IF(N4675="zákl. přenesená",J4675,0)</f>
        <v>0</v>
      </c>
      <c r="BH4675" s="228">
        <f>IF(N4675="sníž. přenesená",J4675,0)</f>
        <v>0</v>
      </c>
      <c r="BI4675" s="228">
        <f>IF(N4675="nulová",J4675,0)</f>
        <v>0</v>
      </c>
      <c r="BJ4675" s="20" t="s">
        <v>93</v>
      </c>
      <c r="BK4675" s="228">
        <f>ROUND(I4675*H4675,2)</f>
        <v>0</v>
      </c>
      <c r="BL4675" s="20" t="s">
        <v>4706</v>
      </c>
      <c r="BM4675" s="227" t="s">
        <v>4847</v>
      </c>
    </row>
    <row r="4676" s="14" customFormat="1">
      <c r="A4676" s="14"/>
      <c r="B4676" s="246"/>
      <c r="C4676" s="247"/>
      <c r="D4676" s="231" t="s">
        <v>268</v>
      </c>
      <c r="E4676" s="248" t="s">
        <v>19</v>
      </c>
      <c r="F4676" s="249" t="s">
        <v>4848</v>
      </c>
      <c r="G4676" s="247"/>
      <c r="H4676" s="248" t="s">
        <v>19</v>
      </c>
      <c r="I4676" s="250"/>
      <c r="J4676" s="247"/>
      <c r="K4676" s="247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268</v>
      </c>
      <c r="AU4676" s="255" t="s">
        <v>82</v>
      </c>
      <c r="AV4676" s="14" t="s">
        <v>82</v>
      </c>
      <c r="AW4676" s="14" t="s">
        <v>34</v>
      </c>
      <c r="AX4676" s="14" t="s">
        <v>74</v>
      </c>
      <c r="AY4676" s="255" t="s">
        <v>224</v>
      </c>
    </row>
    <row r="4677" s="13" customFormat="1">
      <c r="A4677" s="13"/>
      <c r="B4677" s="229"/>
      <c r="C4677" s="230"/>
      <c r="D4677" s="231" t="s">
        <v>268</v>
      </c>
      <c r="E4677" s="232" t="s">
        <v>19</v>
      </c>
      <c r="F4677" s="233" t="s">
        <v>4849</v>
      </c>
      <c r="G4677" s="230"/>
      <c r="H4677" s="234">
        <v>2</v>
      </c>
      <c r="I4677" s="235"/>
      <c r="J4677" s="230"/>
      <c r="K4677" s="230"/>
      <c r="L4677" s="236"/>
      <c r="M4677" s="237"/>
      <c r="N4677" s="238"/>
      <c r="O4677" s="238"/>
      <c r="P4677" s="238"/>
      <c r="Q4677" s="238"/>
      <c r="R4677" s="238"/>
      <c r="S4677" s="238"/>
      <c r="T4677" s="23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0" t="s">
        <v>268</v>
      </c>
      <c r="AU4677" s="240" t="s">
        <v>82</v>
      </c>
      <c r="AV4677" s="13" t="s">
        <v>93</v>
      </c>
      <c r="AW4677" s="13" t="s">
        <v>34</v>
      </c>
      <c r="AX4677" s="13" t="s">
        <v>82</v>
      </c>
      <c r="AY4677" s="240" t="s">
        <v>224</v>
      </c>
    </row>
    <row r="4678" s="2" customFormat="1" ht="16.5" customHeight="1">
      <c r="A4678" s="41"/>
      <c r="B4678" s="42"/>
      <c r="C4678" s="216" t="s">
        <v>4850</v>
      </c>
      <c r="D4678" s="216" t="s">
        <v>227</v>
      </c>
      <c r="E4678" s="217" t="s">
        <v>4851</v>
      </c>
      <c r="F4678" s="218" t="s">
        <v>4852</v>
      </c>
      <c r="G4678" s="219" t="s">
        <v>266</v>
      </c>
      <c r="H4678" s="220">
        <v>2.044</v>
      </c>
      <c r="I4678" s="221"/>
      <c r="J4678" s="222">
        <f>ROUND(I4678*H4678,2)</f>
        <v>0</v>
      </c>
      <c r="K4678" s="218" t="s">
        <v>19</v>
      </c>
      <c r="L4678" s="47"/>
      <c r="M4678" s="223" t="s">
        <v>19</v>
      </c>
      <c r="N4678" s="224" t="s">
        <v>46</v>
      </c>
      <c r="O4678" s="87"/>
      <c r="P4678" s="225">
        <f>O4678*H4678</f>
        <v>0</v>
      </c>
      <c r="Q4678" s="225">
        <v>0</v>
      </c>
      <c r="R4678" s="225">
        <f>Q4678*H4678</f>
        <v>0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4706</v>
      </c>
      <c r="AT4678" s="227" t="s">
        <v>227</v>
      </c>
      <c r="AU4678" s="227" t="s">
        <v>82</v>
      </c>
      <c r="AY4678" s="20" t="s">
        <v>224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93</v>
      </c>
      <c r="BK4678" s="228">
        <f>ROUND(I4678*H4678,2)</f>
        <v>0</v>
      </c>
      <c r="BL4678" s="20" t="s">
        <v>4706</v>
      </c>
      <c r="BM4678" s="227" t="s">
        <v>4853</v>
      </c>
    </row>
    <row r="4679" s="13" customFormat="1">
      <c r="A4679" s="13"/>
      <c r="B4679" s="229"/>
      <c r="C4679" s="230"/>
      <c r="D4679" s="231" t="s">
        <v>268</v>
      </c>
      <c r="E4679" s="232" t="s">
        <v>19</v>
      </c>
      <c r="F4679" s="233" t="s">
        <v>1388</v>
      </c>
      <c r="G4679" s="230"/>
      <c r="H4679" s="234">
        <v>2.044</v>
      </c>
      <c r="I4679" s="235"/>
      <c r="J4679" s="230"/>
      <c r="K4679" s="230"/>
      <c r="L4679" s="236"/>
      <c r="M4679" s="237"/>
      <c r="N4679" s="238"/>
      <c r="O4679" s="238"/>
      <c r="P4679" s="238"/>
      <c r="Q4679" s="238"/>
      <c r="R4679" s="238"/>
      <c r="S4679" s="238"/>
      <c r="T4679" s="239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0" t="s">
        <v>268</v>
      </c>
      <c r="AU4679" s="240" t="s">
        <v>82</v>
      </c>
      <c r="AV4679" s="13" t="s">
        <v>93</v>
      </c>
      <c r="AW4679" s="13" t="s">
        <v>34</v>
      </c>
      <c r="AX4679" s="13" t="s">
        <v>82</v>
      </c>
      <c r="AY4679" s="240" t="s">
        <v>224</v>
      </c>
    </row>
    <row r="4680" s="2" customFormat="1" ht="16.5" customHeight="1">
      <c r="A4680" s="41"/>
      <c r="B4680" s="42"/>
      <c r="C4680" s="216" t="s">
        <v>4854</v>
      </c>
      <c r="D4680" s="216" t="s">
        <v>227</v>
      </c>
      <c r="E4680" s="217" t="s">
        <v>4855</v>
      </c>
      <c r="F4680" s="218" t="s">
        <v>4856</v>
      </c>
      <c r="G4680" s="219" t="s">
        <v>266</v>
      </c>
      <c r="H4680" s="220">
        <v>15</v>
      </c>
      <c r="I4680" s="221"/>
      <c r="J4680" s="222">
        <f>ROUND(I4680*H4680,2)</f>
        <v>0</v>
      </c>
      <c r="K4680" s="218" t="s">
        <v>19</v>
      </c>
      <c r="L4680" s="47"/>
      <c r="M4680" s="223" t="s">
        <v>19</v>
      </c>
      <c r="N4680" s="224" t="s">
        <v>46</v>
      </c>
      <c r="O4680" s="87"/>
      <c r="P4680" s="225">
        <f>O4680*H4680</f>
        <v>0</v>
      </c>
      <c r="Q4680" s="225">
        <v>0</v>
      </c>
      <c r="R4680" s="225">
        <f>Q4680*H4680</f>
        <v>0</v>
      </c>
      <c r="S4680" s="225">
        <v>0</v>
      </c>
      <c r="T4680" s="226">
        <f>S4680*H4680</f>
        <v>0</v>
      </c>
      <c r="U4680" s="41"/>
      <c r="V4680" s="41"/>
      <c r="W4680" s="41"/>
      <c r="X4680" s="41"/>
      <c r="Y4680" s="41"/>
      <c r="Z4680" s="41"/>
      <c r="AA4680" s="41"/>
      <c r="AB4680" s="41"/>
      <c r="AC4680" s="41"/>
      <c r="AD4680" s="41"/>
      <c r="AE4680" s="41"/>
      <c r="AR4680" s="227" t="s">
        <v>4706</v>
      </c>
      <c r="AT4680" s="227" t="s">
        <v>227</v>
      </c>
      <c r="AU4680" s="227" t="s">
        <v>82</v>
      </c>
      <c r="AY4680" s="20" t="s">
        <v>224</v>
      </c>
      <c r="BE4680" s="228">
        <f>IF(N4680="základní",J4680,0)</f>
        <v>0</v>
      </c>
      <c r="BF4680" s="228">
        <f>IF(N4680="snížená",J4680,0)</f>
        <v>0</v>
      </c>
      <c r="BG4680" s="228">
        <f>IF(N4680="zákl. přenesená",J4680,0)</f>
        <v>0</v>
      </c>
      <c r="BH4680" s="228">
        <f>IF(N4680="sníž. přenesená",J4680,0)</f>
        <v>0</v>
      </c>
      <c r="BI4680" s="228">
        <f>IF(N4680="nulová",J4680,0)</f>
        <v>0</v>
      </c>
      <c r="BJ4680" s="20" t="s">
        <v>93</v>
      </c>
      <c r="BK4680" s="228">
        <f>ROUND(I4680*H4680,2)</f>
        <v>0</v>
      </c>
      <c r="BL4680" s="20" t="s">
        <v>4706</v>
      </c>
      <c r="BM4680" s="227" t="s">
        <v>4857</v>
      </c>
    </row>
    <row r="4681" s="14" customFormat="1">
      <c r="A4681" s="14"/>
      <c r="B4681" s="246"/>
      <c r="C4681" s="247"/>
      <c r="D4681" s="231" t="s">
        <v>268</v>
      </c>
      <c r="E4681" s="248" t="s">
        <v>19</v>
      </c>
      <c r="F4681" s="249" t="s">
        <v>4858</v>
      </c>
      <c r="G4681" s="247"/>
      <c r="H4681" s="248" t="s">
        <v>19</v>
      </c>
      <c r="I4681" s="250"/>
      <c r="J4681" s="247"/>
      <c r="K4681" s="247"/>
      <c r="L4681" s="251"/>
      <c r="M4681" s="252"/>
      <c r="N4681" s="253"/>
      <c r="O4681" s="253"/>
      <c r="P4681" s="253"/>
      <c r="Q4681" s="253"/>
      <c r="R4681" s="253"/>
      <c r="S4681" s="253"/>
      <c r="T4681" s="25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5" t="s">
        <v>268</v>
      </c>
      <c r="AU4681" s="255" t="s">
        <v>82</v>
      </c>
      <c r="AV4681" s="14" t="s">
        <v>82</v>
      </c>
      <c r="AW4681" s="14" t="s">
        <v>34</v>
      </c>
      <c r="AX4681" s="14" t="s">
        <v>74</v>
      </c>
      <c r="AY4681" s="255" t="s">
        <v>224</v>
      </c>
    </row>
    <row r="4682" s="13" customFormat="1">
      <c r="A4682" s="13"/>
      <c r="B4682" s="229"/>
      <c r="C4682" s="230"/>
      <c r="D4682" s="231" t="s">
        <v>268</v>
      </c>
      <c r="E4682" s="232" t="s">
        <v>19</v>
      </c>
      <c r="F4682" s="233" t="s">
        <v>284</v>
      </c>
      <c r="G4682" s="230"/>
      <c r="H4682" s="234">
        <v>15</v>
      </c>
      <c r="I4682" s="235"/>
      <c r="J4682" s="230"/>
      <c r="K4682" s="230"/>
      <c r="L4682" s="236"/>
      <c r="M4682" s="296"/>
      <c r="N4682" s="297"/>
      <c r="O4682" s="297"/>
      <c r="P4682" s="297"/>
      <c r="Q4682" s="297"/>
      <c r="R4682" s="297"/>
      <c r="S4682" s="297"/>
      <c r="T4682" s="298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0" t="s">
        <v>268</v>
      </c>
      <c r="AU4682" s="240" t="s">
        <v>82</v>
      </c>
      <c r="AV4682" s="13" t="s">
        <v>93</v>
      </c>
      <c r="AW4682" s="13" t="s">
        <v>34</v>
      </c>
      <c r="AX4682" s="13" t="s">
        <v>82</v>
      </c>
      <c r="AY4682" s="240" t="s">
        <v>224</v>
      </c>
    </row>
    <row r="4683" s="2" customFormat="1" ht="6.96" customHeight="1">
      <c r="A4683" s="41"/>
      <c r="B4683" s="62"/>
      <c r="C4683" s="63"/>
      <c r="D4683" s="63"/>
      <c r="E4683" s="63"/>
      <c r="F4683" s="63"/>
      <c r="G4683" s="63"/>
      <c r="H4683" s="63"/>
      <c r="I4683" s="63"/>
      <c r="J4683" s="63"/>
      <c r="K4683" s="63"/>
      <c r="L4683" s="47"/>
      <c r="M4683" s="41"/>
      <c r="O4683" s="41"/>
      <c r="P4683" s="41"/>
      <c r="Q4683" s="41"/>
      <c r="R4683" s="41"/>
      <c r="S4683" s="41"/>
      <c r="T4683" s="41"/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</row>
  </sheetData>
  <sheetProtection sheet="1" autoFilter="0" formatColumns="0" formatRows="0" objects="1" scenarios="1" spinCount="100000" saltValue="km+M/S8VcHE2CSzLr/ZFSuXmFEwbIBr9NHUXUcbMQ8hX0+g8mhEdQ4Z3Tzr0w/cvqgmASsHMx32JNmsqJna/lw==" hashValue="vGZhOpaJ0AXjzeYRbFBAEMXmOrL63QrgKVl+6GvMC0k/1Vf4KOJ3Xjywj40eJFR2iOHjL/MC+jWis3CrzzSJTw==" algorithmName="SHA-512" password="CC35"/>
  <autoFilter ref="C132:K4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11001"/>
    <hyperlink ref="F1424" r:id="rId103" display="https://podminky.urs.cz/item/CS_URS_2024_01/622221021"/>
    <hyperlink ref="F1432" r:id="rId104" display="https://podminky.urs.cz/item/CS_URS_2024_01/622221041"/>
    <hyperlink ref="F1455" r:id="rId105" display="https://podminky.urs.cz/item/CS_URS_2024_01/612311131"/>
    <hyperlink ref="F1468" r:id="rId106" display="https://podminky.urs.cz/item/CS_URS_2024_01/621131111"/>
    <hyperlink ref="F1472" r:id="rId107" display="https://podminky.urs.cz/item/CS_URS_2024_01/621151031"/>
    <hyperlink ref="F1476" r:id="rId108" display="https://podminky.urs.cz/item/CS_URS_2024_01/621221003"/>
    <hyperlink ref="F1482" r:id="rId109" display="https://podminky.urs.cz/item/CS_URS_2024_01/621531032"/>
    <hyperlink ref="F1486" r:id="rId110" display="https://podminky.urs.cz/item/CS_URS_2024_01/622131111"/>
    <hyperlink ref="F1514" r:id="rId111" display="https://podminky.urs.cz/item/CS_URS_2024_01/622142001"/>
    <hyperlink ref="F1521" r:id="rId112" display="https://podminky.urs.cz/item/CS_URS_2024_01/622143003"/>
    <hyperlink ref="F1556" r:id="rId113" display="https://podminky.urs.cz/item/CS_URS_2024_01/622143004"/>
    <hyperlink ref="F1582" r:id="rId114" display="https://podminky.urs.cz/item/CS_URS_2024_01/622151031"/>
    <hyperlink ref="F1612" r:id="rId115" display="https://podminky.urs.cz/item/CS_URS_2024_01/622211031"/>
    <hyperlink ref="F1636" r:id="rId116" display="https://podminky.urs.cz/item/CS_URS_2024_01/622221001"/>
    <hyperlink ref="F1642" r:id="rId117" display="https://podminky.urs.cz/item/CS_URS_2024_01/622211061"/>
    <hyperlink ref="F1661" r:id="rId118" display="https://podminky.urs.cz/item/CS_URS_2024_01/622221031"/>
    <hyperlink ref="F1678" r:id="rId119" display="https://podminky.urs.cz/item/CS_URS_2024_01/622221061"/>
    <hyperlink ref="F1700" r:id="rId120" display="https://podminky.urs.cz/item/CS_URS_2024_01/622252001"/>
    <hyperlink ref="F1734" r:id="rId121" display="https://podminky.urs.cz/item/CS_URS_2024_01/622252002"/>
    <hyperlink ref="F1760" r:id="rId122" display="https://podminky.urs.cz/item/CS_URS_2024_01/622531032"/>
    <hyperlink ref="F1790" r:id="rId123" display="https://podminky.urs.cz/item/CS_URS_2024_01/629991011"/>
    <hyperlink ref="F1812" r:id="rId124" display="https://podminky.urs.cz/item/CS_URS_2024_01/631311136"/>
    <hyperlink ref="F1816" r:id="rId125" display="https://podminky.urs.cz/item/CS_URS_2024_01/631319175"/>
    <hyperlink ref="F1820" r:id="rId126" display="https://podminky.urs.cz/item/CS_URS_2024_01/631362021"/>
    <hyperlink ref="F1824" r:id="rId127" display="https://podminky.urs.cz/item/CS_URS_2024_01/632441225"/>
    <hyperlink ref="F1851" r:id="rId128" display="https://podminky.urs.cz/item/CS_URS_2024_01/632441293"/>
    <hyperlink ref="F1878" r:id="rId129" display="https://podminky.urs.cz/item/CS_URS_2024_01/633811111"/>
    <hyperlink ref="F1882" r:id="rId130" display="https://podminky.urs.cz/item/CS_URS_2024_01/634112113"/>
    <hyperlink ref="F1897" r:id="rId131" display="https://podminky.urs.cz/item/CS_URS_2024_01/636311114"/>
    <hyperlink ref="F1905" r:id="rId132" display="https://podminky.urs.cz/item/CS_URS_2024_01/636311115"/>
    <hyperlink ref="F1917" r:id="rId133" display="https://podminky.urs.cz/item/CS_URS_2024_01/631342232"/>
    <hyperlink ref="F1934" r:id="rId134" display="https://podminky.urs.cz/item/CS_URS_2024_01/631311136"/>
    <hyperlink ref="F1938" r:id="rId135" display="https://podminky.urs.cz/item/CS_URS_2024_01/631319175"/>
    <hyperlink ref="F1942" r:id="rId136" display="https://podminky.urs.cz/item/CS_URS_2024_01/631319185"/>
    <hyperlink ref="F1946" r:id="rId137" display="https://podminky.urs.cz/item/CS_URS_2024_01/631319205"/>
    <hyperlink ref="F1950" r:id="rId138" display="https://podminky.urs.cz/item/CS_URS_2024_01/631362021"/>
    <hyperlink ref="F1954" r:id="rId139" display="https://podminky.urs.cz/item/CS_URS_2024_01/631351101"/>
    <hyperlink ref="F1959" r:id="rId140" display="https://podminky.urs.cz/item/CS_URS_2024_01/631351102"/>
    <hyperlink ref="F1961" r:id="rId141" display="https://podminky.urs.cz/item/CS_URS_2024_01/634662111"/>
    <hyperlink ref="F1963" r:id="rId142" display="https://podminky.urs.cz/item/CS_URS_2024_01/634911114"/>
    <hyperlink ref="F1967" r:id="rId143" display="https://podminky.urs.cz/item/CS_URS_2024_01/642944121"/>
    <hyperlink ref="F1973" r:id="rId144" display="https://podminky.urs.cz/item/CS_URS_2024_01/642945111"/>
    <hyperlink ref="F2160" r:id="rId145" display="https://podminky.urs.cz/item/CS_URS_2024_01/642945112"/>
    <hyperlink ref="F2168" r:id="rId146" display="https://podminky.urs.cz/item/CS_URS_2024_01/941311112"/>
    <hyperlink ref="F2173" r:id="rId147" display="https://podminky.urs.cz/item/CS_URS_2024_01/941311212"/>
    <hyperlink ref="F2176" r:id="rId148" display="https://podminky.urs.cz/item/CS_URS_2024_01/941311812"/>
    <hyperlink ref="F2178" r:id="rId149" display="https://podminky.urs.cz/item/CS_URS_2024_01/944511111"/>
    <hyperlink ref="F2180" r:id="rId150" display="https://podminky.urs.cz/item/CS_URS_2024_01/944511211"/>
    <hyperlink ref="F2183" r:id="rId151" display="https://podminky.urs.cz/item/CS_URS_2024_01/944511811"/>
    <hyperlink ref="F2185" r:id="rId152" display="https://podminky.urs.cz/item/CS_URS_2024_01/949101111"/>
    <hyperlink ref="F2200" r:id="rId153" display="https://podminky.urs.cz/item/CS_URS_2024_01/952901111"/>
    <hyperlink ref="F2215" r:id="rId154" display="https://podminky.urs.cz/item/CS_URS_2024_01/953312115"/>
    <hyperlink ref="F2225" r:id="rId155" display="https://podminky.urs.cz/item/CS_URS_2024_01/953334421"/>
    <hyperlink ref="F2255" r:id="rId156" display="https://podminky.urs.cz/item/CS_URS_2024_01/977151116"/>
    <hyperlink ref="F2259" r:id="rId157" display="https://podminky.urs.cz/item/CS_URS_2024_01/977151123"/>
    <hyperlink ref="F2264" r:id="rId158" display="https://podminky.urs.cz/item/CS_URS_2024_01/915111111"/>
    <hyperlink ref="F2268" r:id="rId159" display="https://podminky.urs.cz/item/CS_URS_2024_01/915131111"/>
    <hyperlink ref="F2281" r:id="rId160" display="https://podminky.urs.cz/item/CS_URS_2024_01/763172321"/>
    <hyperlink ref="F2286" r:id="rId161" display="https://podminky.urs.cz/item/CS_URS_2024_01/763172322"/>
    <hyperlink ref="F2293" r:id="rId162" display="https://podminky.urs.cz/item/CS_URS_2024_01/763172413"/>
    <hyperlink ref="F2306" r:id="rId163" display="https://podminky.urs.cz/item/CS_URS_2024_01/763172323"/>
    <hyperlink ref="F2315" r:id="rId164" display="https://podminky.urs.cz/item/CS_URS_2024_01/953943211"/>
    <hyperlink ref="F2327" r:id="rId165" display="https://podminky.urs.cz/item/CS_URS_2024_01/916371211"/>
    <hyperlink ref="F2352" r:id="rId166" display="https://podminky.urs.cz/item/CS_URS_2024_01/712771613"/>
    <hyperlink ref="F2385" r:id="rId167" display="https://podminky.urs.cz/item/CS_URS_2024_01/763172412"/>
    <hyperlink ref="F2393" r:id="rId168" display="https://podminky.urs.cz/item/CS_URS_2024_01/763172323"/>
    <hyperlink ref="F2400" r:id="rId169" display="https://podminky.urs.cz/item/CS_URS_2024_01/763172392"/>
    <hyperlink ref="F2407" r:id="rId170" display="https://podminky.urs.cz/item/CS_URS_2024_01/763172452"/>
    <hyperlink ref="F2414" r:id="rId171" display="https://podminky.urs.cz/item/CS_URS_2024_01/763172353"/>
    <hyperlink ref="F2427" r:id="rId172" display="https://podminky.urs.cz/item/CS_URS_2024_01/763172378"/>
    <hyperlink ref="F2444" r:id="rId173" display="https://podminky.urs.cz/item/CS_URS_2024_01/763172453"/>
    <hyperlink ref="F2460" r:id="rId174" display="https://podminky.urs.cz/item/CS_URS_2024_01/763172321"/>
    <hyperlink ref="F2466" r:id="rId175" display="https://podminky.urs.cz/item/CS_URS_2024_01/998012023"/>
    <hyperlink ref="F2470" r:id="rId176" display="https://podminky.urs.cz/item/CS_URS_2024_01/711111001"/>
    <hyperlink ref="F2476" r:id="rId177" display="https://podminky.urs.cz/item/CS_URS_2024_01/711112001"/>
    <hyperlink ref="F2485" r:id="rId178" display="https://podminky.urs.cz/item/CS_URS_2024_01/711141559"/>
    <hyperlink ref="F2491" r:id="rId179" display="https://podminky.urs.cz/item/CS_URS_2024_01/711142559"/>
    <hyperlink ref="F2500" r:id="rId180" display="https://podminky.urs.cz/item/CS_URS_2024_01/711161273"/>
    <hyperlink ref="F2515" r:id="rId181" display="https://podminky.urs.cz/item/CS_URS_2024_01/711161384"/>
    <hyperlink ref="F2518" r:id="rId182" display="https://podminky.urs.cz/item/CS_URS_2024_01/711491172"/>
    <hyperlink ref="F2524" r:id="rId183" display="https://podminky.urs.cz/item/CS_URS_2024_01/711491272"/>
    <hyperlink ref="F2540" r:id="rId184" display="https://podminky.urs.cz/item/CS_URS_2024_01/711493111"/>
    <hyperlink ref="F2547" r:id="rId185" display="https://podminky.urs.cz/item/CS_URS_2024_01/711493121"/>
    <hyperlink ref="F2635" r:id="rId186" display="https://podminky.urs.cz/item/CS_URS_2024_01/998711103"/>
    <hyperlink ref="F2638" r:id="rId187" display="https://podminky.urs.cz/item/CS_URS_2024_01/712311101"/>
    <hyperlink ref="F2687" r:id="rId188" display="https://podminky.urs.cz/item/CS_URS_2024_01/712341559"/>
    <hyperlink ref="F2736" r:id="rId189" display="https://podminky.urs.cz/item/CS_URS_2024_01/712361701"/>
    <hyperlink ref="F2822" r:id="rId190" display="https://podminky.urs.cz/item/CS_URS_2024_01/712491171"/>
    <hyperlink ref="F2829" r:id="rId191" display="https://podminky.urs.cz/item/CS_URS_2024_01/712491172"/>
    <hyperlink ref="F2866" r:id="rId192" display="https://podminky.urs.cz/item/CS_URS_2024_01/712771101"/>
    <hyperlink ref="F2881" r:id="rId193" display="https://podminky.urs.cz/item/CS_URS_2024_01/712771321"/>
    <hyperlink ref="F2890" r:id="rId194" display="https://podminky.urs.cz/item/CS_URS_2024_01/712771331"/>
    <hyperlink ref="F2906" r:id="rId195" display="https://podminky.urs.cz/item/CS_URS_2024_01/712771401"/>
    <hyperlink ref="F2927" r:id="rId196" display="https://podminky.urs.cz/item/CS_URS_2024_01/712771521"/>
    <hyperlink ref="F2936" r:id="rId197" display="https://podminky.urs.cz/item/CS_URS_2024_01/712771601"/>
    <hyperlink ref="F2957" r:id="rId198" display="https://podminky.urs.cz/item/CS_URS_2024_01/712771613"/>
    <hyperlink ref="F2964" r:id="rId199" display="https://podminky.urs.cz/item/CS_URS_2024_01/998712103"/>
    <hyperlink ref="F2967" r:id="rId200" display="https://podminky.urs.cz/item/CS_URS_2024_01/713121111"/>
    <hyperlink ref="F2985" r:id="rId201" display="https://podminky.urs.cz/item/CS_URS_2024_01/713121121"/>
    <hyperlink ref="F3058" r:id="rId202" display="https://podminky.urs.cz/item/CS_URS_2024_01/713123112"/>
    <hyperlink ref="F3063" r:id="rId203" display="https://podminky.urs.cz/item/CS_URS_2024_01/713123113"/>
    <hyperlink ref="F3074" r:id="rId204" display="https://podminky.urs.cz/item/CS_URS_2024_01/713131141"/>
    <hyperlink ref="F3105" r:id="rId205" display="https://podminky.urs.cz/item/CS_URS_2024_01/713131151"/>
    <hyperlink ref="F3115" r:id="rId206" display="https://podminky.urs.cz/item/CS_URS_2024_01/713141136"/>
    <hyperlink ref="F3129" r:id="rId207" display="https://podminky.urs.cz/item/CS_URS_2024_01/713141138"/>
    <hyperlink ref="F3143" r:id="rId208" display="https://podminky.urs.cz/item/CS_URS_2024_01/713141140"/>
    <hyperlink ref="F3171" r:id="rId209" display="https://podminky.urs.cz/item/CS_URS_2024_01/713191133"/>
    <hyperlink ref="F3202" r:id="rId210" display="https://podminky.urs.cz/item/CS_URS_2024_01/998713103"/>
    <hyperlink ref="F3205" r:id="rId211" display="https://podminky.urs.cz/item/CS_URS_2024_01/714112111"/>
    <hyperlink ref="F3211" r:id="rId212" display="https://podminky.urs.cz/item/CS_URS_2024_01/998714103"/>
    <hyperlink ref="F3214" r:id="rId213" display="https://podminky.urs.cz/item/CS_URS_2024_01/762341270"/>
    <hyperlink ref="F3220" r:id="rId214" display="https://podminky.urs.cz/item/CS_URS_2024_01/762341280"/>
    <hyperlink ref="F3227" r:id="rId215" display="https://podminky.urs.cz/item/CS_URS_2024_01/762361313"/>
    <hyperlink ref="F3239" r:id="rId216" display="https://podminky.urs.cz/item/CS_URS_2024_01/762395000"/>
    <hyperlink ref="F3242" r:id="rId217" display="https://podminky.urs.cz/item/CS_URS_2024_01/998762103"/>
    <hyperlink ref="F3245" r:id="rId218" display="https://podminky.urs.cz/item/CS_URS_2024_01/763111323"/>
    <hyperlink ref="F3259" r:id="rId219" display="https://podminky.urs.cz/item/CS_URS_2024_01/763111417"/>
    <hyperlink ref="F3263" r:id="rId220" display="https://podminky.urs.cz/item/CS_URS_2024_01/763112318"/>
    <hyperlink ref="F3267" r:id="rId221" display="https://podminky.urs.cz/item/CS_URS_2024_01/763121455"/>
    <hyperlink ref="F3271" r:id="rId222" display="https://podminky.urs.cz/item/CS_URS_2024_01/763121467"/>
    <hyperlink ref="F3286" r:id="rId223" display="https://podminky.urs.cz/item/CS_URS_2024_01/763131511"/>
    <hyperlink ref="F3324" r:id="rId224" display="https://podminky.urs.cz/item/CS_URS_2024_01/763131532"/>
    <hyperlink ref="F3359" r:id="rId225" display="https://podminky.urs.cz/item/CS_URS_2024_01/763131541"/>
    <hyperlink ref="F3375" r:id="rId226" display="https://podminky.urs.cz/item/CS_URS_2024_01/763131551"/>
    <hyperlink ref="F3394" r:id="rId227" display="https://podminky.urs.cz/item/CS_URS_2024_01/763164547"/>
    <hyperlink ref="F3434" r:id="rId228" display="https://podminky.urs.cz/item/CS_URS_2024_01/763164567"/>
    <hyperlink ref="F3438" r:id="rId229" display="https://podminky.urs.cz/item/CS_URS_2024_01/763164647"/>
    <hyperlink ref="F3442" r:id="rId230" display="https://podminky.urs.cz/item/CS_URS_2024_01/763164657"/>
    <hyperlink ref="F3446" r:id="rId231" display="https://podminky.urs.cz/item/CS_URS_2024_01/998763303"/>
    <hyperlink ref="F3455" r:id="rId232" display="https://podminky.urs.cz/item/CS_URS_2024_01/764111671"/>
    <hyperlink ref="F3459" r:id="rId233" display="https://podminky.urs.cz/item/CS_URS_2024_01/764212632"/>
    <hyperlink ref="F3463" r:id="rId234" display="https://podminky.urs.cz/item/CS_URS_2024_01/764212634"/>
    <hyperlink ref="F3467" r:id="rId235" display="https://podminky.urs.cz/item/CS_URS_2024_01/764212635"/>
    <hyperlink ref="F3471" r:id="rId236" display="https://podminky.urs.cz/item/CS_URS_2024_01/764212664"/>
    <hyperlink ref="F3476" r:id="rId237" display="https://podminky.urs.cz/item/CS_URS_2024_01/764214611"/>
    <hyperlink ref="F3480" r:id="rId238" display="https://podminky.urs.cz/item/CS_URS_2024_01/764216604"/>
    <hyperlink ref="F3499" r:id="rId239" display="https://podminky.urs.cz/item/CS_URS_2024_01/764216605"/>
    <hyperlink ref="F3519" r:id="rId240" display="https://podminky.urs.cz/item/CS_URS_2024_01/767896110"/>
    <hyperlink ref="F3533" r:id="rId241" display="https://podminky.urs.cz/item/CS_URS_2024_01/998764103"/>
    <hyperlink ref="F3547" r:id="rId242" display="https://podminky.urs.cz/item/CS_URS_2024_01/766414241"/>
    <hyperlink ref="F3591" r:id="rId243" display="https://podminky.urs.cz/item/CS_URS_2024_01/766422342"/>
    <hyperlink ref="F3605" r:id="rId244" display="https://podminky.urs.cz/item/CS_URS_2024_01/766427112"/>
    <hyperlink ref="F3612" r:id="rId245" display="https://podminky.urs.cz/item/CS_URS_2024_01/766694116"/>
    <hyperlink ref="F3664" r:id="rId246" display="https://podminky.urs.cz/item/CS_URS_2024_01/998766103"/>
    <hyperlink ref="F3815" r:id="rId247" display="https://podminky.urs.cz/item/CS_URS_2024_01/767428313"/>
    <hyperlink ref="F3869" r:id="rId248" display="https://podminky.urs.cz/item/CS_URS_2024_01/771111011"/>
    <hyperlink ref="F3871" r:id="rId249" display="https://podminky.urs.cz/item/CS_URS_2024_01/771121011"/>
    <hyperlink ref="F3880" r:id="rId250" display="https://podminky.urs.cz/item/CS_URS_2024_01/771474111"/>
    <hyperlink ref="F3893" r:id="rId251" display="https://podminky.urs.cz/item/CS_URS_2024_01/771474131"/>
    <hyperlink ref="F3896" r:id="rId252" display="https://podminky.urs.cz/item/CS_URS_2024_01/771574415"/>
    <hyperlink ref="F3912" r:id="rId253" display="https://podminky.urs.cz/item/CS_URS_2024_01/771591115"/>
    <hyperlink ref="F3919" r:id="rId254" display="https://podminky.urs.cz/item/CS_URS_2024_01/771591184"/>
    <hyperlink ref="F3923" r:id="rId255" display="https://podminky.urs.cz/item/CS_URS_2024_01/998771103"/>
    <hyperlink ref="F3926" r:id="rId256" display="https://podminky.urs.cz/item/CS_URS_2024_01/776111311"/>
    <hyperlink ref="F3928" r:id="rId257" display="https://podminky.urs.cz/item/CS_URS_2024_01/776111323"/>
    <hyperlink ref="F3930" r:id="rId258" display="https://podminky.urs.cz/item/CS_URS_2024_01/776121321"/>
    <hyperlink ref="F3949" r:id="rId259" display="https://podminky.urs.cz/item/CS_URS_2024_01/776121323"/>
    <hyperlink ref="F3953" r:id="rId260" display="https://podminky.urs.cz/item/CS_URS_2024_01/776141122"/>
    <hyperlink ref="F3968" r:id="rId261" display="https://podminky.urs.cz/item/CS_URS_2024_01/776211111"/>
    <hyperlink ref="F3975" r:id="rId262" display="https://podminky.urs.cz/item/CS_URS_2024_01/776221111"/>
    <hyperlink ref="F4015" r:id="rId263" display="https://podminky.urs.cz/item/CS_URS_2024_01/776223112"/>
    <hyperlink ref="F4018" r:id="rId264" display="https://podminky.urs.cz/item/CS_URS_2024_01/776321111"/>
    <hyperlink ref="F4031" r:id="rId265" display="https://podminky.urs.cz/item/CS_URS_2024_01/776321211"/>
    <hyperlink ref="F4033" r:id="rId266" display="https://podminky.urs.cz/item/CS_URS_2024_01/776411111"/>
    <hyperlink ref="F4048" r:id="rId267" display="https://podminky.urs.cz/item/CS_URS_2024_01/998776103"/>
    <hyperlink ref="F4051" r:id="rId268" display="https://podminky.urs.cz/item/CS_URS_2024_01/777131101"/>
    <hyperlink ref="F4066" r:id="rId269" display="https://podminky.urs.cz/item/CS_URS_2024_01/777511125"/>
    <hyperlink ref="F4079" r:id="rId270" display="https://podminky.urs.cz/item/CS_URS_2024_01/777511145"/>
    <hyperlink ref="F4083" r:id="rId271" display="https://podminky.urs.cz/item/CS_URS_2024_01/777611143"/>
    <hyperlink ref="F4087" r:id="rId272" display="https://podminky.urs.cz/item/CS_URS_2024_01/777611161"/>
    <hyperlink ref="F4098" r:id="rId273" display="https://podminky.urs.cz/item/CS_URS_2024_01/998777103"/>
    <hyperlink ref="F4101" r:id="rId274" display="https://podminky.urs.cz/item/CS_URS_2024_01/781121011"/>
    <hyperlink ref="F4188" r:id="rId275" display="https://podminky.urs.cz/item/CS_URS_2024_01/781161021"/>
    <hyperlink ref="F4277" r:id="rId276" display="https://podminky.urs.cz/item/CS_URS_2024_01/781472214"/>
    <hyperlink ref="F4366" r:id="rId277" display="https://podminky.urs.cz/item/CS_URS_2024_01/781495115"/>
    <hyperlink ref="F4453" r:id="rId278" display="https://podminky.urs.cz/item/CS_URS_2024_01/781734111"/>
    <hyperlink ref="F4459" r:id="rId279" display="https://podminky.urs.cz/item/CS_URS_2024_01/998781103"/>
    <hyperlink ref="F4471" r:id="rId280" display="https://podminky.urs.cz/item/CS_URS_2024_01/784181121"/>
    <hyperlink ref="F4482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4860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4861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4862</v>
      </c>
      <c r="F90" s="218" t="s">
        <v>4863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4864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4865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4866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4867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4868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4869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4870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4871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4872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4873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4874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4875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4876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4877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4878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4879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4880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4881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4882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4883</v>
      </c>
      <c r="F110" s="218" t="s">
        <v>4884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4885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4886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uHPV7BIlrJKnbqbYQuSGXgjmfolZR6Pbjr0ZWxXHdBuH0V5KvXS6JOmyNbhyOlV0F0ooNNrrVA5Bs5veovDFuA==" hashValue="DU3KHKsJC1bYlBwEkUOBOFNyybY5d4/p/fka57IoKUdc36Py4MZl0YWDeiPD65nlvgdcR9GWoP5K+GNOluGDsg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4888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4889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4890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4891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4892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4893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4894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4895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4896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4897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4898</v>
      </c>
      <c r="F105" s="218" t="s">
        <v>4899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4900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4901</v>
      </c>
      <c r="F107" s="218" t="s">
        <v>4902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4903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4904</v>
      </c>
      <c r="F109" s="218" t="s">
        <v>4905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4906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4907</v>
      </c>
      <c r="F111" s="218" t="s">
        <v>4908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4909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4910</v>
      </c>
      <c r="F113" s="218" t="s">
        <v>4911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4912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4913</v>
      </c>
      <c r="F115" s="218" t="s">
        <v>4914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4915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4916</v>
      </c>
      <c r="F117" s="218" t="s">
        <v>4917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4918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4919</v>
      </c>
      <c r="F119" s="218" t="s">
        <v>4920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4921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4922</v>
      </c>
      <c r="F121" s="218" t="s">
        <v>4923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4924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4925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4926</v>
      </c>
      <c r="F129" s="218" t="s">
        <v>4927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4929</v>
      </c>
      <c r="F131" s="218" t="s">
        <v>4930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4931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4932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4933</v>
      </c>
      <c r="F134" s="218" t="s">
        <v>4934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4935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4936</v>
      </c>
      <c r="F136" s="288" t="s">
        <v>4937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4938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4939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4940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4941</v>
      </c>
      <c r="F140" s="218" t="s">
        <v>4942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4943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4944</v>
      </c>
      <c r="F142" s="218" t="s">
        <v>4945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4946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4947</v>
      </c>
      <c r="F144" s="218" t="s">
        <v>4948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4949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4950</v>
      </c>
      <c r="F146" s="218" t="s">
        <v>4951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4952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4953</v>
      </c>
      <c r="F148" s="218" t="s">
        <v>4954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4938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2105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4955</v>
      </c>
      <c r="F150" s="218" t="s">
        <v>4956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4957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4958</v>
      </c>
      <c r="F152" s="288" t="s">
        <v>4959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2595</v>
      </c>
      <c r="F153" s="203" t="s">
        <v>2596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1527</v>
      </c>
      <c r="F154" s="214" t="s">
        <v>2950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4960</v>
      </c>
      <c r="F155" s="218" t="s">
        <v>4961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4962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4963</v>
      </c>
      <c r="F157" s="288" t="s">
        <v>4964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4938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4965</v>
      </c>
      <c r="F158" s="288" t="s">
        <v>4966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4938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4967</v>
      </c>
      <c r="F159" s="288" t="s">
        <v>4968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4938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4969</v>
      </c>
      <c r="F160" s="288" t="s">
        <v>4970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4938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4971</v>
      </c>
      <c r="F161" s="288" t="s">
        <v>4972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4938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4973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4974</v>
      </c>
      <c r="F162" s="288" t="s">
        <v>4975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4938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4976</v>
      </c>
      <c r="F163" s="288" t="s">
        <v>4977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4938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4978</v>
      </c>
      <c r="F164" s="288" t="s">
        <v>4979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4938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4980</v>
      </c>
      <c r="F165" s="288" t="s">
        <v>4981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4938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4982</v>
      </c>
      <c r="F166" s="288" t="s">
        <v>4983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4938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4984</v>
      </c>
      <c r="F167" s="288" t="s">
        <v>4985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4938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4986</v>
      </c>
      <c r="F168" s="288" t="s">
        <v>4985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4938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4987</v>
      </c>
      <c r="F169" s="288" t="s">
        <v>4985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4938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4988</v>
      </c>
      <c r="F170" s="288" t="s">
        <v>4989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4938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4990</v>
      </c>
      <c r="F171" s="288" t="s">
        <v>4991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4938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4992</v>
      </c>
      <c r="F172" s="288" t="s">
        <v>4993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4938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4994</v>
      </c>
      <c r="F173" s="288" t="s">
        <v>4995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4938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4996</v>
      </c>
      <c r="F174" s="288" t="s">
        <v>4997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4938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4998</v>
      </c>
      <c r="F175" s="214" t="s">
        <v>4999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5000</v>
      </c>
      <c r="F176" s="218" t="s">
        <v>5001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5002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5003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5004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5005</v>
      </c>
      <c r="F180" s="218" t="s">
        <v>5006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2176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5007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5008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5009</v>
      </c>
      <c r="F184" s="218" t="s">
        <v>5010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5011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5012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5013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5014</v>
      </c>
      <c r="F188" s="218" t="s">
        <v>5015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5016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5017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5018</v>
      </c>
      <c r="F192" s="218" t="s">
        <v>5019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5020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5021</v>
      </c>
      <c r="F193" s="218" t="s">
        <v>5022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5020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5023</v>
      </c>
      <c r="F194" s="218" t="s">
        <v>5024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5020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5025</v>
      </c>
      <c r="F195" s="218" t="s">
        <v>5026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5020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5027</v>
      </c>
      <c r="F196" s="218" t="s">
        <v>5028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5020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5029</v>
      </c>
      <c r="F197" s="218" t="s">
        <v>5030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5020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5031</v>
      </c>
      <c r="F198" s="218" t="s">
        <v>5032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5020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5033</v>
      </c>
      <c r="F199" s="218" t="s">
        <v>5034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5020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5035</v>
      </c>
      <c r="F200" s="218" t="s">
        <v>5036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5038</v>
      </c>
      <c r="F202" s="218" t="s">
        <v>5039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5040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5041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4973</v>
      </c>
      <c r="D204" s="216" t="s">
        <v>227</v>
      </c>
      <c r="E204" s="217" t="s">
        <v>5042</v>
      </c>
      <c r="F204" s="218" t="s">
        <v>5043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5044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5045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5046</v>
      </c>
      <c r="F206" s="218" t="s">
        <v>5047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5048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5049</v>
      </c>
      <c r="F208" s="218" t="s">
        <v>5050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5051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5052</v>
      </c>
      <c r="F210" s="288" t="s">
        <v>5053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5020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5054</v>
      </c>
      <c r="F211" s="218" t="s">
        <v>5055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5056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5057</v>
      </c>
      <c r="F213" s="288" t="s">
        <v>5058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5020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5059</v>
      </c>
      <c r="F214" s="218" t="s">
        <v>5060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1540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5061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5062</v>
      </c>
      <c r="F216" s="288" t="s">
        <v>5063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1560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5064</v>
      </c>
      <c r="F217" s="218" t="s">
        <v>5065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1568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5066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5067</v>
      </c>
      <c r="F219" s="218" t="s">
        <v>5068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1584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5069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5070</v>
      </c>
      <c r="F221" s="218" t="s">
        <v>5071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1594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5072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5073</v>
      </c>
      <c r="F223" s="218" t="s">
        <v>5074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5075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1604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5076</v>
      </c>
      <c r="F224" s="218" t="s">
        <v>5077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5075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1640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5078</v>
      </c>
      <c r="F225" s="218" t="s">
        <v>5079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5075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1661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5080</v>
      </c>
      <c r="F226" s="218" t="s">
        <v>5081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5075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1672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5082</v>
      </c>
      <c r="F227" s="218" t="s">
        <v>5083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5075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1690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5084</v>
      </c>
      <c r="F228" s="218" t="s">
        <v>5085</v>
      </c>
      <c r="G228" s="219" t="s">
        <v>5086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1701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5087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5088</v>
      </c>
      <c r="F230" s="214" t="s">
        <v>5089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5090</v>
      </c>
      <c r="F231" s="218" t="s">
        <v>5091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5092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5093</v>
      </c>
      <c r="F233" s="288" t="s">
        <v>5094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5095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5096</v>
      </c>
      <c r="F234" s="288" t="s">
        <v>5097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5020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1804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5098</v>
      </c>
      <c r="F235" s="218" t="s">
        <v>5099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1814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5100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5101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5102</v>
      </c>
      <c r="F238" s="288" t="s">
        <v>5103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5104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5105</v>
      </c>
      <c r="F239" s="288" t="s">
        <v>5106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5020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1829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5107</v>
      </c>
      <c r="F240" s="218" t="s">
        <v>5108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1840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5109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5110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5111</v>
      </c>
      <c r="F243" s="288" t="s">
        <v>5112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5113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5114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5115</v>
      </c>
      <c r="F246" s="288" t="s">
        <v>5116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5020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1886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5117</v>
      </c>
      <c r="F247" s="218" t="s">
        <v>5118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1901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5119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5120</v>
      </c>
      <c r="D249" s="286" t="s">
        <v>572</v>
      </c>
      <c r="E249" s="287" t="s">
        <v>5121</v>
      </c>
      <c r="F249" s="288" t="s">
        <v>5122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5123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1913</v>
      </c>
    </row>
    <row r="250" s="2" customFormat="1" ht="24.15" customHeight="1">
      <c r="A250" s="41"/>
      <c r="B250" s="42"/>
      <c r="C250" s="216" t="s">
        <v>5002</v>
      </c>
      <c r="D250" s="216" t="s">
        <v>227</v>
      </c>
      <c r="E250" s="217" t="s">
        <v>5124</v>
      </c>
      <c r="F250" s="218" t="s">
        <v>5125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1928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5126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2515</v>
      </c>
      <c r="D252" s="286" t="s">
        <v>572</v>
      </c>
      <c r="E252" s="287" t="s">
        <v>5127</v>
      </c>
      <c r="F252" s="288" t="s">
        <v>5128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5020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1949</v>
      </c>
    </row>
    <row r="253" s="2" customFormat="1" ht="24.15" customHeight="1">
      <c r="A253" s="41"/>
      <c r="B253" s="42"/>
      <c r="C253" s="216" t="s">
        <v>2176</v>
      </c>
      <c r="D253" s="216" t="s">
        <v>227</v>
      </c>
      <c r="E253" s="217" t="s">
        <v>5129</v>
      </c>
      <c r="F253" s="218" t="s">
        <v>5130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1956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5131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5132</v>
      </c>
      <c r="D255" s="286" t="s">
        <v>572</v>
      </c>
      <c r="E255" s="287" t="s">
        <v>5133</v>
      </c>
      <c r="F255" s="288" t="s">
        <v>5134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5135</v>
      </c>
    </row>
    <row r="256" s="2" customFormat="1" ht="24.15" customHeight="1">
      <c r="A256" s="41"/>
      <c r="B256" s="42"/>
      <c r="C256" s="216" t="s">
        <v>5011</v>
      </c>
      <c r="D256" s="216" t="s">
        <v>227</v>
      </c>
      <c r="E256" s="217" t="s">
        <v>5136</v>
      </c>
      <c r="F256" s="218" t="s">
        <v>5137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1964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5138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5139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5140</v>
      </c>
      <c r="F259" s="288" t="s">
        <v>5141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5142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5143</v>
      </c>
      <c r="F260" s="288" t="s">
        <v>5144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5020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1976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5145</v>
      </c>
      <c r="F261" s="218" t="s">
        <v>5146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1988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5147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5148</v>
      </c>
      <c r="F263" s="218" t="s">
        <v>5149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2021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5150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5151</v>
      </c>
      <c r="F265" s="218" t="s">
        <v>5152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2045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5153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5154</v>
      </c>
      <c r="F267" s="218" t="s">
        <v>5155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2071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5156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5157</v>
      </c>
      <c r="F269" s="288" t="s">
        <v>5158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2085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5159</v>
      </c>
      <c r="F270" s="288" t="s">
        <v>5160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2101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5161</v>
      </c>
      <c r="F271" s="288" t="s">
        <v>5162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2113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5163</v>
      </c>
      <c r="F272" s="288" t="s">
        <v>5164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2124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5165</v>
      </c>
      <c r="F273" s="288" t="s">
        <v>5166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2134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5167</v>
      </c>
      <c r="F274" s="218" t="s">
        <v>5168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2149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5169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5170</v>
      </c>
      <c r="F276" s="288" t="s">
        <v>5171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5172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5173</v>
      </c>
      <c r="F277" s="288" t="s">
        <v>5174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5175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5176</v>
      </c>
      <c r="F278" s="218" t="s">
        <v>5177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5178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5179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5180</v>
      </c>
      <c r="F280" s="288" t="s">
        <v>5181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2192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5182</v>
      </c>
      <c r="F281" s="218" t="s">
        <v>5183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2206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5184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5185</v>
      </c>
      <c r="F283" s="288" t="s">
        <v>5186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2220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5187</v>
      </c>
      <c r="F284" s="218" t="s">
        <v>5188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2228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5189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5190</v>
      </c>
      <c r="F286" s="288" t="s">
        <v>5191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2236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5192</v>
      </c>
      <c r="F287" s="218" t="s">
        <v>5193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2172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5194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5040</v>
      </c>
      <c r="D289" s="286" t="s">
        <v>572</v>
      </c>
      <c r="E289" s="287" t="s">
        <v>5195</v>
      </c>
      <c r="F289" s="288" t="s">
        <v>5196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2255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5197</v>
      </c>
      <c r="F290" s="218" t="s">
        <v>5198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5199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5200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5201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5044</v>
      </c>
      <c r="D293" s="216" t="s">
        <v>227</v>
      </c>
      <c r="E293" s="217" t="s">
        <v>5202</v>
      </c>
      <c r="F293" s="218" t="s">
        <v>5203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5204</v>
      </c>
    </row>
    <row r="294" s="2" customFormat="1" ht="44.25" customHeight="1">
      <c r="A294" s="41"/>
      <c r="B294" s="42"/>
      <c r="C294" s="216" t="s">
        <v>5205</v>
      </c>
      <c r="D294" s="216" t="s">
        <v>227</v>
      </c>
      <c r="E294" s="217" t="s">
        <v>5206</v>
      </c>
      <c r="F294" s="218" t="s">
        <v>5207</v>
      </c>
      <c r="G294" s="219" t="s">
        <v>5086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2280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5208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5209</v>
      </c>
      <c r="F296" s="214" t="s">
        <v>5210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5211</v>
      </c>
      <c r="F297" s="218" t="s">
        <v>5212</v>
      </c>
      <c r="G297" s="219" t="s">
        <v>5213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2292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5214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5215</v>
      </c>
      <c r="F299" s="218" t="s">
        <v>5216</v>
      </c>
      <c r="G299" s="219" t="s">
        <v>5213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2300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5217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5218</v>
      </c>
      <c r="F301" s="218" t="s">
        <v>5219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4938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2311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5220</v>
      </c>
      <c r="F302" s="214" t="s">
        <v>5221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5222</v>
      </c>
      <c r="F303" s="218" t="s">
        <v>5223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2320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5224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5225</v>
      </c>
      <c r="F305" s="288" t="s">
        <v>5226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2328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5227</v>
      </c>
      <c r="F306" s="288" t="s">
        <v>5228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2344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5229</v>
      </c>
      <c r="F307" s="218" t="s">
        <v>5230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5231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5232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5233</v>
      </c>
      <c r="F309" s="288" t="s">
        <v>5234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2336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5235</v>
      </c>
      <c r="F310" s="288" t="s">
        <v>5236</v>
      </c>
      <c r="G310" s="289" t="s">
        <v>5237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2352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5238</v>
      </c>
      <c r="F311" s="218" t="s">
        <v>5239</v>
      </c>
      <c r="G311" s="219" t="s">
        <v>5213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2385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5240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5241</v>
      </c>
      <c r="F313" s="288" t="s">
        <v>5242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2398</v>
      </c>
    </row>
    <row r="314" s="2" customFormat="1" ht="16.5" customHeight="1">
      <c r="A314" s="41"/>
      <c r="B314" s="42"/>
      <c r="C314" s="286" t="s">
        <v>1532</v>
      </c>
      <c r="D314" s="286" t="s">
        <v>572</v>
      </c>
      <c r="E314" s="287" t="s">
        <v>5243</v>
      </c>
      <c r="F314" s="288" t="s">
        <v>5244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2407</v>
      </c>
    </row>
    <row r="315" s="2" customFormat="1" ht="16.5" customHeight="1">
      <c r="A315" s="41"/>
      <c r="B315" s="42"/>
      <c r="C315" s="286" t="s">
        <v>1540</v>
      </c>
      <c r="D315" s="286" t="s">
        <v>572</v>
      </c>
      <c r="E315" s="287" t="s">
        <v>5245</v>
      </c>
      <c r="F315" s="288" t="s">
        <v>5246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2414</v>
      </c>
    </row>
    <row r="316" s="2" customFormat="1" ht="24.15" customHeight="1">
      <c r="A316" s="41"/>
      <c r="B316" s="42"/>
      <c r="C316" s="286" t="s">
        <v>1545</v>
      </c>
      <c r="D316" s="286" t="s">
        <v>572</v>
      </c>
      <c r="E316" s="287" t="s">
        <v>5247</v>
      </c>
      <c r="F316" s="288" t="s">
        <v>5248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2422</v>
      </c>
    </row>
    <row r="317" s="2" customFormat="1" ht="37.8" customHeight="1">
      <c r="A317" s="41"/>
      <c r="B317" s="42"/>
      <c r="C317" s="216" t="s">
        <v>1560</v>
      </c>
      <c r="D317" s="216" t="s">
        <v>227</v>
      </c>
      <c r="E317" s="217" t="s">
        <v>5249</v>
      </c>
      <c r="F317" s="218" t="s">
        <v>5250</v>
      </c>
      <c r="G317" s="219" t="s">
        <v>5213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2430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5251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1565</v>
      </c>
      <c r="D319" s="216" t="s">
        <v>227</v>
      </c>
      <c r="E319" s="217" t="s">
        <v>5252</v>
      </c>
      <c r="F319" s="218" t="s">
        <v>5253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5254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5255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1568</v>
      </c>
      <c r="D321" s="286" t="s">
        <v>572</v>
      </c>
      <c r="E321" s="287" t="s">
        <v>5256</v>
      </c>
      <c r="F321" s="288" t="s">
        <v>5257</v>
      </c>
      <c r="G321" s="289" t="s">
        <v>5213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5258</v>
      </c>
    </row>
    <row r="322" s="2" customFormat="1" ht="16.5" customHeight="1">
      <c r="A322" s="41"/>
      <c r="B322" s="42"/>
      <c r="C322" s="216" t="s">
        <v>1577</v>
      </c>
      <c r="D322" s="216" t="s">
        <v>227</v>
      </c>
      <c r="E322" s="217" t="s">
        <v>5259</v>
      </c>
      <c r="F322" s="218" t="s">
        <v>5260</v>
      </c>
      <c r="G322" s="219" t="s">
        <v>5213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5261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5262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1584</v>
      </c>
      <c r="D324" s="286" t="s">
        <v>572</v>
      </c>
      <c r="E324" s="287" t="s">
        <v>5263</v>
      </c>
      <c r="F324" s="288" t="s">
        <v>5264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5265</v>
      </c>
    </row>
    <row r="325" s="2" customFormat="1" ht="33" customHeight="1">
      <c r="A325" s="41"/>
      <c r="B325" s="42"/>
      <c r="C325" s="216" t="s">
        <v>1589</v>
      </c>
      <c r="D325" s="216" t="s">
        <v>227</v>
      </c>
      <c r="E325" s="217" t="s">
        <v>5266</v>
      </c>
      <c r="F325" s="218" t="s">
        <v>5267</v>
      </c>
      <c r="G325" s="219" t="s">
        <v>5213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5268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5269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5270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1594</v>
      </c>
      <c r="D329" s="286" t="s">
        <v>572</v>
      </c>
      <c r="E329" s="287" t="s">
        <v>5271</v>
      </c>
      <c r="F329" s="288" t="s">
        <v>5272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5020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2454</v>
      </c>
    </row>
    <row r="330" s="2" customFormat="1" ht="24.15" customHeight="1">
      <c r="A330" s="41"/>
      <c r="B330" s="42"/>
      <c r="C330" s="216" t="s">
        <v>1599</v>
      </c>
      <c r="D330" s="216" t="s">
        <v>227</v>
      </c>
      <c r="E330" s="217" t="s">
        <v>5273</v>
      </c>
      <c r="F330" s="218" t="s">
        <v>5274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2462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5275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5276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1672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1604</v>
      </c>
      <c r="D334" s="286" t="s">
        <v>572</v>
      </c>
      <c r="E334" s="287" t="s">
        <v>5277</v>
      </c>
      <c r="F334" s="288" t="s">
        <v>5278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2470</v>
      </c>
    </row>
    <row r="335" s="2" customFormat="1" ht="21.75" customHeight="1">
      <c r="A335" s="41"/>
      <c r="B335" s="42"/>
      <c r="C335" s="216" t="s">
        <v>1631</v>
      </c>
      <c r="D335" s="216" t="s">
        <v>227</v>
      </c>
      <c r="E335" s="217" t="s">
        <v>5279</v>
      </c>
      <c r="F335" s="218" t="s">
        <v>5280</v>
      </c>
      <c r="G335" s="219" t="s">
        <v>5213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2478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5281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1640</v>
      </c>
      <c r="D337" s="286" t="s">
        <v>572</v>
      </c>
      <c r="E337" s="287" t="s">
        <v>5282</v>
      </c>
      <c r="F337" s="288" t="s">
        <v>5283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2486</v>
      </c>
    </row>
    <row r="338" s="2" customFormat="1" ht="24.15" customHeight="1">
      <c r="A338" s="41"/>
      <c r="B338" s="42"/>
      <c r="C338" s="216" t="s">
        <v>1655</v>
      </c>
      <c r="D338" s="216" t="s">
        <v>227</v>
      </c>
      <c r="E338" s="217" t="s">
        <v>5284</v>
      </c>
      <c r="F338" s="218" t="s">
        <v>5285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2494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5286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1661</v>
      </c>
      <c r="D340" s="286" t="s">
        <v>572</v>
      </c>
      <c r="E340" s="287" t="s">
        <v>5287</v>
      </c>
      <c r="F340" s="288" t="s">
        <v>5288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2504</v>
      </c>
    </row>
    <row r="341" s="2" customFormat="1" ht="24.15" customHeight="1">
      <c r="A341" s="41"/>
      <c r="B341" s="42"/>
      <c r="C341" s="216" t="s">
        <v>1667</v>
      </c>
      <c r="D341" s="216" t="s">
        <v>227</v>
      </c>
      <c r="E341" s="217" t="s">
        <v>5289</v>
      </c>
      <c r="F341" s="218" t="s">
        <v>5290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2509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5291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1672</v>
      </c>
      <c r="D343" s="286" t="s">
        <v>572</v>
      </c>
      <c r="E343" s="287" t="s">
        <v>5292</v>
      </c>
      <c r="F343" s="288" t="s">
        <v>5293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2518</v>
      </c>
    </row>
    <row r="344" s="2" customFormat="1" ht="24.15" customHeight="1">
      <c r="A344" s="41"/>
      <c r="B344" s="42"/>
      <c r="C344" s="216" t="s">
        <v>1677</v>
      </c>
      <c r="D344" s="216" t="s">
        <v>227</v>
      </c>
      <c r="E344" s="217" t="s">
        <v>5294</v>
      </c>
      <c r="F344" s="218" t="s">
        <v>5295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2526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5296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1690</v>
      </c>
      <c r="D346" s="286" t="s">
        <v>572</v>
      </c>
      <c r="E346" s="287" t="s">
        <v>5297</v>
      </c>
      <c r="F346" s="288" t="s">
        <v>5298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5299</v>
      </c>
    </row>
    <row r="347" s="2" customFormat="1" ht="24.15" customHeight="1">
      <c r="A347" s="41"/>
      <c r="B347" s="42"/>
      <c r="C347" s="216" t="s">
        <v>1696</v>
      </c>
      <c r="D347" s="216" t="s">
        <v>227</v>
      </c>
      <c r="E347" s="217" t="s">
        <v>5300</v>
      </c>
      <c r="F347" s="218" t="s">
        <v>5301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5302</v>
      </c>
    </row>
    <row r="348" s="2" customFormat="1" ht="24.15" customHeight="1">
      <c r="A348" s="41"/>
      <c r="B348" s="42"/>
      <c r="C348" s="216" t="s">
        <v>1701</v>
      </c>
      <c r="D348" s="216" t="s">
        <v>227</v>
      </c>
      <c r="E348" s="217" t="s">
        <v>5303</v>
      </c>
      <c r="F348" s="218" t="s">
        <v>5304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2552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5305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1704</v>
      </c>
      <c r="D350" s="216" t="s">
        <v>227</v>
      </c>
      <c r="E350" s="217" t="s">
        <v>5306</v>
      </c>
      <c r="F350" s="218" t="s">
        <v>5307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2560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5308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5309</v>
      </c>
      <c r="D352" s="286" t="s">
        <v>572</v>
      </c>
      <c r="E352" s="287" t="s">
        <v>5310</v>
      </c>
      <c r="F352" s="288" t="s">
        <v>5311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5312</v>
      </c>
    </row>
    <row r="353" s="2" customFormat="1" ht="49.05" customHeight="1">
      <c r="A353" s="41"/>
      <c r="B353" s="42"/>
      <c r="C353" s="216" t="s">
        <v>1728</v>
      </c>
      <c r="D353" s="216" t="s">
        <v>227</v>
      </c>
      <c r="E353" s="217" t="s">
        <v>5313</v>
      </c>
      <c r="F353" s="218" t="s">
        <v>5314</v>
      </c>
      <c r="G353" s="219" t="s">
        <v>5086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2573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5315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5316</v>
      </c>
      <c r="F355" s="214" t="s">
        <v>5317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5318</v>
      </c>
      <c r="D356" s="216" t="s">
        <v>227</v>
      </c>
      <c r="E356" s="217" t="s">
        <v>5319</v>
      </c>
      <c r="F356" s="218" t="s">
        <v>5320</v>
      </c>
      <c r="G356" s="219" t="s">
        <v>5213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5321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5322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5323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5120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5324</v>
      </c>
      <c r="F360" s="218" t="s">
        <v>5325</v>
      </c>
      <c r="G360" s="219" t="s">
        <v>5213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2590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5326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5327</v>
      </c>
      <c r="D362" s="216" t="s">
        <v>227</v>
      </c>
      <c r="E362" s="217" t="s">
        <v>5328</v>
      </c>
      <c r="F362" s="218" t="s">
        <v>5329</v>
      </c>
      <c r="G362" s="219" t="s">
        <v>5213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5330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5331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5332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1754</v>
      </c>
      <c r="D365" s="286" t="s">
        <v>572</v>
      </c>
      <c r="E365" s="287" t="s">
        <v>5333</v>
      </c>
      <c r="F365" s="288" t="s">
        <v>5334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5020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2360</v>
      </c>
    </row>
    <row r="366" s="2" customFormat="1" ht="16.5" customHeight="1">
      <c r="A366" s="41"/>
      <c r="B366" s="42"/>
      <c r="C366" s="286" t="s">
        <v>1769</v>
      </c>
      <c r="D366" s="286" t="s">
        <v>572</v>
      </c>
      <c r="E366" s="287" t="s">
        <v>5335</v>
      </c>
      <c r="F366" s="288" t="s">
        <v>5336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5020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2369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5337</v>
      </c>
      <c r="F367" s="214" t="s">
        <v>5338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5339</v>
      </c>
      <c r="D368" s="216" t="s">
        <v>227</v>
      </c>
      <c r="E368" s="217" t="s">
        <v>5340</v>
      </c>
      <c r="F368" s="218" t="s">
        <v>5341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2604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5342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1784</v>
      </c>
      <c r="D370" s="216" t="s">
        <v>227</v>
      </c>
      <c r="E370" s="217" t="s">
        <v>5343</v>
      </c>
      <c r="F370" s="218" t="s">
        <v>5344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2618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5345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1799</v>
      </c>
      <c r="D372" s="216" t="s">
        <v>227</v>
      </c>
      <c r="E372" s="217" t="s">
        <v>5346</v>
      </c>
      <c r="F372" s="218" t="s">
        <v>5347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2626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5348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5349</v>
      </c>
      <c r="F374" s="214" t="s">
        <v>5350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1804</v>
      </c>
      <c r="D375" s="216" t="s">
        <v>227</v>
      </c>
      <c r="E375" s="217" t="s">
        <v>5351</v>
      </c>
      <c r="F375" s="218" t="s">
        <v>5352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2636</v>
      </c>
    </row>
    <row r="376" s="2" customFormat="1" ht="24.15" customHeight="1">
      <c r="A376" s="41"/>
      <c r="B376" s="42"/>
      <c r="C376" s="216" t="s">
        <v>1809</v>
      </c>
      <c r="D376" s="216" t="s">
        <v>227</v>
      </c>
      <c r="E376" s="217" t="s">
        <v>5353</v>
      </c>
      <c r="F376" s="218" t="s">
        <v>5354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2648</v>
      </c>
    </row>
    <row r="377" s="2" customFormat="1" ht="24.15" customHeight="1">
      <c r="A377" s="41"/>
      <c r="B377" s="42"/>
      <c r="C377" s="216" t="s">
        <v>1814</v>
      </c>
      <c r="D377" s="216" t="s">
        <v>227</v>
      </c>
      <c r="E377" s="217" t="s">
        <v>5355</v>
      </c>
      <c r="F377" s="218" t="s">
        <v>5356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2659</v>
      </c>
    </row>
    <row r="378" s="2" customFormat="1" ht="24.15" customHeight="1">
      <c r="A378" s="41"/>
      <c r="B378" s="42"/>
      <c r="C378" s="216" t="s">
        <v>1822</v>
      </c>
      <c r="D378" s="216" t="s">
        <v>227</v>
      </c>
      <c r="E378" s="217" t="s">
        <v>5357</v>
      </c>
      <c r="F378" s="218" t="s">
        <v>5358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2668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5359</v>
      </c>
      <c r="F379" s="214" t="s">
        <v>5360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1829</v>
      </c>
      <c r="D380" s="216" t="s">
        <v>227</v>
      </c>
      <c r="E380" s="217" t="s">
        <v>5361</v>
      </c>
      <c r="F380" s="218" t="s">
        <v>5362</v>
      </c>
      <c r="G380" s="219" t="s">
        <v>5213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2678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5363</v>
      </c>
      <c r="F381" s="214" t="s">
        <v>5364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1834</v>
      </c>
      <c r="D382" s="216" t="s">
        <v>227</v>
      </c>
      <c r="E382" s="217" t="s">
        <v>5365</v>
      </c>
      <c r="F382" s="218" t="s">
        <v>5366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2756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5367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1840</v>
      </c>
      <c r="D384" s="286" t="s">
        <v>572</v>
      </c>
      <c r="E384" s="287" t="s">
        <v>5368</v>
      </c>
      <c r="F384" s="288" t="s">
        <v>5369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2790</v>
      </c>
    </row>
    <row r="385" s="2" customFormat="1" ht="21.75" customHeight="1">
      <c r="A385" s="41"/>
      <c r="B385" s="42"/>
      <c r="C385" s="216" t="s">
        <v>1869</v>
      </c>
      <c r="D385" s="216" t="s">
        <v>227</v>
      </c>
      <c r="E385" s="217" t="s">
        <v>5370</v>
      </c>
      <c r="F385" s="218" t="s">
        <v>5371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2798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5372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1886</v>
      </c>
      <c r="D387" s="286" t="s">
        <v>572</v>
      </c>
      <c r="E387" s="287" t="s">
        <v>5373</v>
      </c>
      <c r="F387" s="288" t="s">
        <v>5374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2821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3186</v>
      </c>
      <c r="F388" s="214" t="s">
        <v>3187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1891</v>
      </c>
      <c r="D389" s="216" t="s">
        <v>227</v>
      </c>
      <c r="E389" s="217" t="s">
        <v>2246</v>
      </c>
      <c r="F389" s="218" t="s">
        <v>2247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2841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2249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1901</v>
      </c>
      <c r="D391" s="286" t="s">
        <v>572</v>
      </c>
      <c r="E391" s="287" t="s">
        <v>2252</v>
      </c>
      <c r="F391" s="288" t="s">
        <v>2253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2853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4546</v>
      </c>
      <c r="F392" s="214" t="s">
        <v>4547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1908</v>
      </c>
      <c r="D393" s="216" t="s">
        <v>227</v>
      </c>
      <c r="E393" s="217" t="s">
        <v>5375</v>
      </c>
      <c r="F393" s="218" t="s">
        <v>5376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2865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5377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1913</v>
      </c>
      <c r="D395" s="286" t="s">
        <v>572</v>
      </c>
      <c r="E395" s="287" t="s">
        <v>5378</v>
      </c>
      <c r="F395" s="288" t="s">
        <v>5379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2876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lkaDcVQOD0GbnO4iHwszFjDHKXBhOxkm8BYHiV1BaNIx8REIYoa3R6H5rSGzH+vwNwIBU+JhByTFIVoBWm8s0g==" hashValue="J32veegkDZOVU9OkskgkGtfMZ8UU66T8lOPjbBubuMIKdGwsL+tEzi2HH2JL6puo0h2mbCG/hwCxogrjZbpHZw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5381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4895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4896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5382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2595</v>
      </c>
      <c r="F93" s="203" t="s">
        <v>2596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1527</v>
      </c>
      <c r="F94" s="214" t="s">
        <v>2950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5384</v>
      </c>
      <c r="F95" s="218" t="s">
        <v>5385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5386</v>
      </c>
    </row>
    <row r="96" s="2" customFormat="1">
      <c r="A96" s="41"/>
      <c r="B96" s="42"/>
      <c r="C96" s="43"/>
      <c r="D96" s="267" t="s">
        <v>314</v>
      </c>
      <c r="E96" s="43"/>
      <c r="F96" s="268" t="s">
        <v>5387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5388</v>
      </c>
      <c r="F97" s="288" t="s">
        <v>5389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4938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5390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5391</v>
      </c>
      <c r="F98" s="288" t="s">
        <v>5392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4938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5393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5394</v>
      </c>
      <c r="F99" s="288" t="s">
        <v>5395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4938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5396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5397</v>
      </c>
      <c r="F100" s="288" t="s">
        <v>5398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4938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5399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5400</v>
      </c>
      <c r="F101" s="288" t="s">
        <v>5401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4938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5402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5403</v>
      </c>
      <c r="F102" s="288" t="s">
        <v>5404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4938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5405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5406</v>
      </c>
      <c r="F103" s="288" t="s">
        <v>5407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4938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5408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5409</v>
      </c>
      <c r="F104" s="288" t="s">
        <v>5410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4938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5411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5412</v>
      </c>
      <c r="F105" s="218" t="s">
        <v>5413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5414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5415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5416</v>
      </c>
      <c r="F107" s="288" t="s">
        <v>5417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4938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5418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3116</v>
      </c>
      <c r="F108" s="218" t="s">
        <v>3117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5419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5420</v>
      </c>
      <c r="F110" s="214" t="s">
        <v>5421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5422</v>
      </c>
      <c r="F111" s="218" t="s">
        <v>5423</v>
      </c>
      <c r="G111" s="219" t="s">
        <v>5213</v>
      </c>
      <c r="H111" s="220">
        <v>1</v>
      </c>
      <c r="I111" s="221"/>
      <c r="J111" s="222">
        <f>ROUND(I111*H111,2)</f>
        <v>0</v>
      </c>
      <c r="K111" s="218" t="s">
        <v>5075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5424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5425</v>
      </c>
      <c r="F112" s="218" t="s">
        <v>5426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5427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5428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5349</v>
      </c>
      <c r="F114" s="214" t="s">
        <v>5350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5429</v>
      </c>
      <c r="F115" s="218" t="s">
        <v>5430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5431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5432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5433</v>
      </c>
      <c r="F117" s="218" t="s">
        <v>5434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5435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5436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5437</v>
      </c>
      <c r="F119" s="218" t="s">
        <v>5438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5439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5440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5441</v>
      </c>
      <c r="F121" s="218" t="s">
        <v>5442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5443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5444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5445</v>
      </c>
      <c r="F123" s="218" t="s">
        <v>5446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5447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5448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5449</v>
      </c>
      <c r="F125" s="218" t="s">
        <v>5450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5451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5452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5453</v>
      </c>
      <c r="F127" s="218" t="s">
        <v>5454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5455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5456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5457</v>
      </c>
      <c r="F129" s="218" t="s">
        <v>5458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5459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5460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5461</v>
      </c>
      <c r="F131" s="218" t="s">
        <v>5462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5463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5464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5465</v>
      </c>
      <c r="F133" s="218" t="s">
        <v>5466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5075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5467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5468</v>
      </c>
      <c r="F134" s="218" t="s">
        <v>5469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5075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5470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5471</v>
      </c>
      <c r="F135" s="218" t="s">
        <v>5472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5075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5473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5474</v>
      </c>
      <c r="F136" s="218" t="s">
        <v>5475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5075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5476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5477</v>
      </c>
      <c r="F137" s="218" t="s">
        <v>5478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5479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5480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5481</v>
      </c>
      <c r="F139" s="218" t="s">
        <v>5482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5483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5484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5359</v>
      </c>
      <c r="F141" s="214" t="s">
        <v>5360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5485</v>
      </c>
      <c r="F142" s="218" t="s">
        <v>5486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5487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5488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5489</v>
      </c>
      <c r="F144" s="218" t="s">
        <v>5490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5491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5492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5493</v>
      </c>
      <c r="F146" s="218" t="s">
        <v>5494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5495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5496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5497</v>
      </c>
      <c r="F148" s="218" t="s">
        <v>5498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5075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5499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5500</v>
      </c>
      <c r="F149" s="218" t="s">
        <v>5501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5075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5502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5503</v>
      </c>
      <c r="F150" s="218" t="s">
        <v>5504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5075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5505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5506</v>
      </c>
      <c r="F151" s="218" t="s">
        <v>5507</v>
      </c>
      <c r="G151" s="219" t="s">
        <v>5508</v>
      </c>
      <c r="H151" s="220">
        <v>22</v>
      </c>
      <c r="I151" s="221"/>
      <c r="J151" s="222">
        <f>ROUND(I151*H151,2)</f>
        <v>0</v>
      </c>
      <c r="K151" s="218" t="s">
        <v>5075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5509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5510</v>
      </c>
      <c r="F152" s="218" t="s">
        <v>5511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5512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5513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5514</v>
      </c>
      <c r="F154" s="218" t="s">
        <v>5515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5075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5516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5517</v>
      </c>
      <c r="F155" s="218" t="s">
        <v>5518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5519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5520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5521</v>
      </c>
      <c r="F157" s="218" t="s">
        <v>5522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5523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5524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5525</v>
      </c>
      <c r="F159" s="218" t="s">
        <v>5526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5527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5528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5529</v>
      </c>
      <c r="F161" s="218" t="s">
        <v>5530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5531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5532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5533</v>
      </c>
      <c r="F163" s="218" t="s">
        <v>5534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5535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5536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5537</v>
      </c>
      <c r="F165" s="218" t="s">
        <v>5538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5539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5540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5541</v>
      </c>
      <c r="F167" s="218" t="s">
        <v>5542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5543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5544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5545</v>
      </c>
      <c r="F169" s="218" t="s">
        <v>5546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5547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5548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5549</v>
      </c>
      <c r="F171" s="218" t="s">
        <v>5550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5551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5552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5553</v>
      </c>
      <c r="F173" s="218" t="s">
        <v>5554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5555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5556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5557</v>
      </c>
      <c r="F175" s="218" t="s">
        <v>5558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5075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5559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5560</v>
      </c>
      <c r="F176" s="218" t="s">
        <v>5561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5075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5562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5563</v>
      </c>
      <c r="F177" s="218" t="s">
        <v>5564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5075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5565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5566</v>
      </c>
      <c r="F178" s="218" t="s">
        <v>5567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5568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5569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5570</v>
      </c>
      <c r="F180" s="214" t="s">
        <v>5571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5572</v>
      </c>
      <c r="F181" s="218" t="s">
        <v>5573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5574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5575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5576</v>
      </c>
      <c r="F183" s="218" t="s">
        <v>5577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5578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5579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5580</v>
      </c>
      <c r="F185" s="218" t="s">
        <v>5581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5582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5583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4973</v>
      </c>
      <c r="D187" s="216" t="s">
        <v>227</v>
      </c>
      <c r="E187" s="217" t="s">
        <v>5584</v>
      </c>
      <c r="F187" s="218" t="s">
        <v>5585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5586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5587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5588</v>
      </c>
      <c r="F189" s="218" t="s">
        <v>5589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5590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5591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5592</v>
      </c>
      <c r="F191" s="218" t="s">
        <v>5593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5594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5595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5596</v>
      </c>
      <c r="F193" s="218" t="s">
        <v>5597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5598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5599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5600</v>
      </c>
      <c r="F195" s="218" t="s">
        <v>5601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5602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5603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5604</v>
      </c>
      <c r="F197" s="218" t="s">
        <v>5605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5606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5607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5608</v>
      </c>
      <c r="F199" s="218" t="s">
        <v>5609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5610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5611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5612</v>
      </c>
      <c r="F201" s="218" t="s">
        <v>5613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5614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5615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5616</v>
      </c>
      <c r="F203" s="218" t="s">
        <v>5617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5618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5619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5620</v>
      </c>
      <c r="F205" s="218" t="s">
        <v>5621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5622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5623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5624</v>
      </c>
      <c r="F207" s="218" t="s">
        <v>5625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5626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5627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5628</v>
      </c>
      <c r="F209" s="218" t="s">
        <v>5629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5630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5631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5632</v>
      </c>
      <c r="F211" s="218" t="s">
        <v>5633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5634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5635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5636</v>
      </c>
      <c r="F213" s="218" t="s">
        <v>5637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5638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5639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5640</v>
      </c>
      <c r="F215" s="218" t="s">
        <v>5641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5642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5643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5644</v>
      </c>
      <c r="F217" s="218" t="s">
        <v>5645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5646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5647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5648</v>
      </c>
      <c r="F219" s="218" t="s">
        <v>5649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5650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5651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5652</v>
      </c>
      <c r="F221" s="218" t="s">
        <v>5653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5075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5654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5655</v>
      </c>
      <c r="F222" s="218" t="s">
        <v>5656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5657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5658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5659</v>
      </c>
      <c r="F224" s="218" t="s">
        <v>5660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5661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5662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5663</v>
      </c>
      <c r="F226" s="218" t="s">
        <v>5664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5665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5666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5667</v>
      </c>
      <c r="F228" s="218" t="s">
        <v>5668</v>
      </c>
      <c r="G228" s="219" t="s">
        <v>5213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5669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5670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5671</v>
      </c>
      <c r="F230" s="218" t="s">
        <v>5672</v>
      </c>
      <c r="G230" s="219" t="s">
        <v>5213</v>
      </c>
      <c r="H230" s="220">
        <v>20</v>
      </c>
      <c r="I230" s="221"/>
      <c r="J230" s="222">
        <f>ROUND(I230*H230,2)</f>
        <v>0</v>
      </c>
      <c r="K230" s="218" t="s">
        <v>5075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5673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5674</v>
      </c>
      <c r="F231" s="218" t="s">
        <v>5675</v>
      </c>
      <c r="G231" s="219" t="s">
        <v>5213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5676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5677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5678</v>
      </c>
      <c r="F233" s="218" t="s">
        <v>5679</v>
      </c>
      <c r="G233" s="219" t="s">
        <v>5213</v>
      </c>
      <c r="H233" s="220">
        <v>28</v>
      </c>
      <c r="I233" s="221"/>
      <c r="J233" s="222">
        <f>ROUND(I233*H233,2)</f>
        <v>0</v>
      </c>
      <c r="K233" s="218" t="s">
        <v>5075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5680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5681</v>
      </c>
      <c r="F234" s="218" t="s">
        <v>5682</v>
      </c>
      <c r="G234" s="219" t="s">
        <v>5213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5683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5684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5685</v>
      </c>
      <c r="F236" s="218" t="s">
        <v>5686</v>
      </c>
      <c r="G236" s="219" t="s">
        <v>5213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5687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5688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5120</v>
      </c>
      <c r="D238" s="216" t="s">
        <v>227</v>
      </c>
      <c r="E238" s="217" t="s">
        <v>5689</v>
      </c>
      <c r="F238" s="218" t="s">
        <v>5690</v>
      </c>
      <c r="G238" s="219" t="s">
        <v>5213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5691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5692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5002</v>
      </c>
      <c r="D240" s="216" t="s">
        <v>227</v>
      </c>
      <c r="E240" s="217" t="s">
        <v>5693</v>
      </c>
      <c r="F240" s="218" t="s">
        <v>5694</v>
      </c>
      <c r="G240" s="219" t="s">
        <v>5213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5695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5696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2515</v>
      </c>
      <c r="D242" s="216" t="s">
        <v>227</v>
      </c>
      <c r="E242" s="217" t="s">
        <v>5697</v>
      </c>
      <c r="F242" s="218" t="s">
        <v>5698</v>
      </c>
      <c r="G242" s="219" t="s">
        <v>5213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5699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5700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2176</v>
      </c>
      <c r="D244" s="216" t="s">
        <v>227</v>
      </c>
      <c r="E244" s="217" t="s">
        <v>5701</v>
      </c>
      <c r="F244" s="218" t="s">
        <v>5702</v>
      </c>
      <c r="G244" s="219" t="s">
        <v>5213</v>
      </c>
      <c r="H244" s="220">
        <v>1</v>
      </c>
      <c r="I244" s="221"/>
      <c r="J244" s="222">
        <f>ROUND(I244*H244,2)</f>
        <v>0</v>
      </c>
      <c r="K244" s="218" t="s">
        <v>5075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5703</v>
      </c>
    </row>
    <row r="245" s="2" customFormat="1" ht="33" customHeight="1">
      <c r="A245" s="41"/>
      <c r="B245" s="42"/>
      <c r="C245" s="216" t="s">
        <v>5132</v>
      </c>
      <c r="D245" s="216" t="s">
        <v>227</v>
      </c>
      <c r="E245" s="217" t="s">
        <v>5704</v>
      </c>
      <c r="F245" s="218" t="s">
        <v>5705</v>
      </c>
      <c r="G245" s="219" t="s">
        <v>5213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5706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5707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5011</v>
      </c>
      <c r="D247" s="216" t="s">
        <v>227</v>
      </c>
      <c r="E247" s="217" t="s">
        <v>5708</v>
      </c>
      <c r="F247" s="218" t="s">
        <v>5709</v>
      </c>
      <c r="G247" s="219" t="s">
        <v>5213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5710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5711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5712</v>
      </c>
      <c r="F249" s="218" t="s">
        <v>5713</v>
      </c>
      <c r="G249" s="219" t="s">
        <v>5213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5714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5715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5716</v>
      </c>
      <c r="F251" s="218" t="s">
        <v>5717</v>
      </c>
      <c r="G251" s="219" t="s">
        <v>5213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5718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5719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5720</v>
      </c>
      <c r="F253" s="218" t="s">
        <v>5721</v>
      </c>
      <c r="G253" s="219" t="s">
        <v>5213</v>
      </c>
      <c r="H253" s="220">
        <v>2</v>
      </c>
      <c r="I253" s="221"/>
      <c r="J253" s="222">
        <f>ROUND(I253*H253,2)</f>
        <v>0</v>
      </c>
      <c r="K253" s="218" t="s">
        <v>5722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5723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5566</v>
      </c>
      <c r="F254" s="218" t="s">
        <v>5567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5724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5569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5725</v>
      </c>
      <c r="F256" s="203" t="s">
        <v>5726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5727</v>
      </c>
      <c r="F257" s="218" t="s">
        <v>5728</v>
      </c>
      <c r="G257" s="219" t="s">
        <v>5729</v>
      </c>
      <c r="H257" s="220">
        <v>56</v>
      </c>
      <c r="I257" s="221"/>
      <c r="J257" s="222">
        <f>ROUND(I257*H257,2)</f>
        <v>0</v>
      </c>
      <c r="K257" s="218" t="s">
        <v>5075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3947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3947</v>
      </c>
      <c r="BM257" s="227" t="s">
        <v>5730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5731</v>
      </c>
      <c r="F258" s="218" t="s">
        <v>5732</v>
      </c>
      <c r="G258" s="219" t="s">
        <v>5729</v>
      </c>
      <c r="H258" s="220">
        <v>72</v>
      </c>
      <c r="I258" s="221"/>
      <c r="J258" s="222">
        <f>ROUND(I258*H258,2)</f>
        <v>0</v>
      </c>
      <c r="K258" s="218" t="s">
        <v>5075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3947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3947</v>
      </c>
      <c r="BM258" s="227" t="s">
        <v>5733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5734</v>
      </c>
      <c r="F259" s="218" t="s">
        <v>5735</v>
      </c>
      <c r="G259" s="219" t="s">
        <v>5729</v>
      </c>
      <c r="H259" s="220">
        <v>48</v>
      </c>
      <c r="I259" s="221"/>
      <c r="J259" s="222">
        <f>ROUND(I259*H259,2)</f>
        <v>0</v>
      </c>
      <c r="K259" s="218" t="s">
        <v>5075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3947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3947</v>
      </c>
      <c r="BM259" s="227" t="s">
        <v>5736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5737</v>
      </c>
      <c r="F260" s="218" t="s">
        <v>5738</v>
      </c>
      <c r="G260" s="219" t="s">
        <v>5729</v>
      </c>
      <c r="H260" s="220">
        <v>48</v>
      </c>
      <c r="I260" s="221"/>
      <c r="J260" s="222">
        <f>ROUND(I260*H260,2)</f>
        <v>0</v>
      </c>
      <c r="K260" s="218" t="s">
        <v>5075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3947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3947</v>
      </c>
      <c r="BM260" s="227" t="s">
        <v>5739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q6C/1ZUw4fBKmdt7z/0Q8nZUXfSZi3AawgGXT9EKyykqv6g/xy3OtwGi41CdYuUaqJujKJ2mVgrpRKAuT/s/+Q==" hashValue="zpFW+s08AeCZ2KA0QlHZnrbueyM0h1SQGzd4hhNDnZVPbLm/zgSev36cA3H7D4V51cEmD8eCxE4X1/I+oUVHdA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5743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5744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5745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5746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5747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5748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5749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5750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5751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5752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5753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5740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5741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5754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5755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5002</v>
      </c>
      <c r="D105" s="216" t="s">
        <v>227</v>
      </c>
      <c r="E105" s="217" t="s">
        <v>82</v>
      </c>
      <c r="F105" s="218" t="s">
        <v>5756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5757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5758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5759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5760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5761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5762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5763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5764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5765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2515</v>
      </c>
      <c r="D114" s="216" t="s">
        <v>227</v>
      </c>
      <c r="E114" s="217" t="s">
        <v>74</v>
      </c>
      <c r="F114" s="218" t="s">
        <v>5755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5766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5767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5768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5769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2176</v>
      </c>
      <c r="D118" s="216" t="s">
        <v>227</v>
      </c>
      <c r="E118" s="217" t="s">
        <v>74</v>
      </c>
      <c r="F118" s="218" t="s">
        <v>5755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5770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5771</v>
      </c>
      <c r="G119" s="219" t="s">
        <v>5772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5773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5774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5775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5774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5776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5774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5777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5774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5778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5132</v>
      </c>
      <c r="D129" s="216" t="s">
        <v>227</v>
      </c>
      <c r="E129" s="217" t="s">
        <v>74</v>
      </c>
      <c r="F129" s="218" t="s">
        <v>5755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5779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5780</v>
      </c>
      <c r="G130" s="219" t="s">
        <v>5772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5781</v>
      </c>
      <c r="G131" s="219" t="s">
        <v>5772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5782</v>
      </c>
      <c r="G132" s="219" t="s">
        <v>5772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5783</v>
      </c>
      <c r="G133" s="219" t="s">
        <v>5784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5785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4973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5786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5787</v>
      </c>
      <c r="G136" s="219" t="s">
        <v>5772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5788</v>
      </c>
      <c r="G137" s="219" t="s">
        <v>5772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5789</v>
      </c>
      <c r="G138" s="219" t="s">
        <v>5772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5790</v>
      </c>
      <c r="G139" s="219" t="s">
        <v>5772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5791</v>
      </c>
      <c r="G140" s="219" t="s">
        <v>5772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5792</v>
      </c>
      <c r="G141" s="219" t="s">
        <v>5772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5793</v>
      </c>
      <c r="G142" s="219" t="s">
        <v>5772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5794</v>
      </c>
      <c r="G143" s="219" t="s">
        <v>5772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5795</v>
      </c>
      <c r="G144" s="219" t="s">
        <v>5772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5796</v>
      </c>
      <c r="G145" s="219" t="s">
        <v>5772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5797</v>
      </c>
      <c r="G146" s="219" t="s">
        <v>5772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5798</v>
      </c>
      <c r="G147" s="219" t="s">
        <v>5772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5799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5002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5800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2176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5801</v>
      </c>
      <c r="G150" s="219" t="s">
        <v>5772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5011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5802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5789</v>
      </c>
      <c r="G152" s="219" t="s">
        <v>5772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5790</v>
      </c>
      <c r="G153" s="219" t="s">
        <v>5772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5791</v>
      </c>
      <c r="G154" s="219" t="s">
        <v>5772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5792</v>
      </c>
      <c r="G155" s="219" t="s">
        <v>5772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5793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5794</v>
      </c>
      <c r="G157" s="219" t="s">
        <v>5772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5795</v>
      </c>
      <c r="G158" s="219" t="s">
        <v>5772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5797</v>
      </c>
      <c r="G159" s="219" t="s">
        <v>5772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5798</v>
      </c>
      <c r="G160" s="219" t="s">
        <v>5772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5803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5011</v>
      </c>
      <c r="D162" s="216" t="s">
        <v>227</v>
      </c>
      <c r="E162" s="217" t="s">
        <v>74</v>
      </c>
      <c r="F162" s="218" t="s">
        <v>5755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5804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5805</v>
      </c>
      <c r="G163" s="219" t="s">
        <v>5772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5040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5806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5044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5807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5755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5808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5809</v>
      </c>
      <c r="G167" s="219" t="s">
        <v>5772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5810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4973</v>
      </c>
      <c r="F169" s="218" t="s">
        <v>5811</v>
      </c>
      <c r="G169" s="219" t="s">
        <v>5772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4973</v>
      </c>
      <c r="D170" s="216" t="s">
        <v>227</v>
      </c>
      <c r="E170" s="217" t="s">
        <v>925</v>
      </c>
      <c r="F170" s="218" t="s">
        <v>5812</v>
      </c>
      <c r="G170" s="219" t="s">
        <v>5772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5813</v>
      </c>
      <c r="G171" s="219" t="s">
        <v>5772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5814</v>
      </c>
      <c r="G172" s="219" t="s">
        <v>5772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1540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5040</v>
      </c>
      <c r="F173" s="203" t="s">
        <v>5815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5755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5816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5817</v>
      </c>
      <c r="G175" s="219" t="s">
        <v>5772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1568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5818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1584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5819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1594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5820</v>
      </c>
      <c r="G178" s="219" t="s">
        <v>5772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1604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5821</v>
      </c>
      <c r="G179" s="219" t="s">
        <v>5772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1640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5822</v>
      </c>
      <c r="G180" s="219" t="s">
        <v>5772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1661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5823</v>
      </c>
      <c r="G181" s="219" t="s">
        <v>5772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1672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5824</v>
      </c>
      <c r="G182" s="219" t="s">
        <v>5772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1690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5044</v>
      </c>
      <c r="F183" s="203" t="s">
        <v>5825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5755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5826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5827</v>
      </c>
      <c r="G185" s="219" t="s">
        <v>5772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5175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5828</v>
      </c>
      <c r="G186" s="219" t="s">
        <v>5772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5178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5829</v>
      </c>
      <c r="G187" s="219" t="s">
        <v>5772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2192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5830</v>
      </c>
      <c r="G188" s="219" t="s">
        <v>5772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2206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5831</v>
      </c>
      <c r="G189" s="219" t="s">
        <v>5772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2220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5832</v>
      </c>
      <c r="G190" s="219" t="s">
        <v>5772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2228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5833</v>
      </c>
      <c r="G191" s="219" t="s">
        <v>5772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2236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5834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2172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5835</v>
      </c>
      <c r="F193" s="218" t="s">
        <v>5836</v>
      </c>
      <c r="G193" s="219" t="s">
        <v>5772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2255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5205</v>
      </c>
      <c r="F194" s="203" t="s">
        <v>5837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5838</v>
      </c>
      <c r="F195" s="218" t="s">
        <v>5839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5199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5840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5841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5204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5842</v>
      </c>
      <c r="G198" s="219" t="s">
        <v>5772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2280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5040</v>
      </c>
      <c r="F199" s="218" t="s">
        <v>5843</v>
      </c>
      <c r="G199" s="219" t="s">
        <v>5772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2292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5815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2085</v>
      </c>
      <c r="F201" s="218" t="s">
        <v>5844</v>
      </c>
      <c r="G201" s="219" t="s">
        <v>595</v>
      </c>
      <c r="H201" s="220">
        <v>20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5845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2095</v>
      </c>
      <c r="F202" s="218" t="s">
        <v>5846</v>
      </c>
      <c r="G202" s="219" t="s">
        <v>595</v>
      </c>
      <c r="H202" s="220">
        <v>10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5847</v>
      </c>
    </row>
    <row r="203" s="2" customFormat="1" ht="16.5" customHeight="1">
      <c r="A203" s="41"/>
      <c r="B203" s="42"/>
      <c r="C203" s="216" t="s">
        <v>1270</v>
      </c>
      <c r="D203" s="216" t="s">
        <v>227</v>
      </c>
      <c r="E203" s="217" t="s">
        <v>2154</v>
      </c>
      <c r="F203" s="218" t="s">
        <v>5848</v>
      </c>
      <c r="G203" s="219" t="s">
        <v>595</v>
      </c>
      <c r="H203" s="220">
        <v>180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5849</v>
      </c>
    </row>
    <row r="204" s="2" customFormat="1" ht="16.5" customHeight="1">
      <c r="A204" s="41"/>
      <c r="B204" s="42"/>
      <c r="C204" s="216" t="s">
        <v>1286</v>
      </c>
      <c r="D204" s="216" t="s">
        <v>227</v>
      </c>
      <c r="E204" s="217" t="s">
        <v>5172</v>
      </c>
      <c r="F204" s="218" t="s">
        <v>5850</v>
      </c>
      <c r="G204" s="219" t="s">
        <v>595</v>
      </c>
      <c r="H204" s="220">
        <v>20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5851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HPYWGmacNHLwR8yD1QpV6Yn+8JF8dUo62WxMiq21Qc1kwaBvZ0ORTbRGQweOUmumxgiNwYLdGgvqMyCJ9AQ9Ag==" hashValue="eyjp9AlScHvz3Cy8wEK9f5qwIHaGVmhaTq8c1aR84gV+f+F/fgB/VDtUDscI6TGOcFdwufvrr+LLgMNDDlMSjw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5853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5854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5855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5856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5857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5740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5741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5858</v>
      </c>
      <c r="F97" s="203" t="s">
        <v>5859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5860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5861</v>
      </c>
      <c r="G99" s="219" t="s">
        <v>5772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5862</v>
      </c>
      <c r="G100" s="219" t="s">
        <v>5772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5863</v>
      </c>
      <c r="G101" s="219" t="s">
        <v>5772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5864</v>
      </c>
      <c r="G102" s="219" t="s">
        <v>5772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5865</v>
      </c>
      <c r="G103" s="219" t="s">
        <v>5772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5866</v>
      </c>
      <c r="G104" s="219" t="s">
        <v>5772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5867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5868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5869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5870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5871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5872</v>
      </c>
      <c r="G110" s="219" t="s">
        <v>5772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5873</v>
      </c>
      <c r="G111" s="219" t="s">
        <v>5772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5874</v>
      </c>
      <c r="G112" s="219" t="s">
        <v>5772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5875</v>
      </c>
      <c r="G113" s="219" t="s">
        <v>5772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5876</v>
      </c>
      <c r="G114" s="219" t="s">
        <v>5772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5877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5878</v>
      </c>
      <c r="G116" s="219" t="s">
        <v>5772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5879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5880</v>
      </c>
      <c r="G118" s="219" t="s">
        <v>5772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5881</v>
      </c>
      <c r="G119" s="219" t="s">
        <v>5772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5882</v>
      </c>
      <c r="G120" s="219" t="s">
        <v>5772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5883</v>
      </c>
      <c r="G121" s="219" t="s">
        <v>5772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5884</v>
      </c>
      <c r="G122" s="219" t="s">
        <v>5772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5885</v>
      </c>
      <c r="G123" s="219" t="s">
        <v>5772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5886</v>
      </c>
      <c r="G124" s="219" t="s">
        <v>5772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5887</v>
      </c>
      <c r="G125" s="219" t="s">
        <v>5772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5888</v>
      </c>
      <c r="G126" s="219" t="s">
        <v>5772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4973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5889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5890</v>
      </c>
      <c r="G128" s="219" t="s">
        <v>5772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5891</v>
      </c>
      <c r="G129" s="219" t="s">
        <v>5772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5892</v>
      </c>
      <c r="G130" s="219" t="s">
        <v>5772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5893</v>
      </c>
      <c r="G131" s="219" t="s">
        <v>5772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5894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5895</v>
      </c>
      <c r="G133" s="219" t="s">
        <v>5772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5896</v>
      </c>
      <c r="G134" s="219" t="s">
        <v>5772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5897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5898</v>
      </c>
      <c r="G136" s="219" t="s">
        <v>5772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5899</v>
      </c>
      <c r="G137" s="219" t="s">
        <v>5729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5900</v>
      </c>
      <c r="G138" s="219" t="s">
        <v>5729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5901</v>
      </c>
      <c r="G139" s="219" t="s">
        <v>5902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5903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5904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5002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5905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2176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5905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5011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5906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5907</v>
      </c>
      <c r="G145" s="219" t="s">
        <v>5772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5907</v>
      </c>
      <c r="G146" s="219" t="s">
        <v>5772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5908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5908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5909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5910</v>
      </c>
      <c r="G150" s="219" t="s">
        <v>4685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5911</v>
      </c>
      <c r="G151" s="219" t="s">
        <v>4685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5912</v>
      </c>
      <c r="G152" s="219" t="s">
        <v>4685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5913</v>
      </c>
      <c r="G153" s="219" t="s">
        <v>5914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5915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5916</v>
      </c>
      <c r="G155" s="219" t="s">
        <v>5772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5040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nRVerkIQMQnvYqVxc/6Mp+zzYBXsaJn4LfBHskSURNeKrqF0QwGw7vJB0IUo2F8xt72Y6rGTdfHTGGuke49dLQ==" hashValue="sA5S3BrkfP6z3VxH8zQ9+iuXj0g8shW/jroukt2GnHcuKdb7p9uklygI+pX5gbVD/bfoXwIA8Wbfmz5n7f/RO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ROUND((SUM(BE88:BE125)),  2)</f>
        <v>0</v>
      </c>
      <c r="G35" s="41"/>
      <c r="H35" s="41"/>
      <c r="I35" s="161">
        <v>0.20999999999999999</v>
      </c>
      <c r="J35" s="160">
        <f>ROUND(((SUM(BE88:BE125))*I35),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ROUND((SUM(BF88:BF125)),  2)</f>
        <v>0</v>
      </c>
      <c r="G36" s="41"/>
      <c r="H36" s="41"/>
      <c r="I36" s="161">
        <v>0.12</v>
      </c>
      <c r="J36" s="160">
        <f>ROUND(((SUM(BF88:BF125))*I36),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5918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5919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5920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P90+P101</f>
        <v>0</v>
      </c>
      <c r="Q89" s="208"/>
      <c r="R89" s="209">
        <f>R90+R101</f>
        <v>0</v>
      </c>
      <c r="S89" s="208"/>
      <c r="T89" s="210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BK90+BK101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5921</v>
      </c>
      <c r="F90" s="214" t="s">
        <v>5922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SUM(P91:P100)</f>
        <v>0</v>
      </c>
      <c r="Q90" s="208"/>
      <c r="R90" s="209">
        <f>SUM(R91:R100)</f>
        <v>0</v>
      </c>
      <c r="S90" s="208"/>
      <c r="T90" s="21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SUM(BK91:BK100)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5755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5923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5924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5925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5926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5927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16.5" customHeight="1">
      <c r="A96" s="41"/>
      <c r="B96" s="42"/>
      <c r="C96" s="216" t="s">
        <v>643</v>
      </c>
      <c r="D96" s="216" t="s">
        <v>227</v>
      </c>
      <c r="E96" s="217" t="s">
        <v>1284</v>
      </c>
      <c r="F96" s="218" t="s">
        <v>5928</v>
      </c>
      <c r="G96" s="219" t="s">
        <v>471</v>
      </c>
      <c r="H96" s="220">
        <v>35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5929</v>
      </c>
    </row>
    <row r="97" s="2" customFormat="1" ht="33" customHeight="1">
      <c r="A97" s="41"/>
      <c r="B97" s="42"/>
      <c r="C97" s="216" t="s">
        <v>246</v>
      </c>
      <c r="D97" s="216" t="s">
        <v>227</v>
      </c>
      <c r="E97" s="217" t="s">
        <v>246</v>
      </c>
      <c r="F97" s="218" t="s">
        <v>5767</v>
      </c>
      <c r="G97" s="219" t="s">
        <v>471</v>
      </c>
      <c r="H97" s="220">
        <v>21483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151</v>
      </c>
    </row>
    <row r="98" s="2" customFormat="1" ht="24.15" customHeight="1">
      <c r="A98" s="41"/>
      <c r="B98" s="42"/>
      <c r="C98" s="216" t="s">
        <v>250</v>
      </c>
      <c r="D98" s="216" t="s">
        <v>227</v>
      </c>
      <c r="E98" s="217" t="s">
        <v>250</v>
      </c>
      <c r="F98" s="218" t="s">
        <v>5930</v>
      </c>
      <c r="G98" s="219" t="s">
        <v>5772</v>
      </c>
      <c r="H98" s="220">
        <v>11550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544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5931</v>
      </c>
      <c r="G99" s="230"/>
      <c r="H99" s="234">
        <v>11550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16.5" customHeight="1">
      <c r="A100" s="41"/>
      <c r="B100" s="42"/>
      <c r="C100" s="216" t="s">
        <v>254</v>
      </c>
      <c r="D100" s="216" t="s">
        <v>227</v>
      </c>
      <c r="E100" s="217" t="s">
        <v>254</v>
      </c>
      <c r="F100" s="218" t="s">
        <v>5932</v>
      </c>
      <c r="G100" s="219" t="s">
        <v>5933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559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5934</v>
      </c>
      <c r="F101" s="214" t="s">
        <v>5935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108</v>
      </c>
      <c r="AT101" s="212" t="s">
        <v>73</v>
      </c>
      <c r="AU101" s="212" t="s">
        <v>82</v>
      </c>
      <c r="AY101" s="211" t="s">
        <v>224</v>
      </c>
      <c r="BK101" s="213">
        <f>SUM(BK102:BK125)</f>
        <v>0</v>
      </c>
    </row>
    <row r="102" s="2" customFormat="1" ht="44.25" customHeight="1">
      <c r="A102" s="41"/>
      <c r="B102" s="42"/>
      <c r="C102" s="216" t="s">
        <v>260</v>
      </c>
      <c r="D102" s="216" t="s">
        <v>227</v>
      </c>
      <c r="E102" s="217" t="s">
        <v>79</v>
      </c>
      <c r="F102" s="218" t="s">
        <v>5755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174</v>
      </c>
    </row>
    <row r="103" s="2" customFormat="1" ht="16.5" customHeight="1">
      <c r="A103" s="41"/>
      <c r="B103" s="42"/>
      <c r="C103" s="216" t="s">
        <v>263</v>
      </c>
      <c r="D103" s="216" t="s">
        <v>227</v>
      </c>
      <c r="E103" s="217" t="s">
        <v>260</v>
      </c>
      <c r="F103" s="218" t="s">
        <v>5936</v>
      </c>
      <c r="G103" s="219" t="s">
        <v>5772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5937</v>
      </c>
    </row>
    <row r="104" s="2" customFormat="1" ht="16.5" customHeight="1">
      <c r="A104" s="41"/>
      <c r="B104" s="42"/>
      <c r="C104" s="216" t="s">
        <v>143</v>
      </c>
      <c r="D104" s="216" t="s">
        <v>227</v>
      </c>
      <c r="E104" s="217" t="s">
        <v>263</v>
      </c>
      <c r="F104" s="218" t="s">
        <v>5938</v>
      </c>
      <c r="G104" s="219" t="s">
        <v>5772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629</v>
      </c>
    </row>
    <row r="105" s="2" customFormat="1" ht="16.5" customHeight="1">
      <c r="A105" s="41"/>
      <c r="B105" s="42"/>
      <c r="C105" s="216" t="s">
        <v>8</v>
      </c>
      <c r="D105" s="216" t="s">
        <v>227</v>
      </c>
      <c r="E105" s="217" t="s">
        <v>143</v>
      </c>
      <c r="F105" s="218" t="s">
        <v>5939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643</v>
      </c>
    </row>
    <row r="106" s="2" customFormat="1" ht="16.5" customHeight="1">
      <c r="A106" s="41"/>
      <c r="B106" s="42"/>
      <c r="C106" s="216" t="s">
        <v>148</v>
      </c>
      <c r="D106" s="216" t="s">
        <v>227</v>
      </c>
      <c r="E106" s="217" t="s">
        <v>8</v>
      </c>
      <c r="F106" s="218" t="s">
        <v>5940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656</v>
      </c>
    </row>
    <row r="107" s="2" customFormat="1" ht="16.5" customHeight="1">
      <c r="A107" s="41"/>
      <c r="B107" s="42"/>
      <c r="C107" s="216" t="s">
        <v>151</v>
      </c>
      <c r="D107" s="216" t="s">
        <v>227</v>
      </c>
      <c r="E107" s="217" t="s">
        <v>148</v>
      </c>
      <c r="F107" s="218" t="s">
        <v>5941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680</v>
      </c>
    </row>
    <row r="108" s="2" customFormat="1" ht="16.5" customHeight="1">
      <c r="A108" s="41"/>
      <c r="B108" s="42"/>
      <c r="C108" s="216" t="s">
        <v>284</v>
      </c>
      <c r="D108" s="216" t="s">
        <v>227</v>
      </c>
      <c r="E108" s="217" t="s">
        <v>151</v>
      </c>
      <c r="F108" s="218" t="s">
        <v>5942</v>
      </c>
      <c r="G108" s="219" t="s">
        <v>5772</v>
      </c>
      <c r="H108" s="220">
        <v>3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699</v>
      </c>
    </row>
    <row r="109" s="2" customFormat="1" ht="16.5" customHeight="1">
      <c r="A109" s="41"/>
      <c r="B109" s="42"/>
      <c r="C109" s="216" t="s">
        <v>544</v>
      </c>
      <c r="D109" s="216" t="s">
        <v>227</v>
      </c>
      <c r="E109" s="217" t="s">
        <v>284</v>
      </c>
      <c r="F109" s="218" t="s">
        <v>5943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719</v>
      </c>
    </row>
    <row r="110" s="2" customFormat="1" ht="16.5" customHeight="1">
      <c r="A110" s="41"/>
      <c r="B110" s="42"/>
      <c r="C110" s="216" t="s">
        <v>549</v>
      </c>
      <c r="D110" s="216" t="s">
        <v>227</v>
      </c>
      <c r="E110" s="217" t="s">
        <v>544</v>
      </c>
      <c r="F110" s="218" t="s">
        <v>5944</v>
      </c>
      <c r="G110" s="219" t="s">
        <v>5772</v>
      </c>
      <c r="H110" s="220">
        <v>136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192</v>
      </c>
    </row>
    <row r="111" s="2" customFormat="1" ht="16.5" customHeight="1">
      <c r="A111" s="41"/>
      <c r="B111" s="42"/>
      <c r="C111" s="216" t="s">
        <v>559</v>
      </c>
      <c r="D111" s="216" t="s">
        <v>227</v>
      </c>
      <c r="E111" s="217" t="s">
        <v>549</v>
      </c>
      <c r="F111" s="218" t="s">
        <v>5945</v>
      </c>
      <c r="G111" s="219" t="s">
        <v>5772</v>
      </c>
      <c r="H111" s="220">
        <v>225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827</v>
      </c>
    </row>
    <row r="112" s="2" customFormat="1" ht="16.5" customHeight="1">
      <c r="A112" s="41"/>
      <c r="B112" s="42"/>
      <c r="C112" s="216" t="s">
        <v>565</v>
      </c>
      <c r="D112" s="216" t="s">
        <v>227</v>
      </c>
      <c r="E112" s="217" t="s">
        <v>559</v>
      </c>
      <c r="F112" s="218" t="s">
        <v>5946</v>
      </c>
      <c r="G112" s="219" t="s">
        <v>5772</v>
      </c>
      <c r="H112" s="220">
        <v>361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864</v>
      </c>
    </row>
    <row r="113" s="2" customFormat="1" ht="16.5" customHeight="1">
      <c r="A113" s="41"/>
      <c r="B113" s="42"/>
      <c r="C113" s="216" t="s">
        <v>571</v>
      </c>
      <c r="D113" s="216" t="s">
        <v>227</v>
      </c>
      <c r="E113" s="217" t="s">
        <v>565</v>
      </c>
      <c r="F113" s="218" t="s">
        <v>5947</v>
      </c>
      <c r="G113" s="219" t="s">
        <v>5772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876</v>
      </c>
    </row>
    <row r="114" s="2" customFormat="1" ht="16.5" customHeight="1">
      <c r="A114" s="41"/>
      <c r="B114" s="42"/>
      <c r="C114" s="216" t="s">
        <v>7</v>
      </c>
      <c r="D114" s="216" t="s">
        <v>227</v>
      </c>
      <c r="E114" s="217" t="s">
        <v>571</v>
      </c>
      <c r="F114" s="218" t="s">
        <v>5948</v>
      </c>
      <c r="G114" s="219" t="s">
        <v>5772</v>
      </c>
      <c r="H114" s="220">
        <v>4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888</v>
      </c>
    </row>
    <row r="115" s="2" customFormat="1" ht="16.5" customHeight="1">
      <c r="A115" s="41"/>
      <c r="B115" s="42"/>
      <c r="C115" s="216" t="s">
        <v>156</v>
      </c>
      <c r="D115" s="216" t="s">
        <v>227</v>
      </c>
      <c r="E115" s="217" t="s">
        <v>7</v>
      </c>
      <c r="F115" s="218" t="s">
        <v>5949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902</v>
      </c>
    </row>
    <row r="116" s="2" customFormat="1" ht="16.5" customHeight="1">
      <c r="A116" s="41"/>
      <c r="B116" s="42"/>
      <c r="C116" s="216" t="s">
        <v>159</v>
      </c>
      <c r="D116" s="216" t="s">
        <v>227</v>
      </c>
      <c r="E116" s="217" t="s">
        <v>156</v>
      </c>
      <c r="F116" s="218" t="s">
        <v>5950</v>
      </c>
      <c r="G116" s="219" t="s">
        <v>5772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913</v>
      </c>
    </row>
    <row r="117" s="2" customFormat="1" ht="16.5" customHeight="1">
      <c r="A117" s="41"/>
      <c r="B117" s="42"/>
      <c r="C117" s="216" t="s">
        <v>162</v>
      </c>
      <c r="D117" s="216" t="s">
        <v>227</v>
      </c>
      <c r="E117" s="217" t="s">
        <v>159</v>
      </c>
      <c r="F117" s="218" t="s">
        <v>5951</v>
      </c>
      <c r="G117" s="219" t="s">
        <v>5772</v>
      </c>
      <c r="H117" s="220">
        <v>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4973</v>
      </c>
    </row>
    <row r="118" s="2" customFormat="1" ht="16.5" customHeight="1">
      <c r="A118" s="41"/>
      <c r="B118" s="42"/>
      <c r="C118" s="216" t="s">
        <v>165</v>
      </c>
      <c r="D118" s="216" t="s">
        <v>227</v>
      </c>
      <c r="E118" s="217" t="s">
        <v>162</v>
      </c>
      <c r="F118" s="218" t="s">
        <v>5952</v>
      </c>
      <c r="G118" s="219" t="s">
        <v>5772</v>
      </c>
      <c r="H118" s="220">
        <v>2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944</v>
      </c>
    </row>
    <row r="119" s="2" customFormat="1" ht="16.5" customHeight="1">
      <c r="A119" s="41"/>
      <c r="B119" s="42"/>
      <c r="C119" s="216" t="s">
        <v>168</v>
      </c>
      <c r="D119" s="216" t="s">
        <v>227</v>
      </c>
      <c r="E119" s="217" t="s">
        <v>165</v>
      </c>
      <c r="F119" s="218" t="s">
        <v>5953</v>
      </c>
      <c r="G119" s="219" t="s">
        <v>5772</v>
      </c>
      <c r="H119" s="220">
        <v>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971</v>
      </c>
    </row>
    <row r="120" s="2" customFormat="1" ht="16.5" customHeight="1">
      <c r="A120" s="41"/>
      <c r="B120" s="42"/>
      <c r="C120" s="216" t="s">
        <v>171</v>
      </c>
      <c r="D120" s="216" t="s">
        <v>227</v>
      </c>
      <c r="E120" s="217" t="s">
        <v>168</v>
      </c>
      <c r="F120" s="218" t="s">
        <v>5954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991</v>
      </c>
    </row>
    <row r="121" s="2" customFormat="1" ht="16.5" customHeight="1">
      <c r="A121" s="41"/>
      <c r="B121" s="42"/>
      <c r="C121" s="216" t="s">
        <v>174</v>
      </c>
      <c r="D121" s="216" t="s">
        <v>227</v>
      </c>
      <c r="E121" s="217" t="s">
        <v>171</v>
      </c>
      <c r="F121" s="218" t="s">
        <v>5955</v>
      </c>
      <c r="G121" s="219" t="s">
        <v>5772</v>
      </c>
      <c r="H121" s="220">
        <v>26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1036</v>
      </c>
    </row>
    <row r="122" s="2" customFormat="1" ht="16.5" customHeight="1">
      <c r="A122" s="41"/>
      <c r="B122" s="42"/>
      <c r="C122" s="216" t="s">
        <v>623</v>
      </c>
      <c r="D122" s="216" t="s">
        <v>227</v>
      </c>
      <c r="E122" s="217" t="s">
        <v>174</v>
      </c>
      <c r="F122" s="218" t="s">
        <v>5956</v>
      </c>
      <c r="G122" s="219" t="s">
        <v>5772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1070</v>
      </c>
    </row>
    <row r="123" s="2" customFormat="1" ht="16.5" customHeight="1">
      <c r="A123" s="41"/>
      <c r="B123" s="42"/>
      <c r="C123" s="216" t="s">
        <v>629</v>
      </c>
      <c r="D123" s="216" t="s">
        <v>227</v>
      </c>
      <c r="E123" s="217" t="s">
        <v>623</v>
      </c>
      <c r="F123" s="218" t="s">
        <v>5957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1036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1036</v>
      </c>
      <c r="BM123" s="227" t="s">
        <v>1085</v>
      </c>
    </row>
    <row r="124" s="2" customFormat="1" ht="16.5" customHeight="1">
      <c r="A124" s="41"/>
      <c r="B124" s="42"/>
      <c r="C124" s="216" t="s">
        <v>177</v>
      </c>
      <c r="D124" s="216" t="s">
        <v>227</v>
      </c>
      <c r="E124" s="217" t="s">
        <v>629</v>
      </c>
      <c r="F124" s="218" t="s">
        <v>5958</v>
      </c>
      <c r="G124" s="219" t="s">
        <v>5772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1036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1036</v>
      </c>
      <c r="BM124" s="227" t="s">
        <v>1097</v>
      </c>
    </row>
    <row r="125" s="2" customFormat="1" ht="24.15" customHeight="1">
      <c r="A125" s="41"/>
      <c r="B125" s="42"/>
      <c r="C125" s="216" t="s">
        <v>650</v>
      </c>
      <c r="D125" s="216" t="s">
        <v>227</v>
      </c>
      <c r="E125" s="217" t="s">
        <v>1298</v>
      </c>
      <c r="F125" s="218" t="s">
        <v>5959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41" t="s">
        <v>19</v>
      </c>
      <c r="N125" s="242" t="s">
        <v>46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1036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1036</v>
      </c>
      <c r="BM125" s="227" t="s">
        <v>5960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UsEFSKh0fnHXlkYaD4+VHr0ixLNKM3Ck4pnepgYmw7eo6ogYGWS2ZdP110heYAaiG910jPsdKI4bHbnFIdO61g==" hashValue="VjpLipGXew6/fFGw6ziIjsQ0rW3bThCzaqKreYY0lMAphyTzu/pT3/nkLEkJhwcYu6sab937cVGvQCSNFBKeKw==" algorithmName="SHA-512" password="CC35"/>
  <autoFilter ref="C87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ROUND((SUM(BE110:BE376)),  2)</f>
        <v>0</v>
      </c>
      <c r="G35" s="41"/>
      <c r="H35" s="41"/>
      <c r="I35" s="161">
        <v>0.20999999999999999</v>
      </c>
      <c r="J35" s="160">
        <f>ROUND(((SUM(BE110:BE376))*I35),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ROUND((SUM(BF110:BF376)),  2)</f>
        <v>0</v>
      </c>
      <c r="G36" s="41"/>
      <c r="H36" s="41"/>
      <c r="I36" s="161">
        <v>0.12</v>
      </c>
      <c r="J36" s="160">
        <f>ROUND(((SUM(BF110:BF376))*I36),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ROUND((SUM(BG110:BG376)),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ROUND((SUM(BH110:BH376)),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ROUND((SUM(BI110:BI376)),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5962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5963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5964</v>
      </c>
      <c r="E66" s="186"/>
      <c r="F66" s="186"/>
      <c r="G66" s="186"/>
      <c r="H66" s="186"/>
      <c r="I66" s="186"/>
      <c r="J66" s="187">
        <f>J138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5965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5966</v>
      </c>
      <c r="E68" s="186"/>
      <c r="F68" s="186"/>
      <c r="G68" s="186"/>
      <c r="H68" s="186"/>
      <c r="I68" s="186"/>
      <c r="J68" s="187">
        <f>J157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5967</v>
      </c>
      <c r="E69" s="186"/>
      <c r="F69" s="186"/>
      <c r="G69" s="186"/>
      <c r="H69" s="186"/>
      <c r="I69" s="186"/>
      <c r="J69" s="187">
        <f>J165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5968</v>
      </c>
      <c r="E70" s="186"/>
      <c r="F70" s="186"/>
      <c r="G70" s="186"/>
      <c r="H70" s="186"/>
      <c r="I70" s="186"/>
      <c r="J70" s="187">
        <f>J169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5969</v>
      </c>
      <c r="E71" s="186"/>
      <c r="F71" s="186"/>
      <c r="G71" s="186"/>
      <c r="H71" s="186"/>
      <c r="I71" s="186"/>
      <c r="J71" s="187">
        <f>J185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5970</v>
      </c>
      <c r="E72" s="186"/>
      <c r="F72" s="186"/>
      <c r="G72" s="186"/>
      <c r="H72" s="186"/>
      <c r="I72" s="186"/>
      <c r="J72" s="187">
        <f>J198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5971</v>
      </c>
      <c r="E73" s="186"/>
      <c r="F73" s="186"/>
      <c r="G73" s="186"/>
      <c r="H73" s="186"/>
      <c r="I73" s="186"/>
      <c r="J73" s="187">
        <f>J211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5972</v>
      </c>
      <c r="E74" s="186"/>
      <c r="F74" s="186"/>
      <c r="G74" s="186"/>
      <c r="H74" s="186"/>
      <c r="I74" s="186"/>
      <c r="J74" s="187">
        <f>J224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5973</v>
      </c>
      <c r="E75" s="186"/>
      <c r="F75" s="186"/>
      <c r="G75" s="186"/>
      <c r="H75" s="186"/>
      <c r="I75" s="186"/>
      <c r="J75" s="187">
        <f>J237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5974</v>
      </c>
      <c r="E76" s="186"/>
      <c r="F76" s="186"/>
      <c r="G76" s="186"/>
      <c r="H76" s="186"/>
      <c r="I76" s="186"/>
      <c r="J76" s="187">
        <f>J251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5975</v>
      </c>
      <c r="E77" s="186"/>
      <c r="F77" s="186"/>
      <c r="G77" s="186"/>
      <c r="H77" s="186"/>
      <c r="I77" s="186"/>
      <c r="J77" s="187">
        <f>J262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5976</v>
      </c>
      <c r="E78" s="186"/>
      <c r="F78" s="186"/>
      <c r="G78" s="186"/>
      <c r="H78" s="186"/>
      <c r="I78" s="186"/>
      <c r="J78" s="187">
        <f>J296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5977</v>
      </c>
      <c r="E79" s="186"/>
      <c r="F79" s="186"/>
      <c r="G79" s="186"/>
      <c r="H79" s="186"/>
      <c r="I79" s="186"/>
      <c r="J79" s="187">
        <f>J312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5978</v>
      </c>
      <c r="E80" s="186"/>
      <c r="F80" s="186"/>
      <c r="G80" s="186"/>
      <c r="H80" s="186"/>
      <c r="I80" s="186"/>
      <c r="J80" s="187">
        <f>J316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5979</v>
      </c>
      <c r="E81" s="186"/>
      <c r="F81" s="186"/>
      <c r="G81" s="186"/>
      <c r="H81" s="186"/>
      <c r="I81" s="186"/>
      <c r="J81" s="187">
        <f>J320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5980</v>
      </c>
      <c r="E82" s="186"/>
      <c r="F82" s="186"/>
      <c r="G82" s="186"/>
      <c r="H82" s="186"/>
      <c r="I82" s="186"/>
      <c r="J82" s="187">
        <f>J325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5981</v>
      </c>
      <c r="E83" s="186"/>
      <c r="F83" s="186"/>
      <c r="G83" s="186"/>
      <c r="H83" s="186"/>
      <c r="I83" s="186"/>
      <c r="J83" s="187">
        <f>J330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5982</v>
      </c>
      <c r="E84" s="186"/>
      <c r="F84" s="186"/>
      <c r="G84" s="186"/>
      <c r="H84" s="186"/>
      <c r="I84" s="186"/>
      <c r="J84" s="187">
        <f>J335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5983</v>
      </c>
      <c r="E85" s="186"/>
      <c r="F85" s="186"/>
      <c r="G85" s="186"/>
      <c r="H85" s="186"/>
      <c r="I85" s="186"/>
      <c r="J85" s="187">
        <f>J340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5984</v>
      </c>
      <c r="E86" s="186"/>
      <c r="F86" s="186"/>
      <c r="G86" s="186"/>
      <c r="H86" s="186"/>
      <c r="I86" s="186"/>
      <c r="J86" s="187">
        <f>J345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5985</v>
      </c>
      <c r="E87" s="186"/>
      <c r="F87" s="186"/>
      <c r="G87" s="186"/>
      <c r="H87" s="186"/>
      <c r="I87" s="186"/>
      <c r="J87" s="187">
        <f>J350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5986</v>
      </c>
      <c r="E88" s="186"/>
      <c r="F88" s="186"/>
      <c r="G88" s="186"/>
      <c r="H88" s="186"/>
      <c r="I88" s="186"/>
      <c r="J88" s="187">
        <f>J356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5987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P112+P138+P147+P157+P165+P169+P185+P198+P211+P224+P237+P251+P262+P296+P312+P316+P320+P325+P330+P335+P340+P345+P350+P356</f>
        <v>0</v>
      </c>
      <c r="Q111" s="208"/>
      <c r="R111" s="209">
        <f>R112+R138+R147+R157+R165+R169+R185+R198+R211+R224+R237+R251+R262+R296+R312+R316+R320+R325+R330+R335+R340+R345+R350+R356</f>
        <v>0</v>
      </c>
      <c r="S111" s="208"/>
      <c r="T111" s="210">
        <f>T112+T138+T147+T157+T165+T169+T185+T198+T211+T224+T237+T251+T262+T296+T312+T316+T320+T325+T330+T335+T340+T345+T350+T356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BK112+BK138+BK147+BK157+BK165+BK169+BK185+BK198+BK211+BK224+BK237+BK251+BK262+BK296+BK312+BK316+BK320+BK325+BK330+BK335+BK340+BK345+BK350+BK356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5754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SUM(P113:P137)</f>
        <v>0</v>
      </c>
      <c r="Q112" s="208"/>
      <c r="R112" s="209">
        <f>SUM(R113:R137)</f>
        <v>0</v>
      </c>
      <c r="S112" s="208"/>
      <c r="T112" s="210">
        <f>SUM(T113:T137)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SUM(BK113:BK137)</f>
        <v>0</v>
      </c>
    </row>
    <row r="113" s="2" customFormat="1" ht="24.15" customHeight="1">
      <c r="A113" s="41"/>
      <c r="B113" s="42"/>
      <c r="C113" s="216" t="s">
        <v>2332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5989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5990</v>
      </c>
      <c r="F114" s="218" t="s">
        <v>5991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5992</v>
      </c>
      <c r="F115" s="218" t="s">
        <v>5993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5994</v>
      </c>
      <c r="F116" s="218" t="s">
        <v>5995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5996</v>
      </c>
      <c r="F117" s="218" t="s">
        <v>5997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5998</v>
      </c>
      <c r="F118" s="218" t="s">
        <v>5999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6000</v>
      </c>
      <c r="F119" s="218" t="s">
        <v>6001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6002</v>
      </c>
      <c r="F120" s="218" t="s">
        <v>6003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6004</v>
      </c>
      <c r="F121" s="218" t="s">
        <v>6005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6006</v>
      </c>
      <c r="F122" s="218" t="s">
        <v>6007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6008</v>
      </c>
      <c r="F123" s="218" t="s">
        <v>6009</v>
      </c>
      <c r="G123" s="219" t="s">
        <v>471</v>
      </c>
      <c r="H123" s="220">
        <v>10463.450000000001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6010</v>
      </c>
      <c r="G124" s="230"/>
      <c r="H124" s="234">
        <v>10463.450000000001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82</v>
      </c>
      <c r="AY124" s="240" t="s">
        <v>224</v>
      </c>
    </row>
    <row r="125" s="2" customFormat="1" ht="16.5" customHeight="1">
      <c r="A125" s="41"/>
      <c r="B125" s="42"/>
      <c r="C125" s="216" t="s">
        <v>143</v>
      </c>
      <c r="D125" s="216" t="s">
        <v>227</v>
      </c>
      <c r="E125" s="217" t="s">
        <v>6011</v>
      </c>
      <c r="F125" s="218" t="s">
        <v>6012</v>
      </c>
      <c r="G125" s="219" t="s">
        <v>471</v>
      </c>
      <c r="H125" s="220">
        <v>16968.25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156</v>
      </c>
    </row>
    <row r="126" s="2" customFormat="1" ht="16.5" customHeight="1">
      <c r="A126" s="41"/>
      <c r="B126" s="42"/>
      <c r="C126" s="216" t="s">
        <v>8</v>
      </c>
      <c r="D126" s="216" t="s">
        <v>227</v>
      </c>
      <c r="E126" s="217" t="s">
        <v>6013</v>
      </c>
      <c r="F126" s="218" t="s">
        <v>6014</v>
      </c>
      <c r="G126" s="219" t="s">
        <v>471</v>
      </c>
      <c r="H126" s="220">
        <v>33.350000000000001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162</v>
      </c>
    </row>
    <row r="127" s="2" customFormat="1" ht="16.5" customHeight="1">
      <c r="A127" s="41"/>
      <c r="B127" s="42"/>
      <c r="C127" s="216" t="s">
        <v>148</v>
      </c>
      <c r="D127" s="216" t="s">
        <v>227</v>
      </c>
      <c r="E127" s="217" t="s">
        <v>6015</v>
      </c>
      <c r="F127" s="218" t="s">
        <v>6016</v>
      </c>
      <c r="G127" s="219" t="s">
        <v>471</v>
      </c>
      <c r="H127" s="220">
        <v>28.75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168</v>
      </c>
    </row>
    <row r="128" s="2" customFormat="1" ht="16.5" customHeight="1">
      <c r="A128" s="41"/>
      <c r="B128" s="42"/>
      <c r="C128" s="216" t="s">
        <v>151</v>
      </c>
      <c r="D128" s="216" t="s">
        <v>227</v>
      </c>
      <c r="E128" s="217" t="s">
        <v>6017</v>
      </c>
      <c r="F128" s="218" t="s">
        <v>6018</v>
      </c>
      <c r="G128" s="219" t="s">
        <v>471</v>
      </c>
      <c r="H128" s="220">
        <v>5.75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174</v>
      </c>
    </row>
    <row r="129" s="2" customFormat="1" ht="16.5" customHeight="1">
      <c r="A129" s="41"/>
      <c r="B129" s="42"/>
      <c r="C129" s="216" t="s">
        <v>284</v>
      </c>
      <c r="D129" s="216" t="s">
        <v>227</v>
      </c>
      <c r="E129" s="217" t="s">
        <v>6019</v>
      </c>
      <c r="F129" s="218" t="s">
        <v>6020</v>
      </c>
      <c r="G129" s="219" t="s">
        <v>471</v>
      </c>
      <c r="H129" s="220">
        <v>1631.8499999999999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629</v>
      </c>
    </row>
    <row r="130" s="2" customFormat="1" ht="16.5" customHeight="1">
      <c r="A130" s="41"/>
      <c r="B130" s="42"/>
      <c r="C130" s="216" t="s">
        <v>544</v>
      </c>
      <c r="D130" s="216" t="s">
        <v>227</v>
      </c>
      <c r="E130" s="217" t="s">
        <v>6021</v>
      </c>
      <c r="F130" s="218" t="s">
        <v>6022</v>
      </c>
      <c r="G130" s="219" t="s">
        <v>471</v>
      </c>
      <c r="H130" s="220">
        <v>27.600000000000001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643</v>
      </c>
    </row>
    <row r="131" s="2" customFormat="1" ht="16.5" customHeight="1">
      <c r="A131" s="41"/>
      <c r="B131" s="42"/>
      <c r="C131" s="216" t="s">
        <v>549</v>
      </c>
      <c r="D131" s="216" t="s">
        <v>227</v>
      </c>
      <c r="E131" s="217" t="s">
        <v>6023</v>
      </c>
      <c r="F131" s="218" t="s">
        <v>6024</v>
      </c>
      <c r="G131" s="219" t="s">
        <v>471</v>
      </c>
      <c r="H131" s="220">
        <v>71.299999999999997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656</v>
      </c>
    </row>
    <row r="132" s="2" customFormat="1" ht="16.5" customHeight="1">
      <c r="A132" s="41"/>
      <c r="B132" s="42"/>
      <c r="C132" s="216" t="s">
        <v>559</v>
      </c>
      <c r="D132" s="216" t="s">
        <v>227</v>
      </c>
      <c r="E132" s="217" t="s">
        <v>6025</v>
      </c>
      <c r="F132" s="218" t="s">
        <v>6026</v>
      </c>
      <c r="G132" s="219" t="s">
        <v>471</v>
      </c>
      <c r="H132" s="220">
        <v>69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 ht="16.5" customHeight="1">
      <c r="A133" s="41"/>
      <c r="B133" s="42"/>
      <c r="C133" s="216" t="s">
        <v>565</v>
      </c>
      <c r="D133" s="216" t="s">
        <v>227</v>
      </c>
      <c r="E133" s="217" t="s">
        <v>6027</v>
      </c>
      <c r="F133" s="218" t="s">
        <v>6028</v>
      </c>
      <c r="G133" s="219" t="s">
        <v>471</v>
      </c>
      <c r="H133" s="220">
        <v>250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699</v>
      </c>
    </row>
    <row r="134" s="2" customFormat="1" ht="16.5" customHeight="1">
      <c r="A134" s="41"/>
      <c r="B134" s="42"/>
      <c r="C134" s="216" t="s">
        <v>571</v>
      </c>
      <c r="D134" s="216" t="s">
        <v>227</v>
      </c>
      <c r="E134" s="217" t="s">
        <v>6029</v>
      </c>
      <c r="F134" s="218" t="s">
        <v>6030</v>
      </c>
      <c r="G134" s="219" t="s">
        <v>471</v>
      </c>
      <c r="H134" s="220">
        <v>1631.8499999999999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719</v>
      </c>
    </row>
    <row r="135" s="2" customFormat="1" ht="16.5" customHeight="1">
      <c r="A135" s="41"/>
      <c r="B135" s="42"/>
      <c r="C135" s="216" t="s">
        <v>7</v>
      </c>
      <c r="D135" s="216" t="s">
        <v>227</v>
      </c>
      <c r="E135" s="217" t="s">
        <v>6031</v>
      </c>
      <c r="F135" s="218" t="s">
        <v>6032</v>
      </c>
      <c r="G135" s="219" t="s">
        <v>471</v>
      </c>
      <c r="H135" s="220">
        <v>270.25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192</v>
      </c>
    </row>
    <row r="136" s="2" customFormat="1" ht="16.5" customHeight="1">
      <c r="A136" s="41"/>
      <c r="B136" s="42"/>
      <c r="C136" s="216" t="s">
        <v>156</v>
      </c>
      <c r="D136" s="216" t="s">
        <v>227</v>
      </c>
      <c r="E136" s="217" t="s">
        <v>6033</v>
      </c>
      <c r="F136" s="218" t="s">
        <v>6034</v>
      </c>
      <c r="G136" s="219" t="s">
        <v>471</v>
      </c>
      <c r="H136" s="220">
        <v>39.100000000000001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827</v>
      </c>
    </row>
    <row r="137" s="2" customFormat="1" ht="16.5" customHeight="1">
      <c r="A137" s="41"/>
      <c r="B137" s="42"/>
      <c r="C137" s="216" t="s">
        <v>159</v>
      </c>
      <c r="D137" s="216" t="s">
        <v>227</v>
      </c>
      <c r="E137" s="217" t="s">
        <v>6035</v>
      </c>
      <c r="F137" s="218" t="s">
        <v>6036</v>
      </c>
      <c r="G137" s="219" t="s">
        <v>5772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864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2154</v>
      </c>
      <c r="F138" s="214" t="s">
        <v>5765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SUM(BK139:BK146)</f>
        <v>0</v>
      </c>
    </row>
    <row r="139" s="2" customFormat="1" ht="24.15" customHeight="1">
      <c r="A139" s="41"/>
      <c r="B139" s="42"/>
      <c r="C139" s="216" t="s">
        <v>2328</v>
      </c>
      <c r="D139" s="216" t="s">
        <v>227</v>
      </c>
      <c r="E139" s="217" t="s">
        <v>74</v>
      </c>
      <c r="F139" s="218" t="s">
        <v>5988</v>
      </c>
      <c r="G139" s="219" t="s">
        <v>19</v>
      </c>
      <c r="H139" s="220">
        <v>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6037</v>
      </c>
    </row>
    <row r="140" s="2" customFormat="1" ht="33" customHeight="1">
      <c r="A140" s="41"/>
      <c r="B140" s="42"/>
      <c r="C140" s="216" t="s">
        <v>162</v>
      </c>
      <c r="D140" s="216" t="s">
        <v>227</v>
      </c>
      <c r="E140" s="217" t="s">
        <v>6038</v>
      </c>
      <c r="F140" s="218" t="s">
        <v>6039</v>
      </c>
      <c r="G140" s="219" t="s">
        <v>471</v>
      </c>
      <c r="H140" s="220">
        <v>6816.0500000000002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16" t="s">
        <v>165</v>
      </c>
      <c r="D141" s="216" t="s">
        <v>227</v>
      </c>
      <c r="E141" s="217" t="s">
        <v>6040</v>
      </c>
      <c r="F141" s="218" t="s">
        <v>6041</v>
      </c>
      <c r="G141" s="219" t="s">
        <v>471</v>
      </c>
      <c r="H141" s="220">
        <v>53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24.15" customHeight="1">
      <c r="A142" s="41"/>
      <c r="B142" s="42"/>
      <c r="C142" s="216" t="s">
        <v>171</v>
      </c>
      <c r="D142" s="216" t="s">
        <v>227</v>
      </c>
      <c r="E142" s="217" t="s">
        <v>6042</v>
      </c>
      <c r="F142" s="218" t="s">
        <v>6043</v>
      </c>
      <c r="G142" s="219" t="s">
        <v>471</v>
      </c>
      <c r="H142" s="220">
        <v>78.200000000000003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913</v>
      </c>
    </row>
    <row r="143" s="2" customFormat="1" ht="16.5" customHeight="1">
      <c r="A143" s="41"/>
      <c r="B143" s="42"/>
      <c r="C143" s="216" t="s">
        <v>623</v>
      </c>
      <c r="D143" s="216" t="s">
        <v>227</v>
      </c>
      <c r="E143" s="217" t="s">
        <v>6044</v>
      </c>
      <c r="F143" s="218" t="s">
        <v>5775</v>
      </c>
      <c r="G143" s="219" t="s">
        <v>471</v>
      </c>
      <c r="H143" s="220">
        <v>207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944</v>
      </c>
    </row>
    <row r="144" s="2" customFormat="1" ht="16.5" customHeight="1">
      <c r="A144" s="41"/>
      <c r="B144" s="42"/>
      <c r="C144" s="216" t="s">
        <v>177</v>
      </c>
      <c r="D144" s="216" t="s">
        <v>227</v>
      </c>
      <c r="E144" s="217" t="s">
        <v>6045</v>
      </c>
      <c r="F144" s="218" t="s">
        <v>5776</v>
      </c>
      <c r="G144" s="219" t="s">
        <v>471</v>
      </c>
      <c r="H144" s="220">
        <v>87.400000000000006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991</v>
      </c>
    </row>
    <row r="145" s="2" customFormat="1" ht="16.5" customHeight="1">
      <c r="A145" s="41"/>
      <c r="B145" s="42"/>
      <c r="C145" s="216" t="s">
        <v>650</v>
      </c>
      <c r="D145" s="216" t="s">
        <v>227</v>
      </c>
      <c r="E145" s="217" t="s">
        <v>6046</v>
      </c>
      <c r="F145" s="218" t="s">
        <v>5777</v>
      </c>
      <c r="G145" s="219" t="s">
        <v>471</v>
      </c>
      <c r="H145" s="220">
        <v>13.800000000000001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1070</v>
      </c>
    </row>
    <row r="146" s="2" customFormat="1" ht="16.5" customHeight="1">
      <c r="A146" s="41"/>
      <c r="B146" s="42"/>
      <c r="C146" s="216" t="s">
        <v>671</v>
      </c>
      <c r="D146" s="216" t="s">
        <v>227</v>
      </c>
      <c r="E146" s="217" t="s">
        <v>6047</v>
      </c>
      <c r="F146" s="218" t="s">
        <v>6036</v>
      </c>
      <c r="G146" s="219" t="s">
        <v>5772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1097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2599</v>
      </c>
      <c r="F147" s="214" t="s">
        <v>6048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SUM(P148:P156)</f>
        <v>0</v>
      </c>
      <c r="Q147" s="208"/>
      <c r="R147" s="209">
        <f>SUM(R148:R156)</f>
        <v>0</v>
      </c>
      <c r="S147" s="208"/>
      <c r="T147" s="21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SUM(BK148:BK156)</f>
        <v>0</v>
      </c>
    </row>
    <row r="148" s="2" customFormat="1" ht="24.15" customHeight="1">
      <c r="A148" s="41"/>
      <c r="B148" s="42"/>
      <c r="C148" s="216" t="s">
        <v>2324</v>
      </c>
      <c r="D148" s="216" t="s">
        <v>227</v>
      </c>
      <c r="E148" s="217" t="s">
        <v>74</v>
      </c>
      <c r="F148" s="218" t="s">
        <v>5988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6049</v>
      </c>
    </row>
    <row r="149" s="2" customFormat="1" ht="16.5" customHeight="1">
      <c r="A149" s="41"/>
      <c r="B149" s="42"/>
      <c r="C149" s="216" t="s">
        <v>680</v>
      </c>
      <c r="D149" s="216" t="s">
        <v>227</v>
      </c>
      <c r="E149" s="217" t="s">
        <v>6050</v>
      </c>
      <c r="F149" s="218" t="s">
        <v>6051</v>
      </c>
      <c r="G149" s="219" t="s">
        <v>5772</v>
      </c>
      <c r="H149" s="220">
        <v>191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1134</v>
      </c>
    </row>
    <row r="150" s="2" customFormat="1" ht="16.5" customHeight="1">
      <c r="A150" s="41"/>
      <c r="B150" s="42"/>
      <c r="C150" s="216" t="s">
        <v>688</v>
      </c>
      <c r="D150" s="216" t="s">
        <v>227</v>
      </c>
      <c r="E150" s="217" t="s">
        <v>6052</v>
      </c>
      <c r="F150" s="218" t="s">
        <v>6053</v>
      </c>
      <c r="G150" s="219" t="s">
        <v>5772</v>
      </c>
      <c r="H150" s="220">
        <v>110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1160</v>
      </c>
    </row>
    <row r="151" s="2" customFormat="1" ht="16.5" customHeight="1">
      <c r="A151" s="41"/>
      <c r="B151" s="42"/>
      <c r="C151" s="216" t="s">
        <v>699</v>
      </c>
      <c r="D151" s="216" t="s">
        <v>227</v>
      </c>
      <c r="E151" s="217" t="s">
        <v>6054</v>
      </c>
      <c r="F151" s="218" t="s">
        <v>6055</v>
      </c>
      <c r="G151" s="219" t="s">
        <v>5772</v>
      </c>
      <c r="H151" s="220">
        <v>188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1174</v>
      </c>
    </row>
    <row r="152" s="2" customFormat="1" ht="16.5" customHeight="1">
      <c r="A152" s="41"/>
      <c r="B152" s="42"/>
      <c r="C152" s="216" t="s">
        <v>711</v>
      </c>
      <c r="D152" s="216" t="s">
        <v>227</v>
      </c>
      <c r="E152" s="217" t="s">
        <v>6056</v>
      </c>
      <c r="F152" s="218" t="s">
        <v>6057</v>
      </c>
      <c r="G152" s="219" t="s">
        <v>5772</v>
      </c>
      <c r="H152" s="220">
        <v>6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1186</v>
      </c>
    </row>
    <row r="153" s="2" customFormat="1" ht="16.5" customHeight="1">
      <c r="A153" s="41"/>
      <c r="B153" s="42"/>
      <c r="C153" s="216" t="s">
        <v>719</v>
      </c>
      <c r="D153" s="216" t="s">
        <v>227</v>
      </c>
      <c r="E153" s="217" t="s">
        <v>6058</v>
      </c>
      <c r="F153" s="218" t="s">
        <v>6059</v>
      </c>
      <c r="G153" s="219" t="s">
        <v>5772</v>
      </c>
      <c r="H153" s="220">
        <v>72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1200</v>
      </c>
    </row>
    <row r="154" s="2" customFormat="1" ht="16.5" customHeight="1">
      <c r="A154" s="41"/>
      <c r="B154" s="42"/>
      <c r="C154" s="216" t="s">
        <v>180</v>
      </c>
      <c r="D154" s="216" t="s">
        <v>227</v>
      </c>
      <c r="E154" s="217" t="s">
        <v>6060</v>
      </c>
      <c r="F154" s="218" t="s">
        <v>6061</v>
      </c>
      <c r="G154" s="219" t="s">
        <v>5772</v>
      </c>
      <c r="H154" s="220">
        <v>79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1210</v>
      </c>
    </row>
    <row r="155" s="2" customFormat="1" ht="24.15" customHeight="1">
      <c r="A155" s="41"/>
      <c r="B155" s="42"/>
      <c r="C155" s="216" t="s">
        <v>192</v>
      </c>
      <c r="D155" s="216" t="s">
        <v>227</v>
      </c>
      <c r="E155" s="217" t="s">
        <v>6062</v>
      </c>
      <c r="F155" s="218" t="s">
        <v>6063</v>
      </c>
      <c r="G155" s="219" t="s">
        <v>5772</v>
      </c>
      <c r="H155" s="220">
        <v>126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5002</v>
      </c>
    </row>
    <row r="156" s="2" customFormat="1" ht="16.5" customHeight="1">
      <c r="A156" s="41"/>
      <c r="B156" s="42"/>
      <c r="C156" s="216" t="s">
        <v>822</v>
      </c>
      <c r="D156" s="216" t="s">
        <v>227</v>
      </c>
      <c r="E156" s="217" t="s">
        <v>6064</v>
      </c>
      <c r="F156" s="218" t="s">
        <v>6036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2176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3394</v>
      </c>
      <c r="F157" s="214" t="s">
        <v>6065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2320</v>
      </c>
      <c r="D158" s="216" t="s">
        <v>227</v>
      </c>
      <c r="E158" s="217" t="s">
        <v>74</v>
      </c>
      <c r="F158" s="218" t="s">
        <v>5988</v>
      </c>
      <c r="G158" s="219" t="s">
        <v>19</v>
      </c>
      <c r="H158" s="220">
        <v>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6066</v>
      </c>
    </row>
    <row r="159" s="2" customFormat="1" ht="24.15" customHeight="1">
      <c r="A159" s="41"/>
      <c r="B159" s="42"/>
      <c r="C159" s="216" t="s">
        <v>827</v>
      </c>
      <c r="D159" s="216" t="s">
        <v>227</v>
      </c>
      <c r="E159" s="217" t="s">
        <v>6067</v>
      </c>
      <c r="F159" s="218" t="s">
        <v>6068</v>
      </c>
      <c r="G159" s="219" t="s">
        <v>5772</v>
      </c>
      <c r="H159" s="220">
        <v>1825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5011</v>
      </c>
    </row>
    <row r="160" s="2" customFormat="1" ht="24.15" customHeight="1">
      <c r="A160" s="41"/>
      <c r="B160" s="42"/>
      <c r="C160" s="216" t="s">
        <v>195</v>
      </c>
      <c r="D160" s="216" t="s">
        <v>227</v>
      </c>
      <c r="E160" s="217" t="s">
        <v>6069</v>
      </c>
      <c r="F160" s="218" t="s">
        <v>6070</v>
      </c>
      <c r="G160" s="219" t="s">
        <v>5772</v>
      </c>
      <c r="H160" s="220">
        <v>404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1255</v>
      </c>
    </row>
    <row r="161" s="2" customFormat="1" ht="24.15" customHeight="1">
      <c r="A161" s="41"/>
      <c r="B161" s="42"/>
      <c r="C161" s="216" t="s">
        <v>864</v>
      </c>
      <c r="D161" s="216" t="s">
        <v>227</v>
      </c>
      <c r="E161" s="217" t="s">
        <v>6071</v>
      </c>
      <c r="F161" s="218" t="s">
        <v>6072</v>
      </c>
      <c r="G161" s="219" t="s">
        <v>5772</v>
      </c>
      <c r="H161" s="220">
        <v>87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1270</v>
      </c>
    </row>
    <row r="162" s="2" customFormat="1" ht="24.15" customHeight="1">
      <c r="A162" s="41"/>
      <c r="B162" s="42"/>
      <c r="C162" s="216" t="s">
        <v>871</v>
      </c>
      <c r="D162" s="216" t="s">
        <v>227</v>
      </c>
      <c r="E162" s="217" t="s">
        <v>6073</v>
      </c>
      <c r="F162" s="218" t="s">
        <v>6074</v>
      </c>
      <c r="G162" s="219" t="s">
        <v>5772</v>
      </c>
      <c r="H162" s="220">
        <v>1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1291</v>
      </c>
    </row>
    <row r="163" s="2" customFormat="1" ht="21.75" customHeight="1">
      <c r="A163" s="41"/>
      <c r="B163" s="42"/>
      <c r="C163" s="216" t="s">
        <v>876</v>
      </c>
      <c r="D163" s="216" t="s">
        <v>227</v>
      </c>
      <c r="E163" s="217" t="s">
        <v>6075</v>
      </c>
      <c r="F163" s="218" t="s">
        <v>6076</v>
      </c>
      <c r="G163" s="219" t="s">
        <v>5772</v>
      </c>
      <c r="H163" s="220">
        <v>112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1302</v>
      </c>
    </row>
    <row r="164" s="2" customFormat="1" ht="16.5" customHeight="1">
      <c r="A164" s="41"/>
      <c r="B164" s="42"/>
      <c r="C164" s="216" t="s">
        <v>882</v>
      </c>
      <c r="D164" s="216" t="s">
        <v>227</v>
      </c>
      <c r="E164" s="217" t="s">
        <v>6077</v>
      </c>
      <c r="F164" s="218" t="s">
        <v>6036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1314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1284</v>
      </c>
      <c r="F165" s="214" t="s">
        <v>5769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SUM(BK166:BK168)</f>
        <v>0</v>
      </c>
    </row>
    <row r="166" s="2" customFormat="1" ht="24.15" customHeight="1">
      <c r="A166" s="41"/>
      <c r="B166" s="42"/>
      <c r="C166" s="216" t="s">
        <v>2316</v>
      </c>
      <c r="D166" s="216" t="s">
        <v>227</v>
      </c>
      <c r="E166" s="217" t="s">
        <v>74</v>
      </c>
      <c r="F166" s="218" t="s">
        <v>5988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6078</v>
      </c>
    </row>
    <row r="167" s="2" customFormat="1" ht="21.75" customHeight="1">
      <c r="A167" s="41"/>
      <c r="B167" s="42"/>
      <c r="C167" s="216" t="s">
        <v>888</v>
      </c>
      <c r="D167" s="216" t="s">
        <v>227</v>
      </c>
      <c r="E167" s="217" t="s">
        <v>6079</v>
      </c>
      <c r="F167" s="218" t="s">
        <v>6080</v>
      </c>
      <c r="G167" s="219" t="s">
        <v>5772</v>
      </c>
      <c r="H167" s="220">
        <v>2709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870</v>
      </c>
    </row>
    <row r="168" s="2" customFormat="1" ht="16.5" customHeight="1">
      <c r="A168" s="41"/>
      <c r="B168" s="42"/>
      <c r="C168" s="216" t="s">
        <v>894</v>
      </c>
      <c r="D168" s="216" t="s">
        <v>227</v>
      </c>
      <c r="E168" s="217" t="s">
        <v>6081</v>
      </c>
      <c r="F168" s="218" t="s">
        <v>6036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1331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4341</v>
      </c>
      <c r="F169" s="214" t="s">
        <v>6082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SUM(P170:P184)</f>
        <v>0</v>
      </c>
      <c r="Q169" s="208"/>
      <c r="R169" s="209">
        <f>SUM(R170:R184)</f>
        <v>0</v>
      </c>
      <c r="S169" s="208"/>
      <c r="T169" s="210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82</v>
      </c>
      <c r="AT169" s="212" t="s">
        <v>73</v>
      </c>
      <c r="AU169" s="212" t="s">
        <v>82</v>
      </c>
      <c r="AY169" s="211" t="s">
        <v>224</v>
      </c>
      <c r="BK169" s="213">
        <f>SUM(BK170:BK184)</f>
        <v>0</v>
      </c>
    </row>
    <row r="170" s="2" customFormat="1" ht="24.15" customHeight="1">
      <c r="A170" s="41"/>
      <c r="B170" s="42"/>
      <c r="C170" s="216" t="s">
        <v>2311</v>
      </c>
      <c r="D170" s="216" t="s">
        <v>227</v>
      </c>
      <c r="E170" s="217" t="s">
        <v>74</v>
      </c>
      <c r="F170" s="218" t="s">
        <v>5988</v>
      </c>
      <c r="G170" s="219" t="s">
        <v>19</v>
      </c>
      <c r="H170" s="220">
        <v>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6083</v>
      </c>
    </row>
    <row r="171" s="2" customFormat="1" ht="24.15" customHeight="1">
      <c r="A171" s="41"/>
      <c r="B171" s="42"/>
      <c r="C171" s="216" t="s">
        <v>902</v>
      </c>
      <c r="D171" s="216" t="s">
        <v>227</v>
      </c>
      <c r="E171" s="217" t="s">
        <v>82</v>
      </c>
      <c r="F171" s="218" t="s">
        <v>6084</v>
      </c>
      <c r="G171" s="219" t="s">
        <v>5772</v>
      </c>
      <c r="H171" s="220">
        <v>73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1344</v>
      </c>
    </row>
    <row r="172" s="2" customFormat="1" ht="33" customHeight="1">
      <c r="A172" s="41"/>
      <c r="B172" s="42"/>
      <c r="C172" s="216" t="s">
        <v>908</v>
      </c>
      <c r="D172" s="216" t="s">
        <v>227</v>
      </c>
      <c r="E172" s="217" t="s">
        <v>93</v>
      </c>
      <c r="F172" s="218" t="s">
        <v>6085</v>
      </c>
      <c r="G172" s="219" t="s">
        <v>5772</v>
      </c>
      <c r="H172" s="220">
        <v>41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1354</v>
      </c>
    </row>
    <row r="173" s="2" customFormat="1" ht="24.15" customHeight="1">
      <c r="A173" s="41"/>
      <c r="B173" s="42"/>
      <c r="C173" s="216" t="s">
        <v>913</v>
      </c>
      <c r="D173" s="216" t="s">
        <v>227</v>
      </c>
      <c r="E173" s="217" t="s">
        <v>108</v>
      </c>
      <c r="F173" s="218" t="s">
        <v>6086</v>
      </c>
      <c r="G173" s="219" t="s">
        <v>5772</v>
      </c>
      <c r="H173" s="220">
        <v>9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1365</v>
      </c>
    </row>
    <row r="174" s="2" customFormat="1" ht="33" customHeight="1">
      <c r="A174" s="41"/>
      <c r="B174" s="42"/>
      <c r="C174" s="216" t="s">
        <v>920</v>
      </c>
      <c r="D174" s="216" t="s">
        <v>227</v>
      </c>
      <c r="E174" s="217" t="s">
        <v>231</v>
      </c>
      <c r="F174" s="218" t="s">
        <v>6087</v>
      </c>
      <c r="G174" s="219" t="s">
        <v>5772</v>
      </c>
      <c r="H174" s="220">
        <v>41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5040</v>
      </c>
    </row>
    <row r="175" s="2" customFormat="1" ht="24.15" customHeight="1">
      <c r="A175" s="41"/>
      <c r="B175" s="42"/>
      <c r="C175" s="216" t="s">
        <v>4973</v>
      </c>
      <c r="D175" s="216" t="s">
        <v>227</v>
      </c>
      <c r="E175" s="217" t="s">
        <v>223</v>
      </c>
      <c r="F175" s="218" t="s">
        <v>6088</v>
      </c>
      <c r="G175" s="219" t="s">
        <v>5772</v>
      </c>
      <c r="H175" s="220">
        <v>2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5044</v>
      </c>
    </row>
    <row r="176" s="2" customFormat="1" ht="24.15" customHeight="1">
      <c r="A176" s="41"/>
      <c r="B176" s="42"/>
      <c r="C176" s="216" t="s">
        <v>925</v>
      </c>
      <c r="D176" s="216" t="s">
        <v>227</v>
      </c>
      <c r="E176" s="217" t="s">
        <v>246</v>
      </c>
      <c r="F176" s="218" t="s">
        <v>6089</v>
      </c>
      <c r="G176" s="219" t="s">
        <v>5772</v>
      </c>
      <c r="H176" s="220">
        <v>191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1403</v>
      </c>
    </row>
    <row r="177" s="2" customFormat="1" ht="24.15" customHeight="1">
      <c r="A177" s="41"/>
      <c r="B177" s="42"/>
      <c r="C177" s="216" t="s">
        <v>944</v>
      </c>
      <c r="D177" s="216" t="s">
        <v>227</v>
      </c>
      <c r="E177" s="217" t="s">
        <v>250</v>
      </c>
      <c r="F177" s="218" t="s">
        <v>6090</v>
      </c>
      <c r="G177" s="219" t="s">
        <v>5772</v>
      </c>
      <c r="H177" s="220">
        <v>147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1416</v>
      </c>
    </row>
    <row r="178" s="2" customFormat="1" ht="24.15" customHeight="1">
      <c r="A178" s="41"/>
      <c r="B178" s="42"/>
      <c r="C178" s="216" t="s">
        <v>962</v>
      </c>
      <c r="D178" s="216" t="s">
        <v>227</v>
      </c>
      <c r="E178" s="217" t="s">
        <v>254</v>
      </c>
      <c r="F178" s="218" t="s">
        <v>6091</v>
      </c>
      <c r="G178" s="219" t="s">
        <v>5772</v>
      </c>
      <c r="H178" s="220">
        <v>348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1430</v>
      </c>
    </row>
    <row r="179" s="2" customFormat="1" ht="21.75" customHeight="1">
      <c r="A179" s="41"/>
      <c r="B179" s="42"/>
      <c r="C179" s="216" t="s">
        <v>971</v>
      </c>
      <c r="D179" s="216" t="s">
        <v>227</v>
      </c>
      <c r="E179" s="217" t="s">
        <v>260</v>
      </c>
      <c r="F179" s="218" t="s">
        <v>6092</v>
      </c>
      <c r="G179" s="219" t="s">
        <v>5772</v>
      </c>
      <c r="H179" s="220">
        <v>10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1467</v>
      </c>
    </row>
    <row r="180" s="2" customFormat="1" ht="24.15" customHeight="1">
      <c r="A180" s="41"/>
      <c r="B180" s="42"/>
      <c r="C180" s="216" t="s">
        <v>981</v>
      </c>
      <c r="D180" s="216" t="s">
        <v>227</v>
      </c>
      <c r="E180" s="217" t="s">
        <v>263</v>
      </c>
      <c r="F180" s="218" t="s">
        <v>6093</v>
      </c>
      <c r="G180" s="219" t="s">
        <v>5772</v>
      </c>
      <c r="H180" s="220">
        <v>18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1480</v>
      </c>
    </row>
    <row r="181" s="2" customFormat="1" ht="24.15" customHeight="1">
      <c r="A181" s="41"/>
      <c r="B181" s="42"/>
      <c r="C181" s="216" t="s">
        <v>991</v>
      </c>
      <c r="D181" s="216" t="s">
        <v>227</v>
      </c>
      <c r="E181" s="217" t="s">
        <v>143</v>
      </c>
      <c r="F181" s="218" t="s">
        <v>6094</v>
      </c>
      <c r="G181" s="219" t="s">
        <v>5772</v>
      </c>
      <c r="H181" s="220">
        <v>31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1514</v>
      </c>
    </row>
    <row r="182" s="2" customFormat="1" ht="24.15" customHeight="1">
      <c r="A182" s="41"/>
      <c r="B182" s="42"/>
      <c r="C182" s="216" t="s">
        <v>1005</v>
      </c>
      <c r="D182" s="216" t="s">
        <v>227</v>
      </c>
      <c r="E182" s="217" t="s">
        <v>8</v>
      </c>
      <c r="F182" s="218" t="s">
        <v>6095</v>
      </c>
      <c r="G182" s="219" t="s">
        <v>5772</v>
      </c>
      <c r="H182" s="220">
        <v>23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1540</v>
      </c>
    </row>
    <row r="183" s="2" customFormat="1" ht="24.15" customHeight="1">
      <c r="A183" s="41"/>
      <c r="B183" s="42"/>
      <c r="C183" s="216" t="s">
        <v>1036</v>
      </c>
      <c r="D183" s="216" t="s">
        <v>227</v>
      </c>
      <c r="E183" s="217" t="s">
        <v>148</v>
      </c>
      <c r="F183" s="218" t="s">
        <v>6096</v>
      </c>
      <c r="G183" s="219" t="s">
        <v>5772</v>
      </c>
      <c r="H183" s="220">
        <v>39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1560</v>
      </c>
    </row>
    <row r="184" s="2" customFormat="1" ht="16.5" customHeight="1">
      <c r="A184" s="41"/>
      <c r="B184" s="42"/>
      <c r="C184" s="216" t="s">
        <v>1065</v>
      </c>
      <c r="D184" s="216" t="s">
        <v>227</v>
      </c>
      <c r="E184" s="217" t="s">
        <v>151</v>
      </c>
      <c r="F184" s="218" t="s">
        <v>6036</v>
      </c>
      <c r="G184" s="219" t="s">
        <v>5772</v>
      </c>
      <c r="H184" s="220">
        <v>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1568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6097</v>
      </c>
      <c r="F185" s="214" t="s">
        <v>6098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73</v>
      </c>
      <c r="AU185" s="212" t="s">
        <v>82</v>
      </c>
      <c r="AY185" s="211" t="s">
        <v>224</v>
      </c>
      <c r="BK185" s="213">
        <f>SUM(BK186:BK197)</f>
        <v>0</v>
      </c>
    </row>
    <row r="186" s="2" customFormat="1" ht="24.15" customHeight="1">
      <c r="A186" s="41"/>
      <c r="B186" s="42"/>
      <c r="C186" s="216" t="s">
        <v>2304</v>
      </c>
      <c r="D186" s="216" t="s">
        <v>227</v>
      </c>
      <c r="E186" s="217" t="s">
        <v>74</v>
      </c>
      <c r="F186" s="218" t="s">
        <v>5988</v>
      </c>
      <c r="G186" s="219" t="s">
        <v>19</v>
      </c>
      <c r="H186" s="220">
        <v>0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6099</v>
      </c>
    </row>
    <row r="187" s="2" customFormat="1" ht="44.25" customHeight="1">
      <c r="A187" s="41"/>
      <c r="B187" s="42"/>
      <c r="C187" s="216" t="s">
        <v>1070</v>
      </c>
      <c r="D187" s="216" t="s">
        <v>227</v>
      </c>
      <c r="E187" s="217" t="s">
        <v>284</v>
      </c>
      <c r="F187" s="218" t="s">
        <v>6100</v>
      </c>
      <c r="G187" s="219" t="s">
        <v>5772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1584</v>
      </c>
    </row>
    <row r="188" s="2" customFormat="1" ht="16.5" customHeight="1">
      <c r="A188" s="41"/>
      <c r="B188" s="42"/>
      <c r="C188" s="216" t="s">
        <v>1076</v>
      </c>
      <c r="D188" s="216" t="s">
        <v>227</v>
      </c>
      <c r="E188" s="217" t="s">
        <v>544</v>
      </c>
      <c r="F188" s="218" t="s">
        <v>6101</v>
      </c>
      <c r="G188" s="219" t="s">
        <v>5772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1594</v>
      </c>
    </row>
    <row r="189" s="2" customFormat="1" ht="16.5" customHeight="1">
      <c r="A189" s="41"/>
      <c r="B189" s="42"/>
      <c r="C189" s="216" t="s">
        <v>1085</v>
      </c>
      <c r="D189" s="216" t="s">
        <v>227</v>
      </c>
      <c r="E189" s="217" t="s">
        <v>549</v>
      </c>
      <c r="F189" s="218" t="s">
        <v>6102</v>
      </c>
      <c r="G189" s="219" t="s">
        <v>5772</v>
      </c>
      <c r="H189" s="220">
        <v>32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1604</v>
      </c>
    </row>
    <row r="190" s="2" customFormat="1" ht="24.15" customHeight="1">
      <c r="A190" s="41"/>
      <c r="B190" s="42"/>
      <c r="C190" s="216" t="s">
        <v>1092</v>
      </c>
      <c r="D190" s="216" t="s">
        <v>227</v>
      </c>
      <c r="E190" s="217" t="s">
        <v>559</v>
      </c>
      <c r="F190" s="218" t="s">
        <v>6103</v>
      </c>
      <c r="G190" s="219" t="s">
        <v>5772</v>
      </c>
      <c r="H190" s="220">
        <v>128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1640</v>
      </c>
    </row>
    <row r="191" s="2" customFormat="1" ht="24.15" customHeight="1">
      <c r="A191" s="41"/>
      <c r="B191" s="42"/>
      <c r="C191" s="216" t="s">
        <v>1097</v>
      </c>
      <c r="D191" s="216" t="s">
        <v>227</v>
      </c>
      <c r="E191" s="217" t="s">
        <v>565</v>
      </c>
      <c r="F191" s="218" t="s">
        <v>6104</v>
      </c>
      <c r="G191" s="219" t="s">
        <v>5772</v>
      </c>
      <c r="H191" s="220">
        <v>288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1661</v>
      </c>
    </row>
    <row r="192" s="2" customFormat="1" ht="16.5" customHeight="1">
      <c r="A192" s="41"/>
      <c r="B192" s="42"/>
      <c r="C192" s="216" t="s">
        <v>1104</v>
      </c>
      <c r="D192" s="216" t="s">
        <v>227</v>
      </c>
      <c r="E192" s="217" t="s">
        <v>571</v>
      </c>
      <c r="F192" s="218" t="s">
        <v>6105</v>
      </c>
      <c r="G192" s="219" t="s">
        <v>5772</v>
      </c>
      <c r="H192" s="220">
        <v>384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1672</v>
      </c>
    </row>
    <row r="193" s="2" customFormat="1" ht="16.5" customHeight="1">
      <c r="A193" s="41"/>
      <c r="B193" s="42"/>
      <c r="C193" s="216" t="s">
        <v>1134</v>
      </c>
      <c r="D193" s="216" t="s">
        <v>227</v>
      </c>
      <c r="E193" s="217" t="s">
        <v>7</v>
      </c>
      <c r="F193" s="218" t="s">
        <v>6106</v>
      </c>
      <c r="G193" s="219" t="s">
        <v>5772</v>
      </c>
      <c r="H193" s="220">
        <v>864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2" customFormat="1" ht="16.5" customHeight="1">
      <c r="A194" s="41"/>
      <c r="B194" s="42"/>
      <c r="C194" s="216" t="s">
        <v>1153</v>
      </c>
      <c r="D194" s="216" t="s">
        <v>227</v>
      </c>
      <c r="E194" s="217" t="s">
        <v>156</v>
      </c>
      <c r="F194" s="218" t="s">
        <v>6107</v>
      </c>
      <c r="G194" s="219" t="s">
        <v>5772</v>
      </c>
      <c r="H194" s="220">
        <v>160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1701</v>
      </c>
    </row>
    <row r="195" s="2" customFormat="1" ht="24.15" customHeight="1">
      <c r="A195" s="41"/>
      <c r="B195" s="42"/>
      <c r="C195" s="216" t="s">
        <v>1160</v>
      </c>
      <c r="D195" s="216" t="s">
        <v>227</v>
      </c>
      <c r="E195" s="217" t="s">
        <v>159</v>
      </c>
      <c r="F195" s="218" t="s">
        <v>6108</v>
      </c>
      <c r="G195" s="219" t="s">
        <v>595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5309</v>
      </c>
    </row>
    <row r="196" s="2" customFormat="1" ht="16.5" customHeight="1">
      <c r="A196" s="41"/>
      <c r="B196" s="42"/>
      <c r="C196" s="216" t="s">
        <v>2344</v>
      </c>
      <c r="D196" s="216" t="s">
        <v>227</v>
      </c>
      <c r="E196" s="217" t="s">
        <v>6109</v>
      </c>
      <c r="F196" s="218" t="s">
        <v>6110</v>
      </c>
      <c r="G196" s="219" t="s">
        <v>5772</v>
      </c>
      <c r="H196" s="220">
        <v>32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6111</v>
      </c>
    </row>
    <row r="197" s="2" customFormat="1" ht="16.5" customHeight="1">
      <c r="A197" s="41"/>
      <c r="B197" s="42"/>
      <c r="C197" s="216" t="s">
        <v>2348</v>
      </c>
      <c r="D197" s="216" t="s">
        <v>227</v>
      </c>
      <c r="E197" s="217" t="s">
        <v>6112</v>
      </c>
      <c r="F197" s="218" t="s">
        <v>6113</v>
      </c>
      <c r="G197" s="219" t="s">
        <v>5772</v>
      </c>
      <c r="H197" s="220">
        <v>32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6114</v>
      </c>
    </row>
    <row r="198" s="12" customFormat="1" ht="22.8" customHeight="1">
      <c r="A198" s="12"/>
      <c r="B198" s="200"/>
      <c r="C198" s="201"/>
      <c r="D198" s="202" t="s">
        <v>73</v>
      </c>
      <c r="E198" s="214" t="s">
        <v>2524</v>
      </c>
      <c r="F198" s="214" t="s">
        <v>6115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0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82</v>
      </c>
      <c r="AT198" s="212" t="s">
        <v>73</v>
      </c>
      <c r="AU198" s="212" t="s">
        <v>82</v>
      </c>
      <c r="AY198" s="211" t="s">
        <v>224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2300</v>
      </c>
      <c r="D199" s="216" t="s">
        <v>227</v>
      </c>
      <c r="E199" s="217" t="s">
        <v>74</v>
      </c>
      <c r="F199" s="218" t="s">
        <v>5988</v>
      </c>
      <c r="G199" s="219" t="s">
        <v>19</v>
      </c>
      <c r="H199" s="220">
        <v>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6116</v>
      </c>
    </row>
    <row r="200" s="2" customFormat="1" ht="44.25" customHeight="1">
      <c r="A200" s="41"/>
      <c r="B200" s="42"/>
      <c r="C200" s="216" t="s">
        <v>1165</v>
      </c>
      <c r="D200" s="216" t="s">
        <v>227</v>
      </c>
      <c r="E200" s="217" t="s">
        <v>162</v>
      </c>
      <c r="F200" s="218" t="s">
        <v>6100</v>
      </c>
      <c r="G200" s="219" t="s">
        <v>5772</v>
      </c>
      <c r="H200" s="220">
        <v>3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 ht="16.5" customHeight="1">
      <c r="A201" s="41"/>
      <c r="B201" s="42"/>
      <c r="C201" s="216" t="s">
        <v>1174</v>
      </c>
      <c r="D201" s="216" t="s">
        <v>227</v>
      </c>
      <c r="E201" s="217" t="s">
        <v>165</v>
      </c>
      <c r="F201" s="218" t="s">
        <v>6101</v>
      </c>
      <c r="G201" s="219" t="s">
        <v>5772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5327</v>
      </c>
    </row>
    <row r="202" s="2" customFormat="1" ht="16.5" customHeight="1">
      <c r="A202" s="41"/>
      <c r="B202" s="42"/>
      <c r="C202" s="216" t="s">
        <v>1178</v>
      </c>
      <c r="D202" s="216" t="s">
        <v>227</v>
      </c>
      <c r="E202" s="217" t="s">
        <v>168</v>
      </c>
      <c r="F202" s="218" t="s">
        <v>6102</v>
      </c>
      <c r="G202" s="219" t="s">
        <v>5772</v>
      </c>
      <c r="H202" s="220">
        <v>3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1769</v>
      </c>
    </row>
    <row r="203" s="2" customFormat="1" ht="24.15" customHeight="1">
      <c r="A203" s="41"/>
      <c r="B203" s="42"/>
      <c r="C203" s="216" t="s">
        <v>1186</v>
      </c>
      <c r="D203" s="216" t="s">
        <v>227</v>
      </c>
      <c r="E203" s="217" t="s">
        <v>171</v>
      </c>
      <c r="F203" s="218" t="s">
        <v>6103</v>
      </c>
      <c r="G203" s="219" t="s">
        <v>5772</v>
      </c>
      <c r="H203" s="220">
        <v>9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1784</v>
      </c>
    </row>
    <row r="204" s="2" customFormat="1" ht="24.15" customHeight="1">
      <c r="A204" s="41"/>
      <c r="B204" s="42"/>
      <c r="C204" s="216" t="s">
        <v>1194</v>
      </c>
      <c r="D204" s="216" t="s">
        <v>227</v>
      </c>
      <c r="E204" s="217" t="s">
        <v>174</v>
      </c>
      <c r="F204" s="218" t="s">
        <v>6104</v>
      </c>
      <c r="G204" s="219" t="s">
        <v>5772</v>
      </c>
      <c r="H204" s="220">
        <v>27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1804</v>
      </c>
    </row>
    <row r="205" s="2" customFormat="1" ht="16.5" customHeight="1">
      <c r="A205" s="41"/>
      <c r="B205" s="42"/>
      <c r="C205" s="216" t="s">
        <v>1200</v>
      </c>
      <c r="D205" s="216" t="s">
        <v>227</v>
      </c>
      <c r="E205" s="217" t="s">
        <v>623</v>
      </c>
      <c r="F205" s="218" t="s">
        <v>6105</v>
      </c>
      <c r="G205" s="219" t="s">
        <v>5772</v>
      </c>
      <c r="H205" s="220">
        <v>27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1814</v>
      </c>
    </row>
    <row r="206" s="2" customFormat="1" ht="16.5" customHeight="1">
      <c r="A206" s="41"/>
      <c r="B206" s="42"/>
      <c r="C206" s="216" t="s">
        <v>1205</v>
      </c>
      <c r="D206" s="216" t="s">
        <v>227</v>
      </c>
      <c r="E206" s="217" t="s">
        <v>629</v>
      </c>
      <c r="F206" s="218" t="s">
        <v>6106</v>
      </c>
      <c r="G206" s="219" t="s">
        <v>5772</v>
      </c>
      <c r="H206" s="220">
        <v>81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1829</v>
      </c>
    </row>
    <row r="207" s="2" customFormat="1" ht="16.5" customHeight="1">
      <c r="A207" s="41"/>
      <c r="B207" s="42"/>
      <c r="C207" s="216" t="s">
        <v>1210</v>
      </c>
      <c r="D207" s="216" t="s">
        <v>227</v>
      </c>
      <c r="E207" s="217" t="s">
        <v>177</v>
      </c>
      <c r="F207" s="218" t="s">
        <v>6107</v>
      </c>
      <c r="G207" s="219" t="s">
        <v>5772</v>
      </c>
      <c r="H207" s="220">
        <v>15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1840</v>
      </c>
    </row>
    <row r="208" s="2" customFormat="1" ht="24.15" customHeight="1">
      <c r="A208" s="41"/>
      <c r="B208" s="42"/>
      <c r="C208" s="216" t="s">
        <v>5120</v>
      </c>
      <c r="D208" s="216" t="s">
        <v>227</v>
      </c>
      <c r="E208" s="217" t="s">
        <v>643</v>
      </c>
      <c r="F208" s="218" t="s">
        <v>6108</v>
      </c>
      <c r="G208" s="219" t="s">
        <v>595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1886</v>
      </c>
    </row>
    <row r="209" s="2" customFormat="1" ht="16.5" customHeight="1">
      <c r="A209" s="41"/>
      <c r="B209" s="42"/>
      <c r="C209" s="216" t="s">
        <v>2336</v>
      </c>
      <c r="D209" s="216" t="s">
        <v>227</v>
      </c>
      <c r="E209" s="217" t="s">
        <v>6109</v>
      </c>
      <c r="F209" s="218" t="s">
        <v>6110</v>
      </c>
      <c r="G209" s="219" t="s">
        <v>5772</v>
      </c>
      <c r="H209" s="220">
        <v>3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6117</v>
      </c>
    </row>
    <row r="210" s="2" customFormat="1" ht="16.5" customHeight="1">
      <c r="A210" s="41"/>
      <c r="B210" s="42"/>
      <c r="C210" s="216" t="s">
        <v>2340</v>
      </c>
      <c r="D210" s="216" t="s">
        <v>227</v>
      </c>
      <c r="E210" s="217" t="s">
        <v>6112</v>
      </c>
      <c r="F210" s="218" t="s">
        <v>6113</v>
      </c>
      <c r="G210" s="219" t="s">
        <v>5772</v>
      </c>
      <c r="H210" s="220">
        <v>3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6118</v>
      </c>
    </row>
    <row r="211" s="12" customFormat="1" ht="22.8" customHeight="1">
      <c r="A211" s="12"/>
      <c r="B211" s="200"/>
      <c r="C211" s="201"/>
      <c r="D211" s="202" t="s">
        <v>73</v>
      </c>
      <c r="E211" s="214" t="s">
        <v>2516</v>
      </c>
      <c r="F211" s="214" t="s">
        <v>6119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SUM(P212:P223)</f>
        <v>0</v>
      </c>
      <c r="Q211" s="208"/>
      <c r="R211" s="209">
        <f>SUM(R212:R223)</f>
        <v>0</v>
      </c>
      <c r="S211" s="208"/>
      <c r="T211" s="210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82</v>
      </c>
      <c r="AT211" s="212" t="s">
        <v>73</v>
      </c>
      <c r="AU211" s="212" t="s">
        <v>82</v>
      </c>
      <c r="AY211" s="211" t="s">
        <v>224</v>
      </c>
      <c r="BK211" s="213">
        <f>SUM(BK212:BK223)</f>
        <v>0</v>
      </c>
    </row>
    <row r="212" s="2" customFormat="1" ht="24.15" customHeight="1">
      <c r="A212" s="41"/>
      <c r="B212" s="42"/>
      <c r="C212" s="216" t="s">
        <v>2296</v>
      </c>
      <c r="D212" s="216" t="s">
        <v>227</v>
      </c>
      <c r="E212" s="217" t="s">
        <v>74</v>
      </c>
      <c r="F212" s="218" t="s">
        <v>5988</v>
      </c>
      <c r="G212" s="219" t="s">
        <v>19</v>
      </c>
      <c r="H212" s="220">
        <v>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6120</v>
      </c>
    </row>
    <row r="213" s="2" customFormat="1" ht="44.25" customHeight="1">
      <c r="A213" s="41"/>
      <c r="B213" s="42"/>
      <c r="C213" s="216" t="s">
        <v>5002</v>
      </c>
      <c r="D213" s="216" t="s">
        <v>227</v>
      </c>
      <c r="E213" s="217" t="s">
        <v>650</v>
      </c>
      <c r="F213" s="218" t="s">
        <v>6100</v>
      </c>
      <c r="G213" s="219" t="s">
        <v>5772</v>
      </c>
      <c r="H213" s="220">
        <v>25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1901</v>
      </c>
    </row>
    <row r="214" s="2" customFormat="1" ht="16.5" customHeight="1">
      <c r="A214" s="41"/>
      <c r="B214" s="42"/>
      <c r="C214" s="216" t="s">
        <v>2515</v>
      </c>
      <c r="D214" s="216" t="s">
        <v>227</v>
      </c>
      <c r="E214" s="217" t="s">
        <v>656</v>
      </c>
      <c r="F214" s="218" t="s">
        <v>6101</v>
      </c>
      <c r="G214" s="219" t="s">
        <v>5772</v>
      </c>
      <c r="H214" s="220">
        <v>25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1913</v>
      </c>
    </row>
    <row r="215" s="2" customFormat="1" ht="16.5" customHeight="1">
      <c r="A215" s="41"/>
      <c r="B215" s="42"/>
      <c r="C215" s="216" t="s">
        <v>2176</v>
      </c>
      <c r="D215" s="216" t="s">
        <v>227</v>
      </c>
      <c r="E215" s="217" t="s">
        <v>671</v>
      </c>
      <c r="F215" s="218" t="s">
        <v>6102</v>
      </c>
      <c r="G215" s="219" t="s">
        <v>5772</v>
      </c>
      <c r="H215" s="220">
        <v>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1928</v>
      </c>
    </row>
    <row r="216" s="2" customFormat="1" ht="24.15" customHeight="1">
      <c r="A216" s="41"/>
      <c r="B216" s="42"/>
      <c r="C216" s="216" t="s">
        <v>5132</v>
      </c>
      <c r="D216" s="216" t="s">
        <v>227</v>
      </c>
      <c r="E216" s="217" t="s">
        <v>680</v>
      </c>
      <c r="F216" s="218" t="s">
        <v>6103</v>
      </c>
      <c r="G216" s="219" t="s">
        <v>5772</v>
      </c>
      <c r="H216" s="220">
        <v>100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1949</v>
      </c>
    </row>
    <row r="217" s="2" customFormat="1" ht="24.15" customHeight="1">
      <c r="A217" s="41"/>
      <c r="B217" s="42"/>
      <c r="C217" s="216" t="s">
        <v>5011</v>
      </c>
      <c r="D217" s="216" t="s">
        <v>227</v>
      </c>
      <c r="E217" s="217" t="s">
        <v>688</v>
      </c>
      <c r="F217" s="218" t="s">
        <v>6104</v>
      </c>
      <c r="G217" s="219" t="s">
        <v>5772</v>
      </c>
      <c r="H217" s="220">
        <v>250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1956</v>
      </c>
    </row>
    <row r="218" s="2" customFormat="1" ht="16.5" customHeight="1">
      <c r="A218" s="41"/>
      <c r="B218" s="42"/>
      <c r="C218" s="216" t="s">
        <v>1249</v>
      </c>
      <c r="D218" s="216" t="s">
        <v>227</v>
      </c>
      <c r="E218" s="217" t="s">
        <v>699</v>
      </c>
      <c r="F218" s="218" t="s">
        <v>6105</v>
      </c>
      <c r="G218" s="219" t="s">
        <v>5772</v>
      </c>
      <c r="H218" s="220">
        <v>300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1964</v>
      </c>
    </row>
    <row r="219" s="2" customFormat="1" ht="16.5" customHeight="1">
      <c r="A219" s="41"/>
      <c r="B219" s="42"/>
      <c r="C219" s="216" t="s">
        <v>1255</v>
      </c>
      <c r="D219" s="216" t="s">
        <v>227</v>
      </c>
      <c r="E219" s="217" t="s">
        <v>711</v>
      </c>
      <c r="F219" s="218" t="s">
        <v>6106</v>
      </c>
      <c r="G219" s="219" t="s">
        <v>5772</v>
      </c>
      <c r="H219" s="220">
        <v>750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1976</v>
      </c>
    </row>
    <row r="220" s="2" customFormat="1" ht="16.5" customHeight="1">
      <c r="A220" s="41"/>
      <c r="B220" s="42"/>
      <c r="C220" s="216" t="s">
        <v>1265</v>
      </c>
      <c r="D220" s="216" t="s">
        <v>227</v>
      </c>
      <c r="E220" s="217" t="s">
        <v>719</v>
      </c>
      <c r="F220" s="218" t="s">
        <v>6107</v>
      </c>
      <c r="G220" s="219" t="s">
        <v>5772</v>
      </c>
      <c r="H220" s="220">
        <v>125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1988</v>
      </c>
    </row>
    <row r="221" s="2" customFormat="1" ht="24.15" customHeight="1">
      <c r="A221" s="41"/>
      <c r="B221" s="42"/>
      <c r="C221" s="216" t="s">
        <v>1270</v>
      </c>
      <c r="D221" s="216" t="s">
        <v>227</v>
      </c>
      <c r="E221" s="217" t="s">
        <v>180</v>
      </c>
      <c r="F221" s="218" t="s">
        <v>6108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2021</v>
      </c>
    </row>
    <row r="222" s="2" customFormat="1" ht="16.5" customHeight="1">
      <c r="A222" s="41"/>
      <c r="B222" s="42"/>
      <c r="C222" s="216" t="s">
        <v>2352</v>
      </c>
      <c r="D222" s="216" t="s">
        <v>227</v>
      </c>
      <c r="E222" s="217" t="s">
        <v>6109</v>
      </c>
      <c r="F222" s="218" t="s">
        <v>6110</v>
      </c>
      <c r="G222" s="219" t="s">
        <v>5772</v>
      </c>
      <c r="H222" s="220">
        <v>25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6121</v>
      </c>
    </row>
    <row r="223" s="2" customFormat="1" ht="16.5" customHeight="1">
      <c r="A223" s="41"/>
      <c r="B223" s="42"/>
      <c r="C223" s="216" t="s">
        <v>2356</v>
      </c>
      <c r="D223" s="216" t="s">
        <v>227</v>
      </c>
      <c r="E223" s="217" t="s">
        <v>6112</v>
      </c>
      <c r="F223" s="218" t="s">
        <v>6113</v>
      </c>
      <c r="G223" s="219" t="s">
        <v>5772</v>
      </c>
      <c r="H223" s="220">
        <v>25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6122</v>
      </c>
    </row>
    <row r="224" s="12" customFormat="1" ht="22.8" customHeight="1">
      <c r="A224" s="12"/>
      <c r="B224" s="200"/>
      <c r="C224" s="201"/>
      <c r="D224" s="202" t="s">
        <v>73</v>
      </c>
      <c r="E224" s="214" t="s">
        <v>2500</v>
      </c>
      <c r="F224" s="214" t="s">
        <v>6123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SUM(P225:P236)</f>
        <v>0</v>
      </c>
      <c r="Q224" s="208"/>
      <c r="R224" s="209">
        <f>SUM(R225:R236)</f>
        <v>0</v>
      </c>
      <c r="S224" s="208"/>
      <c r="T224" s="210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82</v>
      </c>
      <c r="AT224" s="212" t="s">
        <v>73</v>
      </c>
      <c r="AU224" s="212" t="s">
        <v>82</v>
      </c>
      <c r="AY224" s="211" t="s">
        <v>224</v>
      </c>
      <c r="BK224" s="213">
        <f>SUM(BK225:BK236)</f>
        <v>0</v>
      </c>
    </row>
    <row r="225" s="2" customFormat="1" ht="24.15" customHeight="1">
      <c r="A225" s="41"/>
      <c r="B225" s="42"/>
      <c r="C225" s="216" t="s">
        <v>2292</v>
      </c>
      <c r="D225" s="216" t="s">
        <v>227</v>
      </c>
      <c r="E225" s="217" t="s">
        <v>74</v>
      </c>
      <c r="F225" s="218" t="s">
        <v>5988</v>
      </c>
      <c r="G225" s="219" t="s">
        <v>19</v>
      </c>
      <c r="H225" s="220">
        <v>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6124</v>
      </c>
    </row>
    <row r="226" s="2" customFormat="1" ht="44.25" customHeight="1">
      <c r="A226" s="41"/>
      <c r="B226" s="42"/>
      <c r="C226" s="216" t="s">
        <v>1286</v>
      </c>
      <c r="D226" s="216" t="s">
        <v>227</v>
      </c>
      <c r="E226" s="217" t="s">
        <v>192</v>
      </c>
      <c r="F226" s="218" t="s">
        <v>6100</v>
      </c>
      <c r="G226" s="219" t="s">
        <v>5772</v>
      </c>
      <c r="H226" s="220">
        <v>7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2045</v>
      </c>
    </row>
    <row r="227" s="2" customFormat="1" ht="16.5" customHeight="1">
      <c r="A227" s="41"/>
      <c r="B227" s="42"/>
      <c r="C227" s="216" t="s">
        <v>1291</v>
      </c>
      <c r="D227" s="216" t="s">
        <v>227</v>
      </c>
      <c r="E227" s="217" t="s">
        <v>822</v>
      </c>
      <c r="F227" s="218" t="s">
        <v>6101</v>
      </c>
      <c r="G227" s="219" t="s">
        <v>5772</v>
      </c>
      <c r="H227" s="220">
        <v>7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2071</v>
      </c>
    </row>
    <row r="228" s="2" customFormat="1" ht="16.5" customHeight="1">
      <c r="A228" s="41"/>
      <c r="B228" s="42"/>
      <c r="C228" s="216" t="s">
        <v>1300</v>
      </c>
      <c r="D228" s="216" t="s">
        <v>227</v>
      </c>
      <c r="E228" s="217" t="s">
        <v>827</v>
      </c>
      <c r="F228" s="218" t="s">
        <v>6102</v>
      </c>
      <c r="G228" s="219" t="s">
        <v>5772</v>
      </c>
      <c r="H228" s="220">
        <v>7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2085</v>
      </c>
    </row>
    <row r="229" s="2" customFormat="1" ht="24.15" customHeight="1">
      <c r="A229" s="41"/>
      <c r="B229" s="42"/>
      <c r="C229" s="216" t="s">
        <v>1302</v>
      </c>
      <c r="D229" s="216" t="s">
        <v>227</v>
      </c>
      <c r="E229" s="217" t="s">
        <v>195</v>
      </c>
      <c r="F229" s="218" t="s">
        <v>6103</v>
      </c>
      <c r="G229" s="219" t="s">
        <v>5772</v>
      </c>
      <c r="H229" s="220">
        <v>28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2101</v>
      </c>
    </row>
    <row r="230" s="2" customFormat="1" ht="24.15" customHeight="1">
      <c r="A230" s="41"/>
      <c r="B230" s="42"/>
      <c r="C230" s="216" t="s">
        <v>1309</v>
      </c>
      <c r="D230" s="216" t="s">
        <v>227</v>
      </c>
      <c r="E230" s="217" t="s">
        <v>864</v>
      </c>
      <c r="F230" s="218" t="s">
        <v>6104</v>
      </c>
      <c r="G230" s="219" t="s">
        <v>5772</v>
      </c>
      <c r="H230" s="220">
        <v>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2113</v>
      </c>
    </row>
    <row r="231" s="2" customFormat="1" ht="16.5" customHeight="1">
      <c r="A231" s="41"/>
      <c r="B231" s="42"/>
      <c r="C231" s="216" t="s">
        <v>1314</v>
      </c>
      <c r="D231" s="216" t="s">
        <v>227</v>
      </c>
      <c r="E231" s="217" t="s">
        <v>871</v>
      </c>
      <c r="F231" s="218" t="s">
        <v>6105</v>
      </c>
      <c r="G231" s="219" t="s">
        <v>5772</v>
      </c>
      <c r="H231" s="220">
        <v>84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2124</v>
      </c>
    </row>
    <row r="232" s="2" customFormat="1" ht="16.5" customHeight="1">
      <c r="A232" s="41"/>
      <c r="B232" s="42"/>
      <c r="C232" s="216" t="s">
        <v>1321</v>
      </c>
      <c r="D232" s="216" t="s">
        <v>227</v>
      </c>
      <c r="E232" s="217" t="s">
        <v>876</v>
      </c>
      <c r="F232" s="218" t="s">
        <v>6106</v>
      </c>
      <c r="G232" s="219" t="s">
        <v>5772</v>
      </c>
      <c r="H232" s="220">
        <v>210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2134</v>
      </c>
    </row>
    <row r="233" s="2" customFormat="1" ht="16.5" customHeight="1">
      <c r="A233" s="41"/>
      <c r="B233" s="42"/>
      <c r="C233" s="216" t="s">
        <v>870</v>
      </c>
      <c r="D233" s="216" t="s">
        <v>227</v>
      </c>
      <c r="E233" s="217" t="s">
        <v>882</v>
      </c>
      <c r="F233" s="218" t="s">
        <v>6107</v>
      </c>
      <c r="G233" s="219" t="s">
        <v>5772</v>
      </c>
      <c r="H233" s="220">
        <v>35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2149</v>
      </c>
    </row>
    <row r="234" s="2" customFormat="1" ht="24.15" customHeight="1">
      <c r="A234" s="41"/>
      <c r="B234" s="42"/>
      <c r="C234" s="216" t="s">
        <v>1326</v>
      </c>
      <c r="D234" s="216" t="s">
        <v>227</v>
      </c>
      <c r="E234" s="217" t="s">
        <v>888</v>
      </c>
      <c r="F234" s="218" t="s">
        <v>6108</v>
      </c>
      <c r="G234" s="219" t="s">
        <v>5772</v>
      </c>
      <c r="H234" s="220">
        <v>1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5172</v>
      </c>
    </row>
    <row r="235" s="2" customFormat="1" ht="16.5" customHeight="1">
      <c r="A235" s="41"/>
      <c r="B235" s="42"/>
      <c r="C235" s="216" t="s">
        <v>2360</v>
      </c>
      <c r="D235" s="216" t="s">
        <v>227</v>
      </c>
      <c r="E235" s="217" t="s">
        <v>6109</v>
      </c>
      <c r="F235" s="218" t="s">
        <v>6110</v>
      </c>
      <c r="G235" s="219" t="s">
        <v>5772</v>
      </c>
      <c r="H235" s="220">
        <v>7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6125</v>
      </c>
    </row>
    <row r="236" s="2" customFormat="1" ht="16.5" customHeight="1">
      <c r="A236" s="41"/>
      <c r="B236" s="42"/>
      <c r="C236" s="216" t="s">
        <v>2364</v>
      </c>
      <c r="D236" s="216" t="s">
        <v>227</v>
      </c>
      <c r="E236" s="217" t="s">
        <v>6112</v>
      </c>
      <c r="F236" s="218" t="s">
        <v>6113</v>
      </c>
      <c r="G236" s="219" t="s">
        <v>5772</v>
      </c>
      <c r="H236" s="220">
        <v>7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6126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2544</v>
      </c>
      <c r="F237" s="214" t="s">
        <v>6127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SUM(P238:P250)</f>
        <v>0</v>
      </c>
      <c r="Q237" s="208"/>
      <c r="R237" s="209">
        <f>SUM(R238:R250)</f>
        <v>0</v>
      </c>
      <c r="S237" s="208"/>
      <c r="T237" s="210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SUM(BK238:BK250)</f>
        <v>0</v>
      </c>
    </row>
    <row r="238" s="2" customFormat="1" ht="24.15" customHeight="1">
      <c r="A238" s="41"/>
      <c r="B238" s="42"/>
      <c r="C238" s="216" t="s">
        <v>2284</v>
      </c>
      <c r="D238" s="216" t="s">
        <v>227</v>
      </c>
      <c r="E238" s="217" t="s">
        <v>74</v>
      </c>
      <c r="F238" s="218" t="s">
        <v>5988</v>
      </c>
      <c r="G238" s="219" t="s">
        <v>19</v>
      </c>
      <c r="H238" s="220">
        <v>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6128</v>
      </c>
    </row>
    <row r="239" s="2" customFormat="1" ht="44.25" customHeight="1">
      <c r="A239" s="41"/>
      <c r="B239" s="42"/>
      <c r="C239" s="216" t="s">
        <v>1331</v>
      </c>
      <c r="D239" s="216" t="s">
        <v>227</v>
      </c>
      <c r="E239" s="217" t="s">
        <v>894</v>
      </c>
      <c r="F239" s="218" t="s">
        <v>6129</v>
      </c>
      <c r="G239" s="219" t="s">
        <v>5772</v>
      </c>
      <c r="H239" s="220">
        <v>1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5175</v>
      </c>
    </row>
    <row r="240" s="2" customFormat="1" ht="16.5" customHeight="1">
      <c r="A240" s="41"/>
      <c r="B240" s="42"/>
      <c r="C240" s="216" t="s">
        <v>1338</v>
      </c>
      <c r="D240" s="216" t="s">
        <v>227</v>
      </c>
      <c r="E240" s="217" t="s">
        <v>902</v>
      </c>
      <c r="F240" s="218" t="s">
        <v>6130</v>
      </c>
      <c r="G240" s="219" t="s">
        <v>5772</v>
      </c>
      <c r="H240" s="220">
        <v>1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5178</v>
      </c>
    </row>
    <row r="241" s="2" customFormat="1" ht="16.5" customHeight="1">
      <c r="A241" s="41"/>
      <c r="B241" s="42"/>
      <c r="C241" s="216" t="s">
        <v>1344</v>
      </c>
      <c r="D241" s="216" t="s">
        <v>227</v>
      </c>
      <c r="E241" s="217" t="s">
        <v>908</v>
      </c>
      <c r="F241" s="218" t="s">
        <v>6102</v>
      </c>
      <c r="G241" s="219" t="s">
        <v>5772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2192</v>
      </c>
    </row>
    <row r="242" s="2" customFormat="1" ht="16.5" customHeight="1">
      <c r="A242" s="41"/>
      <c r="B242" s="42"/>
      <c r="C242" s="216" t="s">
        <v>1346</v>
      </c>
      <c r="D242" s="216" t="s">
        <v>227</v>
      </c>
      <c r="E242" s="217" t="s">
        <v>913</v>
      </c>
      <c r="F242" s="218" t="s">
        <v>6131</v>
      </c>
      <c r="G242" s="219" t="s">
        <v>5772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231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231</v>
      </c>
      <c r="BM242" s="227" t="s">
        <v>2206</v>
      </c>
    </row>
    <row r="243" s="2" customFormat="1" ht="21.75" customHeight="1">
      <c r="A243" s="41"/>
      <c r="B243" s="42"/>
      <c r="C243" s="216" t="s">
        <v>1354</v>
      </c>
      <c r="D243" s="216" t="s">
        <v>227</v>
      </c>
      <c r="E243" s="217" t="s">
        <v>920</v>
      </c>
      <c r="F243" s="218" t="s">
        <v>6132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2220</v>
      </c>
    </row>
    <row r="244" s="2" customFormat="1" ht="21.75" customHeight="1">
      <c r="A244" s="41"/>
      <c r="B244" s="42"/>
      <c r="C244" s="216" t="s">
        <v>1361</v>
      </c>
      <c r="D244" s="216" t="s">
        <v>227</v>
      </c>
      <c r="E244" s="217" t="s">
        <v>4973</v>
      </c>
      <c r="F244" s="218" t="s">
        <v>6133</v>
      </c>
      <c r="G244" s="219" t="s">
        <v>5772</v>
      </c>
      <c r="H244" s="220">
        <v>4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2228</v>
      </c>
    </row>
    <row r="245" s="2" customFormat="1" ht="24.15" customHeight="1">
      <c r="A245" s="41"/>
      <c r="B245" s="42"/>
      <c r="C245" s="216" t="s">
        <v>1365</v>
      </c>
      <c r="D245" s="216" t="s">
        <v>227</v>
      </c>
      <c r="E245" s="217" t="s">
        <v>925</v>
      </c>
      <c r="F245" s="218" t="s">
        <v>6103</v>
      </c>
      <c r="G245" s="219" t="s">
        <v>5772</v>
      </c>
      <c r="H245" s="220">
        <v>31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2236</v>
      </c>
    </row>
    <row r="246" s="2" customFormat="1" ht="24.15" customHeight="1">
      <c r="A246" s="41"/>
      <c r="B246" s="42"/>
      <c r="C246" s="216" t="s">
        <v>1370</v>
      </c>
      <c r="D246" s="216" t="s">
        <v>227</v>
      </c>
      <c r="E246" s="217" t="s">
        <v>944</v>
      </c>
      <c r="F246" s="218" t="s">
        <v>6104</v>
      </c>
      <c r="G246" s="219" t="s">
        <v>5772</v>
      </c>
      <c r="H246" s="220">
        <v>40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2172</v>
      </c>
    </row>
    <row r="247" s="2" customFormat="1" ht="16.5" customHeight="1">
      <c r="A247" s="41"/>
      <c r="B247" s="42"/>
      <c r="C247" s="216" t="s">
        <v>5040</v>
      </c>
      <c r="D247" s="216" t="s">
        <v>227</v>
      </c>
      <c r="E247" s="217" t="s">
        <v>962</v>
      </c>
      <c r="F247" s="218" t="s">
        <v>6105</v>
      </c>
      <c r="G247" s="219" t="s">
        <v>5772</v>
      </c>
      <c r="H247" s="220">
        <v>99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2255</v>
      </c>
    </row>
    <row r="248" s="2" customFormat="1" ht="16.5" customHeight="1">
      <c r="A248" s="41"/>
      <c r="B248" s="42"/>
      <c r="C248" s="216" t="s">
        <v>1382</v>
      </c>
      <c r="D248" s="216" t="s">
        <v>227</v>
      </c>
      <c r="E248" s="217" t="s">
        <v>971</v>
      </c>
      <c r="F248" s="218" t="s">
        <v>6106</v>
      </c>
      <c r="G248" s="219" t="s">
        <v>5772</v>
      </c>
      <c r="H248" s="220">
        <v>138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5199</v>
      </c>
    </row>
    <row r="249" s="2" customFormat="1" ht="16.5" customHeight="1">
      <c r="A249" s="41"/>
      <c r="B249" s="42"/>
      <c r="C249" s="216" t="s">
        <v>5044</v>
      </c>
      <c r="D249" s="216" t="s">
        <v>227</v>
      </c>
      <c r="E249" s="217" t="s">
        <v>981</v>
      </c>
      <c r="F249" s="218" t="s">
        <v>6134</v>
      </c>
      <c r="G249" s="219" t="s">
        <v>5772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5204</v>
      </c>
    </row>
    <row r="250" s="2" customFormat="1" ht="24.15" customHeight="1">
      <c r="A250" s="41"/>
      <c r="B250" s="42"/>
      <c r="C250" s="216" t="s">
        <v>5205</v>
      </c>
      <c r="D250" s="216" t="s">
        <v>227</v>
      </c>
      <c r="E250" s="217" t="s">
        <v>991</v>
      </c>
      <c r="F250" s="218" t="s">
        <v>6108</v>
      </c>
      <c r="G250" s="219" t="s">
        <v>5772</v>
      </c>
      <c r="H250" s="220">
        <v>1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2280</v>
      </c>
    </row>
    <row r="251" s="12" customFormat="1" ht="22.8" customHeight="1">
      <c r="A251" s="12"/>
      <c r="B251" s="200"/>
      <c r="C251" s="201"/>
      <c r="D251" s="202" t="s">
        <v>73</v>
      </c>
      <c r="E251" s="214" t="s">
        <v>2567</v>
      </c>
      <c r="F251" s="214" t="s">
        <v>6135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SUM(P252:P261)</f>
        <v>0</v>
      </c>
      <c r="Q251" s="208"/>
      <c r="R251" s="209">
        <f>SUM(R252:R261)</f>
        <v>0</v>
      </c>
      <c r="S251" s="208"/>
      <c r="T251" s="210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82</v>
      </c>
      <c r="AT251" s="212" t="s">
        <v>73</v>
      </c>
      <c r="AU251" s="212" t="s">
        <v>82</v>
      </c>
      <c r="AY251" s="211" t="s">
        <v>224</v>
      </c>
      <c r="BK251" s="213">
        <f>SUM(BK252:BK261)</f>
        <v>0</v>
      </c>
    </row>
    <row r="252" s="2" customFormat="1" ht="24.15" customHeight="1">
      <c r="A252" s="41"/>
      <c r="B252" s="42"/>
      <c r="C252" s="216" t="s">
        <v>2280</v>
      </c>
      <c r="D252" s="216" t="s">
        <v>227</v>
      </c>
      <c r="E252" s="217" t="s">
        <v>74</v>
      </c>
      <c r="F252" s="218" t="s">
        <v>5988</v>
      </c>
      <c r="G252" s="219" t="s">
        <v>19</v>
      </c>
      <c r="H252" s="220">
        <v>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6136</v>
      </c>
    </row>
    <row r="253" s="2" customFormat="1" ht="44.25" customHeight="1">
      <c r="A253" s="41"/>
      <c r="B253" s="42"/>
      <c r="C253" s="216" t="s">
        <v>1403</v>
      </c>
      <c r="D253" s="216" t="s">
        <v>227</v>
      </c>
      <c r="E253" s="217" t="s">
        <v>1005</v>
      </c>
      <c r="F253" s="218" t="s">
        <v>6137</v>
      </c>
      <c r="G253" s="219" t="s">
        <v>5772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231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231</v>
      </c>
      <c r="BM253" s="227" t="s">
        <v>2292</v>
      </c>
    </row>
    <row r="254" s="2" customFormat="1" ht="16.5" customHeight="1">
      <c r="A254" s="41"/>
      <c r="B254" s="42"/>
      <c r="C254" s="216" t="s">
        <v>1407</v>
      </c>
      <c r="D254" s="216" t="s">
        <v>227</v>
      </c>
      <c r="E254" s="217" t="s">
        <v>1036</v>
      </c>
      <c r="F254" s="218" t="s">
        <v>6101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2300</v>
      </c>
    </row>
    <row r="255" s="2" customFormat="1" ht="16.5" customHeight="1">
      <c r="A255" s="41"/>
      <c r="B255" s="42"/>
      <c r="C255" s="216" t="s">
        <v>1416</v>
      </c>
      <c r="D255" s="216" t="s">
        <v>227</v>
      </c>
      <c r="E255" s="217" t="s">
        <v>1065</v>
      </c>
      <c r="F255" s="218" t="s">
        <v>6102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2311</v>
      </c>
    </row>
    <row r="256" s="2" customFormat="1" ht="24.15" customHeight="1">
      <c r="A256" s="41"/>
      <c r="B256" s="42"/>
      <c r="C256" s="216" t="s">
        <v>1425</v>
      </c>
      <c r="D256" s="216" t="s">
        <v>227</v>
      </c>
      <c r="E256" s="217" t="s">
        <v>1070</v>
      </c>
      <c r="F256" s="218" t="s">
        <v>6103</v>
      </c>
      <c r="G256" s="219" t="s">
        <v>5772</v>
      </c>
      <c r="H256" s="220">
        <v>2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2320</v>
      </c>
    </row>
    <row r="257" s="2" customFormat="1" ht="24.15" customHeight="1">
      <c r="A257" s="41"/>
      <c r="B257" s="42"/>
      <c r="C257" s="216" t="s">
        <v>1430</v>
      </c>
      <c r="D257" s="216" t="s">
        <v>227</v>
      </c>
      <c r="E257" s="217" t="s">
        <v>1076</v>
      </c>
      <c r="F257" s="218" t="s">
        <v>6104</v>
      </c>
      <c r="G257" s="219" t="s">
        <v>5772</v>
      </c>
      <c r="H257" s="220">
        <v>5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2328</v>
      </c>
    </row>
    <row r="258" s="2" customFormat="1" ht="16.5" customHeight="1">
      <c r="A258" s="41"/>
      <c r="B258" s="42"/>
      <c r="C258" s="216" t="s">
        <v>1435</v>
      </c>
      <c r="D258" s="216" t="s">
        <v>227</v>
      </c>
      <c r="E258" s="217" t="s">
        <v>1085</v>
      </c>
      <c r="F258" s="218" t="s">
        <v>6105</v>
      </c>
      <c r="G258" s="219" t="s">
        <v>5772</v>
      </c>
      <c r="H258" s="220">
        <v>6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2336</v>
      </c>
    </row>
    <row r="259" s="2" customFormat="1" ht="16.5" customHeight="1">
      <c r="A259" s="41"/>
      <c r="B259" s="42"/>
      <c r="C259" s="216" t="s">
        <v>1467</v>
      </c>
      <c r="D259" s="216" t="s">
        <v>227</v>
      </c>
      <c r="E259" s="217" t="s">
        <v>1092</v>
      </c>
      <c r="F259" s="218" t="s">
        <v>6106</v>
      </c>
      <c r="G259" s="219" t="s">
        <v>5772</v>
      </c>
      <c r="H259" s="220">
        <v>18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2344</v>
      </c>
    </row>
    <row r="260" s="2" customFormat="1" ht="16.5" customHeight="1">
      <c r="A260" s="41"/>
      <c r="B260" s="42"/>
      <c r="C260" s="216" t="s">
        <v>1475</v>
      </c>
      <c r="D260" s="216" t="s">
        <v>227</v>
      </c>
      <c r="E260" s="217" t="s">
        <v>1097</v>
      </c>
      <c r="F260" s="218" t="s">
        <v>6107</v>
      </c>
      <c r="G260" s="219" t="s">
        <v>5772</v>
      </c>
      <c r="H260" s="220">
        <v>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2352</v>
      </c>
    </row>
    <row r="261" s="2" customFormat="1" ht="24.15" customHeight="1">
      <c r="A261" s="41"/>
      <c r="B261" s="42"/>
      <c r="C261" s="216" t="s">
        <v>1480</v>
      </c>
      <c r="D261" s="216" t="s">
        <v>227</v>
      </c>
      <c r="E261" s="217" t="s">
        <v>1104</v>
      </c>
      <c r="F261" s="218" t="s">
        <v>6108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2360</v>
      </c>
    </row>
    <row r="262" s="12" customFormat="1" ht="22.8" customHeight="1">
      <c r="A262" s="12"/>
      <c r="B262" s="200"/>
      <c r="C262" s="201"/>
      <c r="D262" s="202" t="s">
        <v>73</v>
      </c>
      <c r="E262" s="214" t="s">
        <v>3010</v>
      </c>
      <c r="F262" s="214" t="s">
        <v>6138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SUM(P263:P295)</f>
        <v>0</v>
      </c>
      <c r="Q262" s="208"/>
      <c r="R262" s="209">
        <f>SUM(R263:R295)</f>
        <v>0</v>
      </c>
      <c r="S262" s="208"/>
      <c r="T262" s="210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82</v>
      </c>
      <c r="AT262" s="212" t="s">
        <v>73</v>
      </c>
      <c r="AU262" s="212" t="s">
        <v>82</v>
      </c>
      <c r="AY262" s="211" t="s">
        <v>224</v>
      </c>
      <c r="BK262" s="213">
        <f>SUM(BK263:BK295)</f>
        <v>0</v>
      </c>
    </row>
    <row r="263" s="2" customFormat="1" ht="24.15" customHeight="1">
      <c r="A263" s="41"/>
      <c r="B263" s="42"/>
      <c r="C263" s="216" t="s">
        <v>2276</v>
      </c>
      <c r="D263" s="216" t="s">
        <v>227</v>
      </c>
      <c r="E263" s="217" t="s">
        <v>74</v>
      </c>
      <c r="F263" s="218" t="s">
        <v>5988</v>
      </c>
      <c r="G263" s="219" t="s">
        <v>19</v>
      </c>
      <c r="H263" s="220">
        <v>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6139</v>
      </c>
    </row>
    <row r="264" s="2" customFormat="1" ht="33" customHeight="1">
      <c r="A264" s="41"/>
      <c r="B264" s="42"/>
      <c r="C264" s="216" t="s">
        <v>1495</v>
      </c>
      <c r="D264" s="216" t="s">
        <v>227</v>
      </c>
      <c r="E264" s="217" t="s">
        <v>1134</v>
      </c>
      <c r="F264" s="218" t="s">
        <v>6140</v>
      </c>
      <c r="G264" s="219" t="s">
        <v>5772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2369</v>
      </c>
    </row>
    <row r="265" s="2" customFormat="1" ht="16.5" customHeight="1">
      <c r="A265" s="41"/>
      <c r="B265" s="42"/>
      <c r="C265" s="216" t="s">
        <v>1514</v>
      </c>
      <c r="D265" s="216" t="s">
        <v>227</v>
      </c>
      <c r="E265" s="217" t="s">
        <v>1153</v>
      </c>
      <c r="F265" s="218" t="s">
        <v>6141</v>
      </c>
      <c r="G265" s="219" t="s">
        <v>5772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2377</v>
      </c>
    </row>
    <row r="266" s="2" customFormat="1" ht="16.5" customHeight="1">
      <c r="A266" s="41"/>
      <c r="B266" s="42"/>
      <c r="C266" s="216" t="s">
        <v>1532</v>
      </c>
      <c r="D266" s="216" t="s">
        <v>227</v>
      </c>
      <c r="E266" s="217" t="s">
        <v>1160</v>
      </c>
      <c r="F266" s="218" t="s">
        <v>6142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2385</v>
      </c>
    </row>
    <row r="267" s="2" customFormat="1" ht="16.5" customHeight="1">
      <c r="A267" s="41"/>
      <c r="B267" s="42"/>
      <c r="C267" s="216" t="s">
        <v>1540</v>
      </c>
      <c r="D267" s="216" t="s">
        <v>227</v>
      </c>
      <c r="E267" s="217" t="s">
        <v>1165</v>
      </c>
      <c r="F267" s="218" t="s">
        <v>6143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2398</v>
      </c>
    </row>
    <row r="268" s="2" customFormat="1" ht="16.5" customHeight="1">
      <c r="A268" s="41"/>
      <c r="B268" s="42"/>
      <c r="C268" s="216" t="s">
        <v>1545</v>
      </c>
      <c r="D268" s="216" t="s">
        <v>227</v>
      </c>
      <c r="E268" s="217" t="s">
        <v>1174</v>
      </c>
      <c r="F268" s="218" t="s">
        <v>6144</v>
      </c>
      <c r="G268" s="219" t="s">
        <v>5772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2407</v>
      </c>
    </row>
    <row r="269" s="2" customFormat="1" ht="16.5" customHeight="1">
      <c r="A269" s="41"/>
      <c r="B269" s="42"/>
      <c r="C269" s="216" t="s">
        <v>1560</v>
      </c>
      <c r="D269" s="216" t="s">
        <v>227</v>
      </c>
      <c r="E269" s="217" t="s">
        <v>1178</v>
      </c>
      <c r="F269" s="218" t="s">
        <v>6145</v>
      </c>
      <c r="G269" s="219" t="s">
        <v>5772</v>
      </c>
      <c r="H269" s="220">
        <v>1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2414</v>
      </c>
    </row>
    <row r="270" s="2" customFormat="1" ht="16.5" customHeight="1">
      <c r="A270" s="41"/>
      <c r="B270" s="42"/>
      <c r="C270" s="216" t="s">
        <v>1565</v>
      </c>
      <c r="D270" s="216" t="s">
        <v>227</v>
      </c>
      <c r="E270" s="217" t="s">
        <v>1186</v>
      </c>
      <c r="F270" s="218" t="s">
        <v>6146</v>
      </c>
      <c r="G270" s="219" t="s">
        <v>5772</v>
      </c>
      <c r="H270" s="220">
        <v>1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2422</v>
      </c>
    </row>
    <row r="271" s="2" customFormat="1" ht="16.5" customHeight="1">
      <c r="A271" s="41"/>
      <c r="B271" s="42"/>
      <c r="C271" s="216" t="s">
        <v>1568</v>
      </c>
      <c r="D271" s="216" t="s">
        <v>227</v>
      </c>
      <c r="E271" s="217" t="s">
        <v>1194</v>
      </c>
      <c r="F271" s="218" t="s">
        <v>6147</v>
      </c>
      <c r="G271" s="219" t="s">
        <v>5772</v>
      </c>
      <c r="H271" s="220">
        <v>1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2430</v>
      </c>
    </row>
    <row r="272" s="2" customFormat="1" ht="16.5" customHeight="1">
      <c r="A272" s="41"/>
      <c r="B272" s="42"/>
      <c r="C272" s="216" t="s">
        <v>1577</v>
      </c>
      <c r="D272" s="216" t="s">
        <v>227</v>
      </c>
      <c r="E272" s="217" t="s">
        <v>1200</v>
      </c>
      <c r="F272" s="218" t="s">
        <v>6148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2438</v>
      </c>
    </row>
    <row r="273" s="2" customFormat="1" ht="16.5" customHeight="1">
      <c r="A273" s="41"/>
      <c r="B273" s="42"/>
      <c r="C273" s="216" t="s">
        <v>1584</v>
      </c>
      <c r="D273" s="216" t="s">
        <v>227</v>
      </c>
      <c r="E273" s="217" t="s">
        <v>1205</v>
      </c>
      <c r="F273" s="218" t="s">
        <v>6149</v>
      </c>
      <c r="G273" s="219" t="s">
        <v>5772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2446</v>
      </c>
    </row>
    <row r="274" s="2" customFormat="1" ht="16.5" customHeight="1">
      <c r="A274" s="41"/>
      <c r="B274" s="42"/>
      <c r="C274" s="216" t="s">
        <v>1589</v>
      </c>
      <c r="D274" s="216" t="s">
        <v>227</v>
      </c>
      <c r="E274" s="217" t="s">
        <v>1210</v>
      </c>
      <c r="F274" s="218" t="s">
        <v>6150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2454</v>
      </c>
    </row>
    <row r="275" s="2" customFormat="1" ht="16.5" customHeight="1">
      <c r="A275" s="41"/>
      <c r="B275" s="42"/>
      <c r="C275" s="216" t="s">
        <v>1594</v>
      </c>
      <c r="D275" s="216" t="s">
        <v>227</v>
      </c>
      <c r="E275" s="217" t="s">
        <v>5120</v>
      </c>
      <c r="F275" s="218" t="s">
        <v>6151</v>
      </c>
      <c r="G275" s="219" t="s">
        <v>5772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2462</v>
      </c>
    </row>
    <row r="276" s="2" customFormat="1" ht="16.5" customHeight="1">
      <c r="A276" s="41"/>
      <c r="B276" s="42"/>
      <c r="C276" s="216" t="s">
        <v>1599</v>
      </c>
      <c r="D276" s="216" t="s">
        <v>227</v>
      </c>
      <c r="E276" s="217" t="s">
        <v>5002</v>
      </c>
      <c r="F276" s="218" t="s">
        <v>6152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2470</v>
      </c>
    </row>
    <row r="277" s="2" customFormat="1" ht="16.5" customHeight="1">
      <c r="A277" s="41"/>
      <c r="B277" s="42"/>
      <c r="C277" s="216" t="s">
        <v>1604</v>
      </c>
      <c r="D277" s="216" t="s">
        <v>227</v>
      </c>
      <c r="E277" s="217" t="s">
        <v>2515</v>
      </c>
      <c r="F277" s="218" t="s">
        <v>6153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2478</v>
      </c>
    </row>
    <row r="278" s="2" customFormat="1" ht="16.5" customHeight="1">
      <c r="A278" s="41"/>
      <c r="B278" s="42"/>
      <c r="C278" s="216" t="s">
        <v>1631</v>
      </c>
      <c r="D278" s="216" t="s">
        <v>227</v>
      </c>
      <c r="E278" s="217" t="s">
        <v>2176</v>
      </c>
      <c r="F278" s="218" t="s">
        <v>6154</v>
      </c>
      <c r="G278" s="219" t="s">
        <v>5772</v>
      </c>
      <c r="H278" s="220">
        <v>6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2486</v>
      </c>
    </row>
    <row r="279" s="2" customFormat="1" ht="16.5" customHeight="1">
      <c r="A279" s="41"/>
      <c r="B279" s="42"/>
      <c r="C279" s="216" t="s">
        <v>1640</v>
      </c>
      <c r="D279" s="216" t="s">
        <v>227</v>
      </c>
      <c r="E279" s="217" t="s">
        <v>5132</v>
      </c>
      <c r="F279" s="218" t="s">
        <v>6110</v>
      </c>
      <c r="G279" s="219" t="s">
        <v>5772</v>
      </c>
      <c r="H279" s="220">
        <v>3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2494</v>
      </c>
    </row>
    <row r="280" s="2" customFormat="1" ht="16.5" customHeight="1">
      <c r="A280" s="41"/>
      <c r="B280" s="42"/>
      <c r="C280" s="216" t="s">
        <v>1655</v>
      </c>
      <c r="D280" s="216" t="s">
        <v>227</v>
      </c>
      <c r="E280" s="217" t="s">
        <v>5011</v>
      </c>
      <c r="F280" s="218" t="s">
        <v>6155</v>
      </c>
      <c r="G280" s="219" t="s">
        <v>5772</v>
      </c>
      <c r="H280" s="220">
        <v>23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2504</v>
      </c>
    </row>
    <row r="281" s="2" customFormat="1" ht="16.5" customHeight="1">
      <c r="A281" s="41"/>
      <c r="B281" s="42"/>
      <c r="C281" s="216" t="s">
        <v>1661</v>
      </c>
      <c r="D281" s="216" t="s">
        <v>227</v>
      </c>
      <c r="E281" s="217" t="s">
        <v>1249</v>
      </c>
      <c r="F281" s="218" t="s">
        <v>6156</v>
      </c>
      <c r="G281" s="219" t="s">
        <v>5772</v>
      </c>
      <c r="H281" s="220">
        <v>18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2509</v>
      </c>
    </row>
    <row r="282" s="2" customFormat="1" ht="24.15" customHeight="1">
      <c r="A282" s="41"/>
      <c r="B282" s="42"/>
      <c r="C282" s="216" t="s">
        <v>1667</v>
      </c>
      <c r="D282" s="216" t="s">
        <v>227</v>
      </c>
      <c r="E282" s="217" t="s">
        <v>1255</v>
      </c>
      <c r="F282" s="218" t="s">
        <v>6157</v>
      </c>
      <c r="G282" s="219" t="s">
        <v>5772</v>
      </c>
      <c r="H282" s="220">
        <v>1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2518</v>
      </c>
    </row>
    <row r="283" s="2" customFormat="1" ht="16.5" customHeight="1">
      <c r="A283" s="41"/>
      <c r="B283" s="42"/>
      <c r="C283" s="216" t="s">
        <v>1672</v>
      </c>
      <c r="D283" s="216" t="s">
        <v>227</v>
      </c>
      <c r="E283" s="217" t="s">
        <v>1265</v>
      </c>
      <c r="F283" s="218" t="s">
        <v>6158</v>
      </c>
      <c r="G283" s="219" t="s">
        <v>5772</v>
      </c>
      <c r="H283" s="220">
        <v>4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2526</v>
      </c>
    </row>
    <row r="284" s="2" customFormat="1" ht="16.5" customHeight="1">
      <c r="A284" s="41"/>
      <c r="B284" s="42"/>
      <c r="C284" s="216" t="s">
        <v>1677</v>
      </c>
      <c r="D284" s="216" t="s">
        <v>227</v>
      </c>
      <c r="E284" s="217" t="s">
        <v>1270</v>
      </c>
      <c r="F284" s="218" t="s">
        <v>6159</v>
      </c>
      <c r="G284" s="219" t="s">
        <v>5772</v>
      </c>
      <c r="H284" s="220">
        <v>2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5299</v>
      </c>
    </row>
    <row r="285" s="2" customFormat="1" ht="16.5" customHeight="1">
      <c r="A285" s="41"/>
      <c r="B285" s="42"/>
      <c r="C285" s="216" t="s">
        <v>1690</v>
      </c>
      <c r="D285" s="216" t="s">
        <v>227</v>
      </c>
      <c r="E285" s="217" t="s">
        <v>1286</v>
      </c>
      <c r="F285" s="218" t="s">
        <v>6105</v>
      </c>
      <c r="G285" s="219" t="s">
        <v>5772</v>
      </c>
      <c r="H285" s="220">
        <v>60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5302</v>
      </c>
    </row>
    <row r="286" s="2" customFormat="1" ht="16.5" customHeight="1">
      <c r="A286" s="41"/>
      <c r="B286" s="42"/>
      <c r="C286" s="216" t="s">
        <v>1696</v>
      </c>
      <c r="D286" s="216" t="s">
        <v>227</v>
      </c>
      <c r="E286" s="217" t="s">
        <v>1291</v>
      </c>
      <c r="F286" s="218" t="s">
        <v>6106</v>
      </c>
      <c r="G286" s="219" t="s">
        <v>5772</v>
      </c>
      <c r="H286" s="220">
        <v>96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2552</v>
      </c>
    </row>
    <row r="287" s="2" customFormat="1" ht="16.5" customHeight="1">
      <c r="A287" s="41"/>
      <c r="B287" s="42"/>
      <c r="C287" s="216" t="s">
        <v>1701</v>
      </c>
      <c r="D287" s="216" t="s">
        <v>227</v>
      </c>
      <c r="E287" s="217" t="s">
        <v>1300</v>
      </c>
      <c r="F287" s="218" t="s">
        <v>6160</v>
      </c>
      <c r="G287" s="219" t="s">
        <v>5772</v>
      </c>
      <c r="H287" s="220">
        <v>8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231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231</v>
      </c>
      <c r="BM287" s="227" t="s">
        <v>2560</v>
      </c>
    </row>
    <row r="288" s="2" customFormat="1" ht="16.5" customHeight="1">
      <c r="A288" s="41"/>
      <c r="B288" s="42"/>
      <c r="C288" s="216" t="s">
        <v>1704</v>
      </c>
      <c r="D288" s="216" t="s">
        <v>227</v>
      </c>
      <c r="E288" s="217" t="s">
        <v>1302</v>
      </c>
      <c r="F288" s="218" t="s">
        <v>6161</v>
      </c>
      <c r="G288" s="219" t="s">
        <v>5772</v>
      </c>
      <c r="H288" s="220">
        <v>5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5312</v>
      </c>
    </row>
    <row r="289" s="2" customFormat="1" ht="16.5" customHeight="1">
      <c r="A289" s="41"/>
      <c r="B289" s="42"/>
      <c r="C289" s="216" t="s">
        <v>5309</v>
      </c>
      <c r="D289" s="216" t="s">
        <v>227</v>
      </c>
      <c r="E289" s="217" t="s">
        <v>1309</v>
      </c>
      <c r="F289" s="218" t="s">
        <v>6107</v>
      </c>
      <c r="G289" s="219" t="s">
        <v>5772</v>
      </c>
      <c r="H289" s="220">
        <v>10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2573</v>
      </c>
    </row>
    <row r="290" s="2" customFormat="1" ht="16.5" customHeight="1">
      <c r="A290" s="41"/>
      <c r="B290" s="42"/>
      <c r="C290" s="216" t="s">
        <v>1728</v>
      </c>
      <c r="D290" s="216" t="s">
        <v>227</v>
      </c>
      <c r="E290" s="217" t="s">
        <v>1314</v>
      </c>
      <c r="F290" s="218" t="s">
        <v>6134</v>
      </c>
      <c r="G290" s="219" t="s">
        <v>5772</v>
      </c>
      <c r="H290" s="220">
        <v>5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2581</v>
      </c>
    </row>
    <row r="291" s="2" customFormat="1" ht="16.5" customHeight="1">
      <c r="A291" s="41"/>
      <c r="B291" s="42"/>
      <c r="C291" s="216" t="s">
        <v>5318</v>
      </c>
      <c r="D291" s="216" t="s">
        <v>227</v>
      </c>
      <c r="E291" s="217" t="s">
        <v>1321</v>
      </c>
      <c r="F291" s="218" t="s">
        <v>6162</v>
      </c>
      <c r="G291" s="219" t="s">
        <v>5772</v>
      </c>
      <c r="H291" s="220">
        <v>10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2590</v>
      </c>
    </row>
    <row r="292" s="2" customFormat="1" ht="16.5" customHeight="1">
      <c r="A292" s="41"/>
      <c r="B292" s="42"/>
      <c r="C292" s="216" t="s">
        <v>467</v>
      </c>
      <c r="D292" s="216" t="s">
        <v>227</v>
      </c>
      <c r="E292" s="217" t="s">
        <v>870</v>
      </c>
      <c r="F292" s="218" t="s">
        <v>6163</v>
      </c>
      <c r="G292" s="219" t="s">
        <v>5772</v>
      </c>
      <c r="H292" s="220">
        <v>16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2604</v>
      </c>
    </row>
    <row r="293" s="2" customFormat="1" ht="16.5" customHeight="1">
      <c r="A293" s="41"/>
      <c r="B293" s="42"/>
      <c r="C293" s="216" t="s">
        <v>5327</v>
      </c>
      <c r="D293" s="216" t="s">
        <v>227</v>
      </c>
      <c r="E293" s="217" t="s">
        <v>1326</v>
      </c>
      <c r="F293" s="218" t="s">
        <v>6164</v>
      </c>
      <c r="G293" s="219" t="s">
        <v>5772</v>
      </c>
      <c r="H293" s="220">
        <v>17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2618</v>
      </c>
    </row>
    <row r="294" s="2" customFormat="1" ht="16.5" customHeight="1">
      <c r="A294" s="41"/>
      <c r="B294" s="42"/>
      <c r="C294" s="216" t="s">
        <v>1754</v>
      </c>
      <c r="D294" s="216" t="s">
        <v>227</v>
      </c>
      <c r="E294" s="217" t="s">
        <v>1331</v>
      </c>
      <c r="F294" s="218" t="s">
        <v>6165</v>
      </c>
      <c r="G294" s="219" t="s">
        <v>5772</v>
      </c>
      <c r="H294" s="220">
        <v>3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2626</v>
      </c>
    </row>
    <row r="295" s="2" customFormat="1" ht="24.15" customHeight="1">
      <c r="A295" s="41"/>
      <c r="B295" s="42"/>
      <c r="C295" s="216" t="s">
        <v>1769</v>
      </c>
      <c r="D295" s="216" t="s">
        <v>227</v>
      </c>
      <c r="E295" s="217" t="s">
        <v>1338</v>
      </c>
      <c r="F295" s="218" t="s">
        <v>6108</v>
      </c>
      <c r="G295" s="219" t="s">
        <v>5772</v>
      </c>
      <c r="H295" s="220">
        <v>1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2636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3023</v>
      </c>
      <c r="F296" s="214" t="s">
        <v>6166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SUM(P297:P311)</f>
        <v>0</v>
      </c>
      <c r="Q296" s="208"/>
      <c r="R296" s="209">
        <f>SUM(R297:R311)</f>
        <v>0</v>
      </c>
      <c r="S296" s="208"/>
      <c r="T296" s="210">
        <f>SUM(T297:T311)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73</v>
      </c>
      <c r="AU296" s="212" t="s">
        <v>82</v>
      </c>
      <c r="AY296" s="211" t="s">
        <v>224</v>
      </c>
      <c r="BK296" s="213">
        <f>SUM(BK297:BK311)</f>
        <v>0</v>
      </c>
    </row>
    <row r="297" s="2" customFormat="1" ht="24.15" customHeight="1">
      <c r="A297" s="41"/>
      <c r="B297" s="42"/>
      <c r="C297" s="216" t="s">
        <v>5204</v>
      </c>
      <c r="D297" s="216" t="s">
        <v>227</v>
      </c>
      <c r="E297" s="217" t="s">
        <v>74</v>
      </c>
      <c r="F297" s="218" t="s">
        <v>5988</v>
      </c>
      <c r="G297" s="219" t="s">
        <v>19</v>
      </c>
      <c r="H297" s="220">
        <v>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6167</v>
      </c>
    </row>
    <row r="298" s="2" customFormat="1" ht="37.8" customHeight="1">
      <c r="A298" s="41"/>
      <c r="B298" s="42"/>
      <c r="C298" s="216" t="s">
        <v>5339</v>
      </c>
      <c r="D298" s="216" t="s">
        <v>227</v>
      </c>
      <c r="E298" s="217" t="s">
        <v>1344</v>
      </c>
      <c r="F298" s="218" t="s">
        <v>6168</v>
      </c>
      <c r="G298" s="219" t="s">
        <v>5772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2648</v>
      </c>
    </row>
    <row r="299" s="2" customFormat="1" ht="16.5" customHeight="1">
      <c r="A299" s="41"/>
      <c r="B299" s="42"/>
      <c r="C299" s="216" t="s">
        <v>1784</v>
      </c>
      <c r="D299" s="216" t="s">
        <v>227</v>
      </c>
      <c r="E299" s="217" t="s">
        <v>1346</v>
      </c>
      <c r="F299" s="218" t="s">
        <v>6102</v>
      </c>
      <c r="G299" s="219" t="s">
        <v>5772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2659</v>
      </c>
    </row>
    <row r="300" s="2" customFormat="1" ht="16.5" customHeight="1">
      <c r="A300" s="41"/>
      <c r="B300" s="42"/>
      <c r="C300" s="216" t="s">
        <v>1799</v>
      </c>
      <c r="D300" s="216" t="s">
        <v>227</v>
      </c>
      <c r="E300" s="217" t="s">
        <v>1354</v>
      </c>
      <c r="F300" s="218" t="s">
        <v>6151</v>
      </c>
      <c r="G300" s="219" t="s">
        <v>5772</v>
      </c>
      <c r="H300" s="220">
        <v>1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2668</v>
      </c>
    </row>
    <row r="301" s="2" customFormat="1" ht="16.5" customHeight="1">
      <c r="A301" s="41"/>
      <c r="B301" s="42"/>
      <c r="C301" s="216" t="s">
        <v>1804</v>
      </c>
      <c r="D301" s="216" t="s">
        <v>227</v>
      </c>
      <c r="E301" s="217" t="s">
        <v>1361</v>
      </c>
      <c r="F301" s="218" t="s">
        <v>6152</v>
      </c>
      <c r="G301" s="219" t="s">
        <v>5772</v>
      </c>
      <c r="H301" s="220">
        <v>1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2678</v>
      </c>
    </row>
    <row r="302" s="2" customFormat="1" ht="16.5" customHeight="1">
      <c r="A302" s="41"/>
      <c r="B302" s="42"/>
      <c r="C302" s="216" t="s">
        <v>1809</v>
      </c>
      <c r="D302" s="216" t="s">
        <v>227</v>
      </c>
      <c r="E302" s="217" t="s">
        <v>1365</v>
      </c>
      <c r="F302" s="218" t="s">
        <v>6153</v>
      </c>
      <c r="G302" s="219" t="s">
        <v>5772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2756</v>
      </c>
    </row>
    <row r="303" s="2" customFormat="1" ht="16.5" customHeight="1">
      <c r="A303" s="41"/>
      <c r="B303" s="42"/>
      <c r="C303" s="216" t="s">
        <v>1814</v>
      </c>
      <c r="D303" s="216" t="s">
        <v>227</v>
      </c>
      <c r="E303" s="217" t="s">
        <v>6169</v>
      </c>
      <c r="F303" s="218" t="s">
        <v>6154</v>
      </c>
      <c r="G303" s="219" t="s">
        <v>5772</v>
      </c>
      <c r="H303" s="220">
        <v>6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231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231</v>
      </c>
      <c r="BM303" s="227" t="s">
        <v>2790</v>
      </c>
    </row>
    <row r="304" s="2" customFormat="1" ht="16.5" customHeight="1">
      <c r="A304" s="41"/>
      <c r="B304" s="42"/>
      <c r="C304" s="216" t="s">
        <v>1822</v>
      </c>
      <c r="D304" s="216" t="s">
        <v>227</v>
      </c>
      <c r="E304" s="217" t="s">
        <v>1370</v>
      </c>
      <c r="F304" s="218" t="s">
        <v>6170</v>
      </c>
      <c r="G304" s="219" t="s">
        <v>5772</v>
      </c>
      <c r="H304" s="220">
        <v>25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2798</v>
      </c>
    </row>
    <row r="305" s="2" customFormat="1" ht="16.5" customHeight="1">
      <c r="A305" s="41"/>
      <c r="B305" s="42"/>
      <c r="C305" s="216" t="s">
        <v>1829</v>
      </c>
      <c r="D305" s="216" t="s">
        <v>227</v>
      </c>
      <c r="E305" s="217" t="s">
        <v>5040</v>
      </c>
      <c r="F305" s="218" t="s">
        <v>6171</v>
      </c>
      <c r="G305" s="219" t="s">
        <v>5772</v>
      </c>
      <c r="H305" s="220">
        <v>24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2821</v>
      </c>
    </row>
    <row r="306" s="2" customFormat="1" ht="16.5" customHeight="1">
      <c r="A306" s="41"/>
      <c r="B306" s="42"/>
      <c r="C306" s="216" t="s">
        <v>1834</v>
      </c>
      <c r="D306" s="216" t="s">
        <v>227</v>
      </c>
      <c r="E306" s="217" t="s">
        <v>1382</v>
      </c>
      <c r="F306" s="218" t="s">
        <v>6172</v>
      </c>
      <c r="G306" s="219" t="s">
        <v>5772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2841</v>
      </c>
    </row>
    <row r="307" s="2" customFormat="1" ht="16.5" customHeight="1">
      <c r="A307" s="41"/>
      <c r="B307" s="42"/>
      <c r="C307" s="216" t="s">
        <v>1840</v>
      </c>
      <c r="D307" s="216" t="s">
        <v>227</v>
      </c>
      <c r="E307" s="217" t="s">
        <v>5044</v>
      </c>
      <c r="F307" s="218" t="s">
        <v>6105</v>
      </c>
      <c r="G307" s="219" t="s">
        <v>5772</v>
      </c>
      <c r="H307" s="220">
        <v>6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231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231</v>
      </c>
      <c r="BM307" s="227" t="s">
        <v>2853</v>
      </c>
    </row>
    <row r="308" s="2" customFormat="1" ht="16.5" customHeight="1">
      <c r="A308" s="41"/>
      <c r="B308" s="42"/>
      <c r="C308" s="216" t="s">
        <v>1869</v>
      </c>
      <c r="D308" s="216" t="s">
        <v>227</v>
      </c>
      <c r="E308" s="217" t="s">
        <v>5205</v>
      </c>
      <c r="F308" s="218" t="s">
        <v>6106</v>
      </c>
      <c r="G308" s="219" t="s">
        <v>5772</v>
      </c>
      <c r="H308" s="220">
        <v>74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2865</v>
      </c>
    </row>
    <row r="309" s="2" customFormat="1" ht="16.5" customHeight="1">
      <c r="A309" s="41"/>
      <c r="B309" s="42"/>
      <c r="C309" s="216" t="s">
        <v>1886</v>
      </c>
      <c r="D309" s="216" t="s">
        <v>227</v>
      </c>
      <c r="E309" s="217" t="s">
        <v>1403</v>
      </c>
      <c r="F309" s="218" t="s">
        <v>6160</v>
      </c>
      <c r="G309" s="219" t="s">
        <v>5772</v>
      </c>
      <c r="H309" s="220">
        <v>13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2876</v>
      </c>
    </row>
    <row r="310" s="2" customFormat="1" ht="16.5" customHeight="1">
      <c r="A310" s="41"/>
      <c r="B310" s="42"/>
      <c r="C310" s="216" t="s">
        <v>1891</v>
      </c>
      <c r="D310" s="216" t="s">
        <v>227</v>
      </c>
      <c r="E310" s="217" t="s">
        <v>1407</v>
      </c>
      <c r="F310" s="218" t="s">
        <v>6107</v>
      </c>
      <c r="G310" s="219" t="s">
        <v>5772</v>
      </c>
      <c r="H310" s="220">
        <v>5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2886</v>
      </c>
    </row>
    <row r="311" s="2" customFormat="1" ht="24.15" customHeight="1">
      <c r="A311" s="41"/>
      <c r="B311" s="42"/>
      <c r="C311" s="216" t="s">
        <v>1901</v>
      </c>
      <c r="D311" s="216" t="s">
        <v>227</v>
      </c>
      <c r="E311" s="217" t="s">
        <v>1416</v>
      </c>
      <c r="F311" s="218" t="s">
        <v>6108</v>
      </c>
      <c r="G311" s="219" t="s">
        <v>5772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231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231</v>
      </c>
      <c r="BM311" s="227" t="s">
        <v>2901</v>
      </c>
    </row>
    <row r="312" s="12" customFormat="1" ht="22.8" customHeight="1">
      <c r="A312" s="12"/>
      <c r="B312" s="200"/>
      <c r="C312" s="201"/>
      <c r="D312" s="202" t="s">
        <v>73</v>
      </c>
      <c r="E312" s="214" t="s">
        <v>2961</v>
      </c>
      <c r="F312" s="214" t="s">
        <v>6173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SUM(P313:P315)</f>
        <v>0</v>
      </c>
      <c r="Q312" s="208"/>
      <c r="R312" s="209">
        <f>SUM(R313:R315)</f>
        <v>0</v>
      </c>
      <c r="S312" s="208"/>
      <c r="T312" s="210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82</v>
      </c>
      <c r="AT312" s="212" t="s">
        <v>73</v>
      </c>
      <c r="AU312" s="212" t="s">
        <v>82</v>
      </c>
      <c r="AY312" s="211" t="s">
        <v>224</v>
      </c>
      <c r="BK312" s="213">
        <f>SUM(BK313:BK315)</f>
        <v>0</v>
      </c>
    </row>
    <row r="313" s="2" customFormat="1" ht="24.15" customHeight="1">
      <c r="A313" s="41"/>
      <c r="B313" s="42"/>
      <c r="C313" s="216" t="s">
        <v>2266</v>
      </c>
      <c r="D313" s="216" t="s">
        <v>227</v>
      </c>
      <c r="E313" s="217" t="s">
        <v>74</v>
      </c>
      <c r="F313" s="218" t="s">
        <v>5988</v>
      </c>
      <c r="G313" s="219" t="s">
        <v>19</v>
      </c>
      <c r="H313" s="220">
        <v>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231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231</v>
      </c>
      <c r="BM313" s="227" t="s">
        <v>6174</v>
      </c>
    </row>
    <row r="314" s="2" customFormat="1" ht="24.15" customHeight="1">
      <c r="A314" s="41"/>
      <c r="B314" s="42"/>
      <c r="C314" s="216" t="s">
        <v>1908</v>
      </c>
      <c r="D314" s="216" t="s">
        <v>227</v>
      </c>
      <c r="E314" s="217" t="s">
        <v>1425</v>
      </c>
      <c r="F314" s="218" t="s">
        <v>6175</v>
      </c>
      <c r="G314" s="219" t="s">
        <v>5772</v>
      </c>
      <c r="H314" s="220">
        <v>1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2914</v>
      </c>
    </row>
    <row r="315" s="2" customFormat="1" ht="24.15" customHeight="1">
      <c r="A315" s="41"/>
      <c r="B315" s="42"/>
      <c r="C315" s="216" t="s">
        <v>1913</v>
      </c>
      <c r="D315" s="216" t="s">
        <v>227</v>
      </c>
      <c r="E315" s="217" t="s">
        <v>1430</v>
      </c>
      <c r="F315" s="218" t="s">
        <v>6108</v>
      </c>
      <c r="G315" s="219" t="s">
        <v>5772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231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231</v>
      </c>
      <c r="BM315" s="227" t="s">
        <v>2931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3863</v>
      </c>
      <c r="F316" s="214" t="s">
        <v>6176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SUM(P317:P319)</f>
        <v>0</v>
      </c>
      <c r="Q316" s="208"/>
      <c r="R316" s="209">
        <f>SUM(R317:R319)</f>
        <v>0</v>
      </c>
      <c r="S316" s="208"/>
      <c r="T316" s="21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82</v>
      </c>
      <c r="AT316" s="212" t="s">
        <v>73</v>
      </c>
      <c r="AU316" s="212" t="s">
        <v>82</v>
      </c>
      <c r="AY316" s="211" t="s">
        <v>224</v>
      </c>
      <c r="BK316" s="213">
        <f>SUM(BK317:BK319)</f>
        <v>0</v>
      </c>
    </row>
    <row r="317" s="2" customFormat="1" ht="24.15" customHeight="1">
      <c r="A317" s="41"/>
      <c r="B317" s="42"/>
      <c r="C317" s="216" t="s">
        <v>5199</v>
      </c>
      <c r="D317" s="216" t="s">
        <v>227</v>
      </c>
      <c r="E317" s="217" t="s">
        <v>74</v>
      </c>
      <c r="F317" s="218" t="s">
        <v>5988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231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231</v>
      </c>
      <c r="BM317" s="227" t="s">
        <v>6177</v>
      </c>
    </row>
    <row r="318" s="2" customFormat="1" ht="16.5" customHeight="1">
      <c r="A318" s="41"/>
      <c r="B318" s="42"/>
      <c r="C318" s="216" t="s">
        <v>1925</v>
      </c>
      <c r="D318" s="216" t="s">
        <v>227</v>
      </c>
      <c r="E318" s="217" t="s">
        <v>1435</v>
      </c>
      <c r="F318" s="218" t="s">
        <v>6178</v>
      </c>
      <c r="G318" s="219" t="s">
        <v>5772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2940</v>
      </c>
    </row>
    <row r="319" s="2" customFormat="1" ht="24.15" customHeight="1">
      <c r="A319" s="41"/>
      <c r="B319" s="42"/>
      <c r="C319" s="216" t="s">
        <v>1928</v>
      </c>
      <c r="D319" s="216" t="s">
        <v>227</v>
      </c>
      <c r="E319" s="217" t="s">
        <v>1467</v>
      </c>
      <c r="F319" s="218" t="s">
        <v>6108</v>
      </c>
      <c r="G319" s="219" t="s">
        <v>5772</v>
      </c>
      <c r="H319" s="220">
        <v>1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231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231</v>
      </c>
      <c r="BM319" s="227" t="s">
        <v>2951</v>
      </c>
    </row>
    <row r="320" s="12" customFormat="1" ht="22.8" customHeight="1">
      <c r="A320" s="12"/>
      <c r="B320" s="200"/>
      <c r="C320" s="201"/>
      <c r="D320" s="202" t="s">
        <v>73</v>
      </c>
      <c r="E320" s="214" t="s">
        <v>2597</v>
      </c>
      <c r="F320" s="214" t="s">
        <v>6179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SUM(P321:P324)</f>
        <v>0</v>
      </c>
      <c r="Q320" s="208"/>
      <c r="R320" s="209">
        <f>SUM(R321:R324)</f>
        <v>0</v>
      </c>
      <c r="S320" s="208"/>
      <c r="T320" s="210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93</v>
      </c>
      <c r="AT320" s="212" t="s">
        <v>73</v>
      </c>
      <c r="AU320" s="212" t="s">
        <v>82</v>
      </c>
      <c r="AY320" s="211" t="s">
        <v>224</v>
      </c>
      <c r="BK320" s="213">
        <f>SUM(BK321:BK324)</f>
        <v>0</v>
      </c>
    </row>
    <row r="321" s="2" customFormat="1" ht="24.15" customHeight="1">
      <c r="A321" s="41"/>
      <c r="B321" s="42"/>
      <c r="C321" s="216" t="s">
        <v>6180</v>
      </c>
      <c r="D321" s="216" t="s">
        <v>227</v>
      </c>
      <c r="E321" s="217" t="s">
        <v>74</v>
      </c>
      <c r="F321" s="218" t="s">
        <v>5988</v>
      </c>
      <c r="G321" s="219" t="s">
        <v>19</v>
      </c>
      <c r="H321" s="220">
        <v>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6181</v>
      </c>
    </row>
    <row r="322" s="2" customFormat="1" ht="37.8" customHeight="1">
      <c r="A322" s="41"/>
      <c r="B322" s="42"/>
      <c r="C322" s="216" t="s">
        <v>1945</v>
      </c>
      <c r="D322" s="216" t="s">
        <v>227</v>
      </c>
      <c r="E322" s="217" t="s">
        <v>1475</v>
      </c>
      <c r="F322" s="218" t="s">
        <v>6182</v>
      </c>
      <c r="G322" s="219" t="s">
        <v>5772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6183</v>
      </c>
    </row>
    <row r="323" s="2" customFormat="1" ht="24.15" customHeight="1">
      <c r="A323" s="41"/>
      <c r="B323" s="42"/>
      <c r="C323" s="216" t="s">
        <v>1949</v>
      </c>
      <c r="D323" s="216" t="s">
        <v>227</v>
      </c>
      <c r="E323" s="217" t="s">
        <v>1480</v>
      </c>
      <c r="F323" s="218" t="s">
        <v>6184</v>
      </c>
      <c r="G323" s="219" t="s">
        <v>5772</v>
      </c>
      <c r="H323" s="220">
        <v>15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2971</v>
      </c>
    </row>
    <row r="324" s="2" customFormat="1" ht="24.15" customHeight="1">
      <c r="A324" s="41"/>
      <c r="B324" s="42"/>
      <c r="C324" s="216" t="s">
        <v>1951</v>
      </c>
      <c r="D324" s="216" t="s">
        <v>227</v>
      </c>
      <c r="E324" s="217" t="s">
        <v>1495</v>
      </c>
      <c r="F324" s="218" t="s">
        <v>6108</v>
      </c>
      <c r="G324" s="219" t="s">
        <v>5772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2991</v>
      </c>
    </row>
    <row r="325" s="12" customFormat="1" ht="22.8" customHeight="1">
      <c r="A325" s="12"/>
      <c r="B325" s="200"/>
      <c r="C325" s="201"/>
      <c r="D325" s="202" t="s">
        <v>73</v>
      </c>
      <c r="E325" s="214" t="s">
        <v>1520</v>
      </c>
      <c r="F325" s="214" t="s">
        <v>6185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SUM(P326:P329)</f>
        <v>0</v>
      </c>
      <c r="Q325" s="208"/>
      <c r="R325" s="209">
        <f>SUM(R326:R329)</f>
        <v>0</v>
      </c>
      <c r="S325" s="208"/>
      <c r="T325" s="210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93</v>
      </c>
      <c r="AT325" s="212" t="s">
        <v>73</v>
      </c>
      <c r="AU325" s="212" t="s">
        <v>82</v>
      </c>
      <c r="AY325" s="211" t="s">
        <v>224</v>
      </c>
      <c r="BK325" s="213">
        <f>SUM(BK326:BK329)</f>
        <v>0</v>
      </c>
    </row>
    <row r="326" s="2" customFormat="1" ht="24.15" customHeight="1">
      <c r="A326" s="41"/>
      <c r="B326" s="42"/>
      <c r="C326" s="216" t="s">
        <v>2255</v>
      </c>
      <c r="D326" s="216" t="s">
        <v>227</v>
      </c>
      <c r="E326" s="217" t="s">
        <v>74</v>
      </c>
      <c r="F326" s="218" t="s">
        <v>5988</v>
      </c>
      <c r="G326" s="219" t="s">
        <v>19</v>
      </c>
      <c r="H326" s="220">
        <v>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6186</v>
      </c>
    </row>
    <row r="327" s="2" customFormat="1" ht="37.8" customHeight="1">
      <c r="A327" s="41"/>
      <c r="B327" s="42"/>
      <c r="C327" s="216" t="s">
        <v>1956</v>
      </c>
      <c r="D327" s="216" t="s">
        <v>227</v>
      </c>
      <c r="E327" s="217" t="s">
        <v>1514</v>
      </c>
      <c r="F327" s="218" t="s">
        <v>6187</v>
      </c>
      <c r="G327" s="219" t="s">
        <v>5772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6188</v>
      </c>
    </row>
    <row r="328" s="2" customFormat="1" ht="24.15" customHeight="1">
      <c r="A328" s="41"/>
      <c r="B328" s="42"/>
      <c r="C328" s="216" t="s">
        <v>1961</v>
      </c>
      <c r="D328" s="216" t="s">
        <v>227</v>
      </c>
      <c r="E328" s="217" t="s">
        <v>1532</v>
      </c>
      <c r="F328" s="218" t="s">
        <v>6184</v>
      </c>
      <c r="G328" s="219" t="s">
        <v>5772</v>
      </c>
      <c r="H328" s="220">
        <v>6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6189</v>
      </c>
    </row>
    <row r="329" s="2" customFormat="1" ht="24.15" customHeight="1">
      <c r="A329" s="41"/>
      <c r="B329" s="42"/>
      <c r="C329" s="216" t="s">
        <v>1964</v>
      </c>
      <c r="D329" s="216" t="s">
        <v>227</v>
      </c>
      <c r="E329" s="217" t="s">
        <v>1540</v>
      </c>
      <c r="F329" s="218" t="s">
        <v>6108</v>
      </c>
      <c r="G329" s="219" t="s">
        <v>5772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3040</v>
      </c>
    </row>
    <row r="330" s="12" customFormat="1" ht="22.8" customHeight="1">
      <c r="A330" s="12"/>
      <c r="B330" s="200"/>
      <c r="C330" s="201"/>
      <c r="D330" s="202" t="s">
        <v>73</v>
      </c>
      <c r="E330" s="214" t="s">
        <v>1527</v>
      </c>
      <c r="F330" s="214" t="s">
        <v>6190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SUM(P331:P334)</f>
        <v>0</v>
      </c>
      <c r="Q330" s="208"/>
      <c r="R330" s="209">
        <f>SUM(R331:R334)</f>
        <v>0</v>
      </c>
      <c r="S330" s="208"/>
      <c r="T330" s="210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93</v>
      </c>
      <c r="AT330" s="212" t="s">
        <v>73</v>
      </c>
      <c r="AU330" s="212" t="s">
        <v>82</v>
      </c>
      <c r="AY330" s="211" t="s">
        <v>224</v>
      </c>
      <c r="BK330" s="213">
        <f>SUM(BK331:BK334)</f>
        <v>0</v>
      </c>
    </row>
    <row r="331" s="2" customFormat="1" ht="24.15" customHeight="1">
      <c r="A331" s="41"/>
      <c r="B331" s="42"/>
      <c r="C331" s="216" t="s">
        <v>2251</v>
      </c>
      <c r="D331" s="216" t="s">
        <v>227</v>
      </c>
      <c r="E331" s="217" t="s">
        <v>74</v>
      </c>
      <c r="F331" s="218" t="s">
        <v>5988</v>
      </c>
      <c r="G331" s="219" t="s">
        <v>19</v>
      </c>
      <c r="H331" s="220">
        <v>0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6191</v>
      </c>
    </row>
    <row r="332" s="2" customFormat="1" ht="37.8" customHeight="1">
      <c r="A332" s="41"/>
      <c r="B332" s="42"/>
      <c r="C332" s="216" t="s">
        <v>1971</v>
      </c>
      <c r="D332" s="216" t="s">
        <v>227</v>
      </c>
      <c r="E332" s="217" t="s">
        <v>1545</v>
      </c>
      <c r="F332" s="218" t="s">
        <v>6182</v>
      </c>
      <c r="G332" s="219" t="s">
        <v>5772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3066</v>
      </c>
    </row>
    <row r="333" s="2" customFormat="1" ht="24.15" customHeight="1">
      <c r="A333" s="41"/>
      <c r="B333" s="42"/>
      <c r="C333" s="216" t="s">
        <v>1976</v>
      </c>
      <c r="D333" s="216" t="s">
        <v>227</v>
      </c>
      <c r="E333" s="217" t="s">
        <v>1560</v>
      </c>
      <c r="F333" s="218" t="s">
        <v>6184</v>
      </c>
      <c r="G333" s="219" t="s">
        <v>5772</v>
      </c>
      <c r="H333" s="220">
        <v>15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3076</v>
      </c>
    </row>
    <row r="334" s="2" customFormat="1" ht="24.15" customHeight="1">
      <c r="A334" s="41"/>
      <c r="B334" s="42"/>
      <c r="C334" s="216" t="s">
        <v>1981</v>
      </c>
      <c r="D334" s="216" t="s">
        <v>227</v>
      </c>
      <c r="E334" s="217" t="s">
        <v>1565</v>
      </c>
      <c r="F334" s="218" t="s">
        <v>6108</v>
      </c>
      <c r="G334" s="219" t="s">
        <v>5772</v>
      </c>
      <c r="H334" s="220">
        <v>1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3089</v>
      </c>
    </row>
    <row r="335" s="12" customFormat="1" ht="22.8" customHeight="1">
      <c r="A335" s="12"/>
      <c r="B335" s="200"/>
      <c r="C335" s="201"/>
      <c r="D335" s="202" t="s">
        <v>73</v>
      </c>
      <c r="E335" s="214" t="s">
        <v>3120</v>
      </c>
      <c r="F335" s="214" t="s">
        <v>6192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SUM(P336:P339)</f>
        <v>0</v>
      </c>
      <c r="Q335" s="208"/>
      <c r="R335" s="209">
        <f>SUM(R336:R339)</f>
        <v>0</v>
      </c>
      <c r="S335" s="208"/>
      <c r="T335" s="21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93</v>
      </c>
      <c r="AT335" s="212" t="s">
        <v>73</v>
      </c>
      <c r="AU335" s="212" t="s">
        <v>82</v>
      </c>
      <c r="AY335" s="211" t="s">
        <v>224</v>
      </c>
      <c r="BK335" s="213">
        <f>SUM(BK336:BK339)</f>
        <v>0</v>
      </c>
    </row>
    <row r="336" s="2" customFormat="1" ht="24.15" customHeight="1">
      <c r="A336" s="41"/>
      <c r="B336" s="42"/>
      <c r="C336" s="216" t="s">
        <v>2172</v>
      </c>
      <c r="D336" s="216" t="s">
        <v>227</v>
      </c>
      <c r="E336" s="217" t="s">
        <v>74</v>
      </c>
      <c r="F336" s="218" t="s">
        <v>5988</v>
      </c>
      <c r="G336" s="219" t="s">
        <v>19</v>
      </c>
      <c r="H336" s="220">
        <v>0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6193</v>
      </c>
    </row>
    <row r="337" s="2" customFormat="1" ht="37.8" customHeight="1">
      <c r="A337" s="41"/>
      <c r="B337" s="42"/>
      <c r="C337" s="216" t="s">
        <v>1988</v>
      </c>
      <c r="D337" s="216" t="s">
        <v>227</v>
      </c>
      <c r="E337" s="217" t="s">
        <v>1568</v>
      </c>
      <c r="F337" s="218" t="s">
        <v>6187</v>
      </c>
      <c r="G337" s="219" t="s">
        <v>5772</v>
      </c>
      <c r="H337" s="220">
        <v>1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3103</v>
      </c>
    </row>
    <row r="338" s="2" customFormat="1" ht="24.15" customHeight="1">
      <c r="A338" s="41"/>
      <c r="B338" s="42"/>
      <c r="C338" s="216" t="s">
        <v>1996</v>
      </c>
      <c r="D338" s="216" t="s">
        <v>227</v>
      </c>
      <c r="E338" s="217" t="s">
        <v>1577</v>
      </c>
      <c r="F338" s="218" t="s">
        <v>6184</v>
      </c>
      <c r="G338" s="219" t="s">
        <v>5772</v>
      </c>
      <c r="H338" s="220">
        <v>6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3115</v>
      </c>
    </row>
    <row r="339" s="2" customFormat="1" ht="24.15" customHeight="1">
      <c r="A339" s="41"/>
      <c r="B339" s="42"/>
      <c r="C339" s="216" t="s">
        <v>2021</v>
      </c>
      <c r="D339" s="216" t="s">
        <v>227</v>
      </c>
      <c r="E339" s="217" t="s">
        <v>1584</v>
      </c>
      <c r="F339" s="218" t="s">
        <v>6108</v>
      </c>
      <c r="G339" s="219" t="s">
        <v>5772</v>
      </c>
      <c r="H339" s="220">
        <v>1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3129</v>
      </c>
    </row>
    <row r="340" s="12" customFormat="1" ht="22.8" customHeight="1">
      <c r="A340" s="12"/>
      <c r="B340" s="200"/>
      <c r="C340" s="201"/>
      <c r="D340" s="202" t="s">
        <v>73</v>
      </c>
      <c r="E340" s="214" t="s">
        <v>4050</v>
      </c>
      <c r="F340" s="214" t="s">
        <v>6194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SUM(P341:P344)</f>
        <v>0</v>
      </c>
      <c r="Q340" s="208"/>
      <c r="R340" s="209">
        <f>SUM(R341:R344)</f>
        <v>0</v>
      </c>
      <c r="S340" s="208"/>
      <c r="T340" s="210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93</v>
      </c>
      <c r="AT340" s="212" t="s">
        <v>73</v>
      </c>
      <c r="AU340" s="212" t="s">
        <v>82</v>
      </c>
      <c r="AY340" s="211" t="s">
        <v>224</v>
      </c>
      <c r="BK340" s="213">
        <f>SUM(BK341:BK344)</f>
        <v>0</v>
      </c>
    </row>
    <row r="341" s="2" customFormat="1" ht="24.15" customHeight="1">
      <c r="A341" s="41"/>
      <c r="B341" s="42"/>
      <c r="C341" s="216" t="s">
        <v>2242</v>
      </c>
      <c r="D341" s="216" t="s">
        <v>227</v>
      </c>
      <c r="E341" s="217" t="s">
        <v>74</v>
      </c>
      <c r="F341" s="218" t="s">
        <v>5988</v>
      </c>
      <c r="G341" s="219" t="s">
        <v>19</v>
      </c>
      <c r="H341" s="220">
        <v>0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6195</v>
      </c>
    </row>
    <row r="342" s="2" customFormat="1" ht="37.8" customHeight="1">
      <c r="A342" s="41"/>
      <c r="B342" s="42"/>
      <c r="C342" s="216" t="s">
        <v>2033</v>
      </c>
      <c r="D342" s="216" t="s">
        <v>227</v>
      </c>
      <c r="E342" s="217" t="s">
        <v>1589</v>
      </c>
      <c r="F342" s="218" t="s">
        <v>6182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3141</v>
      </c>
    </row>
    <row r="343" s="2" customFormat="1" ht="24.15" customHeight="1">
      <c r="A343" s="41"/>
      <c r="B343" s="42"/>
      <c r="C343" s="216" t="s">
        <v>2045</v>
      </c>
      <c r="D343" s="216" t="s">
        <v>227</v>
      </c>
      <c r="E343" s="217" t="s">
        <v>1594</v>
      </c>
      <c r="F343" s="218" t="s">
        <v>6184</v>
      </c>
      <c r="G343" s="219" t="s">
        <v>5772</v>
      </c>
      <c r="H343" s="220">
        <v>12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3152</v>
      </c>
    </row>
    <row r="344" s="2" customFormat="1" ht="24.15" customHeight="1">
      <c r="A344" s="41"/>
      <c r="B344" s="42"/>
      <c r="C344" s="216" t="s">
        <v>2066</v>
      </c>
      <c r="D344" s="216" t="s">
        <v>227</v>
      </c>
      <c r="E344" s="217" t="s">
        <v>1599</v>
      </c>
      <c r="F344" s="218" t="s">
        <v>6108</v>
      </c>
      <c r="G344" s="219" t="s">
        <v>5772</v>
      </c>
      <c r="H344" s="220">
        <v>1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3163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4054</v>
      </c>
      <c r="F345" s="214" t="s">
        <v>6196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SUM(P346:P349)</f>
        <v>0</v>
      </c>
      <c r="Q345" s="208"/>
      <c r="R345" s="209">
        <f>SUM(R346:R349)</f>
        <v>0</v>
      </c>
      <c r="S345" s="208"/>
      <c r="T345" s="210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82</v>
      </c>
      <c r="AT345" s="212" t="s">
        <v>73</v>
      </c>
      <c r="AU345" s="212" t="s">
        <v>82</v>
      </c>
      <c r="AY345" s="211" t="s">
        <v>224</v>
      </c>
      <c r="BK345" s="213">
        <f>SUM(BK346:BK349)</f>
        <v>0</v>
      </c>
    </row>
    <row r="346" s="2" customFormat="1" ht="24.15" customHeight="1">
      <c r="A346" s="41"/>
      <c r="B346" s="42"/>
      <c r="C346" s="216" t="s">
        <v>2236</v>
      </c>
      <c r="D346" s="216" t="s">
        <v>227</v>
      </c>
      <c r="E346" s="217" t="s">
        <v>74</v>
      </c>
      <c r="F346" s="218" t="s">
        <v>5988</v>
      </c>
      <c r="G346" s="219" t="s">
        <v>19</v>
      </c>
      <c r="H346" s="220">
        <v>0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6197</v>
      </c>
    </row>
    <row r="347" s="2" customFormat="1" ht="37.8" customHeight="1">
      <c r="A347" s="41"/>
      <c r="B347" s="42"/>
      <c r="C347" s="216" t="s">
        <v>2071</v>
      </c>
      <c r="D347" s="216" t="s">
        <v>227</v>
      </c>
      <c r="E347" s="217" t="s">
        <v>1604</v>
      </c>
      <c r="F347" s="218" t="s">
        <v>6187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231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231</v>
      </c>
      <c r="BM347" s="227" t="s">
        <v>3181</v>
      </c>
    </row>
    <row r="348" s="2" customFormat="1" ht="24.15" customHeight="1">
      <c r="A348" s="41"/>
      <c r="B348" s="42"/>
      <c r="C348" s="216" t="s">
        <v>2077</v>
      </c>
      <c r="D348" s="216" t="s">
        <v>227</v>
      </c>
      <c r="E348" s="217" t="s">
        <v>1631</v>
      </c>
      <c r="F348" s="218" t="s">
        <v>6184</v>
      </c>
      <c r="G348" s="219" t="s">
        <v>5772</v>
      </c>
      <c r="H348" s="220">
        <v>6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3196</v>
      </c>
    </row>
    <row r="349" s="2" customFormat="1" ht="24.15" customHeight="1">
      <c r="A349" s="41"/>
      <c r="B349" s="42"/>
      <c r="C349" s="216" t="s">
        <v>2085</v>
      </c>
      <c r="D349" s="216" t="s">
        <v>227</v>
      </c>
      <c r="E349" s="217" t="s">
        <v>1640</v>
      </c>
      <c r="F349" s="218" t="s">
        <v>6108</v>
      </c>
      <c r="G349" s="219" t="s">
        <v>5772</v>
      </c>
      <c r="H349" s="220">
        <v>1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3210</v>
      </c>
    </row>
    <row r="350" s="12" customFormat="1" ht="22.8" customHeight="1">
      <c r="A350" s="12"/>
      <c r="B350" s="200"/>
      <c r="C350" s="201"/>
      <c r="D350" s="202" t="s">
        <v>73</v>
      </c>
      <c r="E350" s="214" t="s">
        <v>4331</v>
      </c>
      <c r="F350" s="214" t="s">
        <v>6198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SUM(P351:P355)</f>
        <v>0</v>
      </c>
      <c r="Q350" s="208"/>
      <c r="R350" s="209">
        <f>SUM(R351:R355)</f>
        <v>0</v>
      </c>
      <c r="S350" s="208"/>
      <c r="T350" s="210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82</v>
      </c>
      <c r="AT350" s="212" t="s">
        <v>73</v>
      </c>
      <c r="AU350" s="212" t="s">
        <v>82</v>
      </c>
      <c r="AY350" s="211" t="s">
        <v>224</v>
      </c>
      <c r="BK350" s="213">
        <f>SUM(BK351:BK355)</f>
        <v>0</v>
      </c>
    </row>
    <row r="351" s="2" customFormat="1" ht="24.15" customHeight="1">
      <c r="A351" s="41"/>
      <c r="B351" s="42"/>
      <c r="C351" s="216" t="s">
        <v>2232</v>
      </c>
      <c r="D351" s="216" t="s">
        <v>227</v>
      </c>
      <c r="E351" s="217" t="s">
        <v>74</v>
      </c>
      <c r="F351" s="218" t="s">
        <v>5988</v>
      </c>
      <c r="G351" s="219" t="s">
        <v>19</v>
      </c>
      <c r="H351" s="220">
        <v>0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6199</v>
      </c>
    </row>
    <row r="352" s="2" customFormat="1" ht="37.8" customHeight="1">
      <c r="A352" s="41"/>
      <c r="B352" s="42"/>
      <c r="C352" s="216" t="s">
        <v>2095</v>
      </c>
      <c r="D352" s="216" t="s">
        <v>227</v>
      </c>
      <c r="E352" s="217" t="s">
        <v>1655</v>
      </c>
      <c r="F352" s="218" t="s">
        <v>6182</v>
      </c>
      <c r="G352" s="219" t="s">
        <v>5772</v>
      </c>
      <c r="H352" s="220">
        <v>1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3228</v>
      </c>
    </row>
    <row r="353" s="2" customFormat="1" ht="24.15" customHeight="1">
      <c r="A353" s="41"/>
      <c r="B353" s="42"/>
      <c r="C353" s="216" t="s">
        <v>2101</v>
      </c>
      <c r="D353" s="216" t="s">
        <v>227</v>
      </c>
      <c r="E353" s="217" t="s">
        <v>1661</v>
      </c>
      <c r="F353" s="218" t="s">
        <v>6184</v>
      </c>
      <c r="G353" s="219" t="s">
        <v>5772</v>
      </c>
      <c r="H353" s="220">
        <v>7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3274</v>
      </c>
    </row>
    <row r="354" s="2" customFormat="1" ht="24.15" customHeight="1">
      <c r="A354" s="41"/>
      <c r="B354" s="42"/>
      <c r="C354" s="216" t="s">
        <v>2106</v>
      </c>
      <c r="D354" s="216" t="s">
        <v>227</v>
      </c>
      <c r="E354" s="217" t="s">
        <v>1667</v>
      </c>
      <c r="F354" s="218" t="s">
        <v>6108</v>
      </c>
      <c r="G354" s="219" t="s">
        <v>5772</v>
      </c>
      <c r="H354" s="220">
        <v>1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3298</v>
      </c>
    </row>
    <row r="355" s="2" customFormat="1" ht="16.5" customHeight="1">
      <c r="A355" s="41"/>
      <c r="B355" s="42"/>
      <c r="C355" s="216" t="s">
        <v>2113</v>
      </c>
      <c r="D355" s="216" t="s">
        <v>227</v>
      </c>
      <c r="E355" s="217" t="s">
        <v>1672</v>
      </c>
      <c r="F355" s="218" t="s">
        <v>6036</v>
      </c>
      <c r="G355" s="219" t="s">
        <v>5772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3323</v>
      </c>
    </row>
    <row r="356" s="12" customFormat="1" ht="22.8" customHeight="1">
      <c r="A356" s="12"/>
      <c r="B356" s="200"/>
      <c r="C356" s="201"/>
      <c r="D356" s="202" t="s">
        <v>73</v>
      </c>
      <c r="E356" s="214" t="s">
        <v>6200</v>
      </c>
      <c r="F356" s="214" t="s">
        <v>6201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SUM(P357:P376)</f>
        <v>0</v>
      </c>
      <c r="Q356" s="208"/>
      <c r="R356" s="209">
        <f>SUM(R357:R376)</f>
        <v>0</v>
      </c>
      <c r="S356" s="208"/>
      <c r="T356" s="210">
        <f>SUM(T357:T376)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82</v>
      </c>
      <c r="AT356" s="212" t="s">
        <v>73</v>
      </c>
      <c r="AU356" s="212" t="s">
        <v>82</v>
      </c>
      <c r="AY356" s="211" t="s">
        <v>224</v>
      </c>
      <c r="BK356" s="213">
        <f>SUM(BK357:BK376)</f>
        <v>0</v>
      </c>
    </row>
    <row r="357" s="2" customFormat="1" ht="24.15" customHeight="1">
      <c r="A357" s="41"/>
      <c r="B357" s="42"/>
      <c r="C357" s="216" t="s">
        <v>2228</v>
      </c>
      <c r="D357" s="216" t="s">
        <v>227</v>
      </c>
      <c r="E357" s="217" t="s">
        <v>74</v>
      </c>
      <c r="F357" s="218" t="s">
        <v>5988</v>
      </c>
      <c r="G357" s="219" t="s">
        <v>19</v>
      </c>
      <c r="H357" s="220">
        <v>0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3559</v>
      </c>
    </row>
    <row r="358" s="2" customFormat="1" ht="16.5" customHeight="1">
      <c r="A358" s="41"/>
      <c r="B358" s="42"/>
      <c r="C358" s="216" t="s">
        <v>2119</v>
      </c>
      <c r="D358" s="216" t="s">
        <v>227</v>
      </c>
      <c r="E358" s="217" t="s">
        <v>1677</v>
      </c>
      <c r="F358" s="218" t="s">
        <v>6202</v>
      </c>
      <c r="G358" s="219" t="s">
        <v>5772</v>
      </c>
      <c r="H358" s="220">
        <v>600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3336</v>
      </c>
    </row>
    <row r="359" s="2" customFormat="1" ht="16.5" customHeight="1">
      <c r="A359" s="41"/>
      <c r="B359" s="42"/>
      <c r="C359" s="216" t="s">
        <v>2124</v>
      </c>
      <c r="D359" s="216" t="s">
        <v>227</v>
      </c>
      <c r="E359" s="217" t="s">
        <v>1690</v>
      </c>
      <c r="F359" s="218" t="s">
        <v>6203</v>
      </c>
      <c r="G359" s="219" t="s">
        <v>5772</v>
      </c>
      <c r="H359" s="220">
        <v>200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3347</v>
      </c>
    </row>
    <row r="360" s="2" customFormat="1" ht="16.5" customHeight="1">
      <c r="A360" s="41"/>
      <c r="B360" s="42"/>
      <c r="C360" s="216" t="s">
        <v>2129</v>
      </c>
      <c r="D360" s="216" t="s">
        <v>227</v>
      </c>
      <c r="E360" s="217" t="s">
        <v>1696</v>
      </c>
      <c r="F360" s="218" t="s">
        <v>6204</v>
      </c>
      <c r="G360" s="219" t="s">
        <v>5772</v>
      </c>
      <c r="H360" s="220">
        <v>33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3355</v>
      </c>
    </row>
    <row r="361" s="2" customFormat="1" ht="16.5" customHeight="1">
      <c r="A361" s="41"/>
      <c r="B361" s="42"/>
      <c r="C361" s="216" t="s">
        <v>2134</v>
      </c>
      <c r="D361" s="216" t="s">
        <v>227</v>
      </c>
      <c r="E361" s="217" t="s">
        <v>1701</v>
      </c>
      <c r="F361" s="218" t="s">
        <v>6205</v>
      </c>
      <c r="G361" s="219" t="s">
        <v>5772</v>
      </c>
      <c r="H361" s="220">
        <v>13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3363</v>
      </c>
    </row>
    <row r="362" s="2" customFormat="1" ht="16.5" customHeight="1">
      <c r="A362" s="41"/>
      <c r="B362" s="42"/>
      <c r="C362" s="216" t="s">
        <v>2139</v>
      </c>
      <c r="D362" s="216" t="s">
        <v>227</v>
      </c>
      <c r="E362" s="217" t="s">
        <v>6206</v>
      </c>
      <c r="F362" s="218" t="s">
        <v>6207</v>
      </c>
      <c r="G362" s="219" t="s">
        <v>5772</v>
      </c>
      <c r="H362" s="220">
        <v>25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3374</v>
      </c>
    </row>
    <row r="363" s="2" customFormat="1" ht="16.5" customHeight="1">
      <c r="A363" s="41"/>
      <c r="B363" s="42"/>
      <c r="C363" s="216" t="s">
        <v>2149</v>
      </c>
      <c r="D363" s="216" t="s">
        <v>227</v>
      </c>
      <c r="E363" s="217" t="s">
        <v>1704</v>
      </c>
      <c r="F363" s="218" t="s">
        <v>6208</v>
      </c>
      <c r="G363" s="219" t="s">
        <v>5772</v>
      </c>
      <c r="H363" s="220">
        <v>30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3388</v>
      </c>
    </row>
    <row r="364" s="2" customFormat="1" ht="16.5" customHeight="1">
      <c r="A364" s="41"/>
      <c r="B364" s="42"/>
      <c r="C364" s="216" t="s">
        <v>2154</v>
      </c>
      <c r="D364" s="216" t="s">
        <v>227</v>
      </c>
      <c r="E364" s="217" t="s">
        <v>5309</v>
      </c>
      <c r="F364" s="218" t="s">
        <v>6209</v>
      </c>
      <c r="G364" s="219" t="s">
        <v>5772</v>
      </c>
      <c r="H364" s="220">
        <v>1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3401</v>
      </c>
    </row>
    <row r="365" s="2" customFormat="1" ht="16.5" customHeight="1">
      <c r="A365" s="41"/>
      <c r="B365" s="42"/>
      <c r="C365" s="216" t="s">
        <v>5172</v>
      </c>
      <c r="D365" s="216" t="s">
        <v>227</v>
      </c>
      <c r="E365" s="217" t="s">
        <v>1728</v>
      </c>
      <c r="F365" s="218" t="s">
        <v>6210</v>
      </c>
      <c r="G365" s="219" t="s">
        <v>5772</v>
      </c>
      <c r="H365" s="220">
        <v>12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3427</v>
      </c>
    </row>
    <row r="366" s="2" customFormat="1" ht="16.5" customHeight="1">
      <c r="A366" s="41"/>
      <c r="B366" s="42"/>
      <c r="C366" s="216" t="s">
        <v>2166</v>
      </c>
      <c r="D366" s="216" t="s">
        <v>227</v>
      </c>
      <c r="E366" s="217" t="s">
        <v>5318</v>
      </c>
      <c r="F366" s="218" t="s">
        <v>6211</v>
      </c>
      <c r="G366" s="219" t="s">
        <v>5772</v>
      </c>
      <c r="H366" s="220">
        <v>1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3450</v>
      </c>
    </row>
    <row r="367" s="2" customFormat="1" ht="16.5" customHeight="1">
      <c r="A367" s="41"/>
      <c r="B367" s="42"/>
      <c r="C367" s="216" t="s">
        <v>5175</v>
      </c>
      <c r="D367" s="216" t="s">
        <v>227</v>
      </c>
      <c r="E367" s="217" t="s">
        <v>467</v>
      </c>
      <c r="F367" s="218" t="s">
        <v>6212</v>
      </c>
      <c r="G367" s="219" t="s">
        <v>5772</v>
      </c>
      <c r="H367" s="220">
        <v>12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3463</v>
      </c>
    </row>
    <row r="368" s="2" customFormat="1" ht="16.5" customHeight="1">
      <c r="A368" s="41"/>
      <c r="B368" s="42"/>
      <c r="C368" s="216" t="s">
        <v>6213</v>
      </c>
      <c r="D368" s="216" t="s">
        <v>227</v>
      </c>
      <c r="E368" s="217" t="s">
        <v>6214</v>
      </c>
      <c r="F368" s="218" t="s">
        <v>6215</v>
      </c>
      <c r="G368" s="219" t="s">
        <v>5772</v>
      </c>
      <c r="H368" s="220">
        <v>17</v>
      </c>
      <c r="I368" s="221"/>
      <c r="J368" s="222">
        <f>ROUND(I368*H368,2)</f>
        <v>0</v>
      </c>
      <c r="K368" s="218" t="s">
        <v>19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231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231</v>
      </c>
      <c r="BM368" s="227" t="s">
        <v>3472</v>
      </c>
    </row>
    <row r="369" s="2" customFormat="1" ht="16.5" customHeight="1">
      <c r="A369" s="41"/>
      <c r="B369" s="42"/>
      <c r="C369" s="216" t="s">
        <v>5178</v>
      </c>
      <c r="D369" s="216" t="s">
        <v>227</v>
      </c>
      <c r="E369" s="217" t="s">
        <v>5327</v>
      </c>
      <c r="F369" s="218" t="s">
        <v>6216</v>
      </c>
      <c r="G369" s="219" t="s">
        <v>5772</v>
      </c>
      <c r="H369" s="220">
        <v>4</v>
      </c>
      <c r="I369" s="221"/>
      <c r="J369" s="222">
        <f>ROUND(I369*H369,2)</f>
        <v>0</v>
      </c>
      <c r="K369" s="218" t="s">
        <v>19</v>
      </c>
      <c r="L369" s="47"/>
      <c r="M369" s="223" t="s">
        <v>19</v>
      </c>
      <c r="N369" s="224" t="s">
        <v>46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231</v>
      </c>
      <c r="AT369" s="227" t="s">
        <v>227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93</v>
      </c>
      <c r="BK369" s="228">
        <f>ROUND(I369*H369,2)</f>
        <v>0</v>
      </c>
      <c r="BL369" s="20" t="s">
        <v>231</v>
      </c>
      <c r="BM369" s="227" t="s">
        <v>3484</v>
      </c>
    </row>
    <row r="370" s="2" customFormat="1" ht="16.5" customHeight="1">
      <c r="A370" s="41"/>
      <c r="B370" s="42"/>
      <c r="C370" s="216" t="s">
        <v>6217</v>
      </c>
      <c r="D370" s="216" t="s">
        <v>227</v>
      </c>
      <c r="E370" s="217" t="s">
        <v>1754</v>
      </c>
      <c r="F370" s="218" t="s">
        <v>6218</v>
      </c>
      <c r="G370" s="219" t="s">
        <v>5772</v>
      </c>
      <c r="H370" s="220">
        <v>21</v>
      </c>
      <c r="I370" s="221"/>
      <c r="J370" s="222">
        <f>ROUND(I370*H370,2)</f>
        <v>0</v>
      </c>
      <c r="K370" s="218" t="s">
        <v>19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231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231</v>
      </c>
      <c r="BM370" s="227" t="s">
        <v>3493</v>
      </c>
    </row>
    <row r="371" s="2" customFormat="1" ht="16.5" customHeight="1">
      <c r="A371" s="41"/>
      <c r="B371" s="42"/>
      <c r="C371" s="216" t="s">
        <v>2192</v>
      </c>
      <c r="D371" s="216" t="s">
        <v>227</v>
      </c>
      <c r="E371" s="217" t="s">
        <v>1769</v>
      </c>
      <c r="F371" s="218" t="s">
        <v>6219</v>
      </c>
      <c r="G371" s="219" t="s">
        <v>5772</v>
      </c>
      <c r="H371" s="220">
        <v>12</v>
      </c>
      <c r="I371" s="221"/>
      <c r="J371" s="222">
        <f>ROUND(I371*H371,2)</f>
        <v>0</v>
      </c>
      <c r="K371" s="218" t="s">
        <v>19</v>
      </c>
      <c r="L371" s="47"/>
      <c r="M371" s="223" t="s">
        <v>19</v>
      </c>
      <c r="N371" s="224" t="s">
        <v>46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93</v>
      </c>
      <c r="BK371" s="228">
        <f>ROUND(I371*H371,2)</f>
        <v>0</v>
      </c>
      <c r="BL371" s="20" t="s">
        <v>231</v>
      </c>
      <c r="BM371" s="227" t="s">
        <v>3501</v>
      </c>
    </row>
    <row r="372" s="2" customFormat="1" ht="16.5" customHeight="1">
      <c r="A372" s="41"/>
      <c r="B372" s="42"/>
      <c r="C372" s="216" t="s">
        <v>2198</v>
      </c>
      <c r="D372" s="216" t="s">
        <v>227</v>
      </c>
      <c r="E372" s="217" t="s">
        <v>5339</v>
      </c>
      <c r="F372" s="218" t="s">
        <v>6220</v>
      </c>
      <c r="G372" s="219" t="s">
        <v>471</v>
      </c>
      <c r="H372" s="220">
        <v>300</v>
      </c>
      <c r="I372" s="221"/>
      <c r="J372" s="222">
        <f>ROUND(I372*H372,2)</f>
        <v>0</v>
      </c>
      <c r="K372" s="218" t="s">
        <v>19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231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231</v>
      </c>
      <c r="BM372" s="227" t="s">
        <v>3509</v>
      </c>
    </row>
    <row r="373" s="2" customFormat="1" ht="16.5" customHeight="1">
      <c r="A373" s="41"/>
      <c r="B373" s="42"/>
      <c r="C373" s="216" t="s">
        <v>2206</v>
      </c>
      <c r="D373" s="216" t="s">
        <v>227</v>
      </c>
      <c r="E373" s="217" t="s">
        <v>1784</v>
      </c>
      <c r="F373" s="218" t="s">
        <v>6221</v>
      </c>
      <c r="G373" s="219" t="s">
        <v>471</v>
      </c>
      <c r="H373" s="220">
        <v>40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46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231</v>
      </c>
      <c r="AT373" s="227" t="s">
        <v>227</v>
      </c>
      <c r="AU373" s="227" t="s">
        <v>93</v>
      </c>
      <c r="AY373" s="20" t="s">
        <v>224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93</v>
      </c>
      <c r="BK373" s="228">
        <f>ROUND(I373*H373,2)</f>
        <v>0</v>
      </c>
      <c r="BL373" s="20" t="s">
        <v>231</v>
      </c>
      <c r="BM373" s="227" t="s">
        <v>3517</v>
      </c>
    </row>
    <row r="374" s="2" customFormat="1" ht="16.5" customHeight="1">
      <c r="A374" s="41"/>
      <c r="B374" s="42"/>
      <c r="C374" s="216" t="s">
        <v>557</v>
      </c>
      <c r="D374" s="216" t="s">
        <v>227</v>
      </c>
      <c r="E374" s="217" t="s">
        <v>6222</v>
      </c>
      <c r="F374" s="218" t="s">
        <v>6223</v>
      </c>
      <c r="G374" s="219" t="s">
        <v>471</v>
      </c>
      <c r="H374" s="220">
        <v>400</v>
      </c>
      <c r="I374" s="221"/>
      <c r="J374" s="222">
        <f>ROUND(I374*H374,2)</f>
        <v>0</v>
      </c>
      <c r="K374" s="218" t="s">
        <v>19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231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231</v>
      </c>
      <c r="BM374" s="227" t="s">
        <v>6224</v>
      </c>
    </row>
    <row r="375" s="2" customFormat="1" ht="16.5" customHeight="1">
      <c r="A375" s="41"/>
      <c r="B375" s="42"/>
      <c r="C375" s="216" t="s">
        <v>2220</v>
      </c>
      <c r="D375" s="216" t="s">
        <v>227</v>
      </c>
      <c r="E375" s="217" t="s">
        <v>1799</v>
      </c>
      <c r="F375" s="218" t="s">
        <v>6225</v>
      </c>
      <c r="G375" s="219" t="s">
        <v>471</v>
      </c>
      <c r="H375" s="220">
        <v>250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231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231</v>
      </c>
      <c r="BM375" s="227" t="s">
        <v>3540</v>
      </c>
    </row>
    <row r="376" s="2" customFormat="1" ht="16.5" customHeight="1">
      <c r="A376" s="41"/>
      <c r="B376" s="42"/>
      <c r="C376" s="216" t="s">
        <v>2224</v>
      </c>
      <c r="D376" s="216" t="s">
        <v>227</v>
      </c>
      <c r="E376" s="217" t="s">
        <v>1804</v>
      </c>
      <c r="F376" s="218" t="s">
        <v>6036</v>
      </c>
      <c r="G376" s="219" t="s">
        <v>5772</v>
      </c>
      <c r="H376" s="220">
        <v>1</v>
      </c>
      <c r="I376" s="221"/>
      <c r="J376" s="222">
        <f>ROUND(I376*H376,2)</f>
        <v>0</v>
      </c>
      <c r="K376" s="218" t="s">
        <v>19</v>
      </c>
      <c r="L376" s="47"/>
      <c r="M376" s="241" t="s">
        <v>19</v>
      </c>
      <c r="N376" s="242" t="s">
        <v>46</v>
      </c>
      <c r="O376" s="243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3552</v>
      </c>
    </row>
    <row r="377" s="2" customFormat="1" ht="6.96" customHeight="1">
      <c r="A377" s="41"/>
      <c r="B377" s="62"/>
      <c r="C377" s="63"/>
      <c r="D377" s="63"/>
      <c r="E377" s="63"/>
      <c r="F377" s="63"/>
      <c r="G377" s="63"/>
      <c r="H377" s="63"/>
      <c r="I377" s="63"/>
      <c r="J377" s="63"/>
      <c r="K377" s="63"/>
      <c r="L377" s="47"/>
      <c r="M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</sheetData>
  <sheetProtection sheet="1" autoFilter="0" formatColumns="0" formatRows="0" objects="1" scenarios="1" spinCount="100000" saltValue="gUDxq87ScKc4Dehzr0bOqJgH+Y9AP+8FociBTORFVTIr880SYUYwOC/nA9F5Q2mJAx0OuMsRmX67Z856EGY8bQ==" hashValue="ZrITWs51aZX58ywsfo6FSlf3uEfyhSpiKQk3Wh+r/8RGE9zf4FOAxgUQDrtb9HZ6uRkCbqxlSyeA95yt0ZJCFg==" algorithmName="SHA-512" password="CC35"/>
  <autoFilter ref="C109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6227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4897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6228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6229</v>
      </c>
      <c r="F90" s="203" t="s">
        <v>6229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1527</v>
      </c>
      <c r="F91" s="214" t="s">
        <v>2950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6230</v>
      </c>
      <c r="F92" s="218" t="s">
        <v>6231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6232</v>
      </c>
      <c r="F93" s="218" t="s">
        <v>6233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6234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6235</v>
      </c>
      <c r="F94" s="218" t="s">
        <v>6236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6237</v>
      </c>
      <c r="F95" s="218" t="s">
        <v>6238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6234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6239</v>
      </c>
      <c r="F96" s="218" t="s">
        <v>6240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6232</v>
      </c>
      <c r="F97" s="218" t="s">
        <v>6233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6234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6241</v>
      </c>
      <c r="F98" s="218" t="s">
        <v>6242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6243</v>
      </c>
      <c r="F99" s="218" t="s">
        <v>6244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6234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5363</v>
      </c>
      <c r="F100" s="214" t="s">
        <v>5364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5988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6245</v>
      </c>
      <c r="F102" s="218" t="s">
        <v>6246</v>
      </c>
      <c r="G102" s="219" t="s">
        <v>5772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6247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6248</v>
      </c>
      <c r="F103" s="218" t="s">
        <v>6249</v>
      </c>
      <c r="G103" s="219" t="s">
        <v>5772</v>
      </c>
      <c r="H103" s="220">
        <v>76</v>
      </c>
      <c r="I103" s="221"/>
      <c r="J103" s="222">
        <f>ROUND(I103*H103,2)</f>
        <v>0</v>
      </c>
      <c r="K103" s="218" t="s">
        <v>6234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6250</v>
      </c>
      <c r="F104" s="218" t="s">
        <v>6251</v>
      </c>
      <c r="G104" s="219" t="s">
        <v>5772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6252</v>
      </c>
      <c r="F105" s="218" t="s">
        <v>6253</v>
      </c>
      <c r="G105" s="219" t="s">
        <v>5772</v>
      </c>
      <c r="H105" s="220">
        <v>76</v>
      </c>
      <c r="I105" s="221"/>
      <c r="J105" s="222">
        <f>ROUND(I105*H105,2)</f>
        <v>0</v>
      </c>
      <c r="K105" s="218" t="s">
        <v>6234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6254</v>
      </c>
      <c r="F106" s="218" t="s">
        <v>6255</v>
      </c>
      <c r="G106" s="219" t="s">
        <v>5772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6256</v>
      </c>
      <c r="F107" s="218" t="s">
        <v>6257</v>
      </c>
      <c r="G107" s="219" t="s">
        <v>5772</v>
      </c>
      <c r="H107" s="220">
        <v>76</v>
      </c>
      <c r="I107" s="221"/>
      <c r="J107" s="222">
        <f>ROUND(I107*H107,2)</f>
        <v>0</v>
      </c>
      <c r="K107" s="218" t="s">
        <v>6234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6258</v>
      </c>
      <c r="F108" s="218" t="s">
        <v>6259</v>
      </c>
      <c r="G108" s="219" t="s">
        <v>5772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6256</v>
      </c>
      <c r="F109" s="218" t="s">
        <v>6257</v>
      </c>
      <c r="G109" s="219" t="s">
        <v>5772</v>
      </c>
      <c r="H109" s="220">
        <v>112</v>
      </c>
      <c r="I109" s="221"/>
      <c r="J109" s="222">
        <f>ROUND(I109*H109,2)</f>
        <v>0</v>
      </c>
      <c r="K109" s="218" t="s">
        <v>6234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6260</v>
      </c>
      <c r="F110" s="218" t="s">
        <v>6261</v>
      </c>
      <c r="G110" s="219" t="s">
        <v>5772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6262</v>
      </c>
      <c r="F111" s="218" t="s">
        <v>6263</v>
      </c>
      <c r="G111" s="219" t="s">
        <v>5772</v>
      </c>
      <c r="H111" s="220">
        <v>73</v>
      </c>
      <c r="I111" s="221"/>
      <c r="J111" s="222">
        <f>ROUND(I111*H111,2)</f>
        <v>0</v>
      </c>
      <c r="K111" s="218" t="s">
        <v>6234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6264</v>
      </c>
      <c r="F112" s="218" t="s">
        <v>6265</v>
      </c>
      <c r="G112" s="219" t="s">
        <v>5772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6266</v>
      </c>
      <c r="F113" s="218" t="s">
        <v>6267</v>
      </c>
      <c r="G113" s="219" t="s">
        <v>5772</v>
      </c>
      <c r="H113" s="220">
        <v>76</v>
      </c>
      <c r="I113" s="221"/>
      <c r="J113" s="222">
        <f>ROUND(I113*H113,2)</f>
        <v>0</v>
      </c>
      <c r="K113" s="218" t="s">
        <v>6234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6268</v>
      </c>
      <c r="F114" s="218" t="s">
        <v>6269</v>
      </c>
      <c r="G114" s="219" t="s">
        <v>5772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6270</v>
      </c>
      <c r="F115" s="218" t="s">
        <v>6271</v>
      </c>
      <c r="G115" s="219" t="s">
        <v>5772</v>
      </c>
      <c r="H115" s="220">
        <v>76</v>
      </c>
      <c r="I115" s="221"/>
      <c r="J115" s="222">
        <f>ROUND(I115*H115,2)</f>
        <v>0</v>
      </c>
      <c r="K115" s="218" t="s">
        <v>6234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6272</v>
      </c>
      <c r="F116" s="218" t="s">
        <v>6273</v>
      </c>
      <c r="G116" s="219" t="s">
        <v>5772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6270</v>
      </c>
      <c r="F117" s="218" t="s">
        <v>6271</v>
      </c>
      <c r="G117" s="219" t="s">
        <v>5772</v>
      </c>
      <c r="H117" s="220">
        <v>112</v>
      </c>
      <c r="I117" s="221"/>
      <c r="J117" s="222">
        <f>ROUND(I117*H117,2)</f>
        <v>0</v>
      </c>
      <c r="K117" s="218" t="s">
        <v>6234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6274</v>
      </c>
      <c r="F118" s="218" t="s">
        <v>6275</v>
      </c>
      <c r="G118" s="219" t="s">
        <v>5772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6276</v>
      </c>
      <c r="F119" s="218" t="s">
        <v>6277</v>
      </c>
      <c r="G119" s="219" t="s">
        <v>5772</v>
      </c>
      <c r="H119" s="220">
        <v>73</v>
      </c>
      <c r="I119" s="221"/>
      <c r="J119" s="222">
        <f>ROUND(I119*H119,2)</f>
        <v>0</v>
      </c>
      <c r="K119" s="218" t="s">
        <v>6234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6278</v>
      </c>
      <c r="F120" s="218" t="s">
        <v>6279</v>
      </c>
      <c r="G120" s="219" t="s">
        <v>5772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6276</v>
      </c>
      <c r="F121" s="218" t="s">
        <v>6277</v>
      </c>
      <c r="G121" s="219" t="s">
        <v>5772</v>
      </c>
      <c r="H121" s="220">
        <v>76</v>
      </c>
      <c r="I121" s="221"/>
      <c r="J121" s="222">
        <f>ROUND(I121*H121,2)</f>
        <v>0</v>
      </c>
      <c r="K121" s="218" t="s">
        <v>6234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4973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6280</v>
      </c>
      <c r="F122" s="218" t="s">
        <v>6281</v>
      </c>
      <c r="G122" s="219" t="s">
        <v>5772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6282</v>
      </c>
      <c r="F123" s="218" t="s">
        <v>6283</v>
      </c>
      <c r="G123" s="219" t="s">
        <v>5772</v>
      </c>
      <c r="H123" s="220">
        <v>304</v>
      </c>
      <c r="I123" s="221"/>
      <c r="J123" s="222">
        <f>ROUND(I123*H123,2)</f>
        <v>0</v>
      </c>
      <c r="K123" s="218" t="s">
        <v>6234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6284</v>
      </c>
      <c r="F124" s="218" t="s">
        <v>6285</v>
      </c>
      <c r="G124" s="219" t="s">
        <v>5772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6286</v>
      </c>
      <c r="F125" s="218" t="s">
        <v>6287</v>
      </c>
      <c r="G125" s="219" t="s">
        <v>5772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6288</v>
      </c>
      <c r="F126" s="218" t="s">
        <v>6289</v>
      </c>
      <c r="G126" s="219" t="s">
        <v>5772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6276</v>
      </c>
      <c r="F127" s="218" t="s">
        <v>6277</v>
      </c>
      <c r="G127" s="219" t="s">
        <v>5772</v>
      </c>
      <c r="H127" s="220">
        <v>26</v>
      </c>
      <c r="I127" s="221"/>
      <c r="J127" s="222">
        <f>ROUND(I127*H127,2)</f>
        <v>0</v>
      </c>
      <c r="K127" s="218" t="s">
        <v>6234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6290</v>
      </c>
      <c r="F128" s="218" t="s">
        <v>6291</v>
      </c>
      <c r="G128" s="219" t="s">
        <v>5772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6276</v>
      </c>
      <c r="F129" s="218" t="s">
        <v>6277</v>
      </c>
      <c r="G129" s="219" t="s">
        <v>5772</v>
      </c>
      <c r="H129" s="220">
        <v>5</v>
      </c>
      <c r="I129" s="221"/>
      <c r="J129" s="222">
        <f>ROUND(I129*H129,2)</f>
        <v>0</v>
      </c>
      <c r="K129" s="218" t="s">
        <v>6234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6292</v>
      </c>
      <c r="F130" s="218" t="s">
        <v>6293</v>
      </c>
      <c r="G130" s="219" t="s">
        <v>5772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6276</v>
      </c>
      <c r="F131" s="218" t="s">
        <v>6277</v>
      </c>
      <c r="G131" s="219" t="s">
        <v>5772</v>
      </c>
      <c r="H131" s="220">
        <v>75</v>
      </c>
      <c r="I131" s="221"/>
      <c r="J131" s="222">
        <f>ROUND(I131*H131,2)</f>
        <v>0</v>
      </c>
      <c r="K131" s="218" t="s">
        <v>6234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6294</v>
      </c>
      <c r="F132" s="218" t="s">
        <v>6295</v>
      </c>
      <c r="G132" s="219" t="s">
        <v>5772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6296</v>
      </c>
      <c r="F133" s="218" t="s">
        <v>6297</v>
      </c>
      <c r="G133" s="219" t="s">
        <v>5772</v>
      </c>
      <c r="H133" s="220">
        <v>10</v>
      </c>
      <c r="I133" s="221"/>
      <c r="J133" s="222">
        <f>ROUND(I133*H133,2)</f>
        <v>0</v>
      </c>
      <c r="K133" s="218" t="s">
        <v>6234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6298</v>
      </c>
      <c r="F134" s="218" t="s">
        <v>6295</v>
      </c>
      <c r="G134" s="219" t="s">
        <v>5772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6296</v>
      </c>
      <c r="F135" s="218" t="s">
        <v>6297</v>
      </c>
      <c r="G135" s="219" t="s">
        <v>5772</v>
      </c>
      <c r="H135" s="220">
        <v>32</v>
      </c>
      <c r="I135" s="221"/>
      <c r="J135" s="222">
        <f>ROUND(I135*H135,2)</f>
        <v>0</v>
      </c>
      <c r="K135" s="218" t="s">
        <v>6234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5002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6299</v>
      </c>
      <c r="F136" s="218" t="s">
        <v>6300</v>
      </c>
      <c r="G136" s="219" t="s">
        <v>5772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2176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6301</v>
      </c>
      <c r="F137" s="218" t="s">
        <v>6302</v>
      </c>
      <c r="G137" s="219" t="s">
        <v>5772</v>
      </c>
      <c r="H137" s="220">
        <v>2</v>
      </c>
      <c r="I137" s="221"/>
      <c r="J137" s="222">
        <f>ROUND(I137*H137,2)</f>
        <v>0</v>
      </c>
      <c r="K137" s="218" t="s">
        <v>6234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5011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6303</v>
      </c>
      <c r="F138" s="218" t="s">
        <v>6304</v>
      </c>
      <c r="G138" s="219" t="s">
        <v>5772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6305</v>
      </c>
      <c r="F139" s="218" t="s">
        <v>6306</v>
      </c>
      <c r="G139" s="219" t="s">
        <v>5772</v>
      </c>
      <c r="H139" s="220">
        <v>2</v>
      </c>
      <c r="I139" s="221"/>
      <c r="J139" s="222">
        <f>ROUND(I139*H139,2)</f>
        <v>0</v>
      </c>
      <c r="K139" s="218" t="s">
        <v>6234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6307</v>
      </c>
      <c r="F140" s="218" t="s">
        <v>6308</v>
      </c>
      <c r="G140" s="219" t="s">
        <v>5772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6309</v>
      </c>
      <c r="F141" s="218" t="s">
        <v>6310</v>
      </c>
      <c r="G141" s="219" t="s">
        <v>5772</v>
      </c>
      <c r="H141" s="220">
        <v>2</v>
      </c>
      <c r="I141" s="221"/>
      <c r="J141" s="222">
        <f>ROUND(I141*H141,2)</f>
        <v>0</v>
      </c>
      <c r="K141" s="218" t="s">
        <v>6234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6311</v>
      </c>
      <c r="F142" s="218" t="s">
        <v>6312</v>
      </c>
      <c r="G142" s="219" t="s">
        <v>5772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6252</v>
      </c>
      <c r="F143" s="218" t="s">
        <v>6253</v>
      </c>
      <c r="G143" s="219" t="s">
        <v>5772</v>
      </c>
      <c r="H143" s="220">
        <v>2</v>
      </c>
      <c r="I143" s="221"/>
      <c r="J143" s="222">
        <f>ROUND(I143*H143,2)</f>
        <v>0</v>
      </c>
      <c r="K143" s="218" t="s">
        <v>6234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6313</v>
      </c>
      <c r="F144" s="218" t="s">
        <v>6255</v>
      </c>
      <c r="G144" s="219" t="s">
        <v>5772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6256</v>
      </c>
      <c r="F145" s="218" t="s">
        <v>6257</v>
      </c>
      <c r="G145" s="219" t="s">
        <v>5772</v>
      </c>
      <c r="H145" s="220">
        <v>14</v>
      </c>
      <c r="I145" s="221"/>
      <c r="J145" s="222">
        <f>ROUND(I145*H145,2)</f>
        <v>0</v>
      </c>
      <c r="K145" s="218" t="s">
        <v>6234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6314</v>
      </c>
      <c r="F146" s="218" t="s">
        <v>6259</v>
      </c>
      <c r="G146" s="219" t="s">
        <v>5772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6256</v>
      </c>
      <c r="F147" s="218" t="s">
        <v>6257</v>
      </c>
      <c r="G147" s="219" t="s">
        <v>5772</v>
      </c>
      <c r="H147" s="220">
        <v>3</v>
      </c>
      <c r="I147" s="221"/>
      <c r="J147" s="222">
        <f>ROUND(I147*H147,2)</f>
        <v>0</v>
      </c>
      <c r="K147" s="218" t="s">
        <v>6234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4973</v>
      </c>
      <c r="D148" s="216" t="s">
        <v>227</v>
      </c>
      <c r="E148" s="217" t="s">
        <v>6315</v>
      </c>
      <c r="F148" s="218" t="s">
        <v>6259</v>
      </c>
      <c r="G148" s="219" t="s">
        <v>5772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5040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6256</v>
      </c>
      <c r="F149" s="218" t="s">
        <v>6257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6234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5044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6316</v>
      </c>
      <c r="F150" s="218" t="s">
        <v>6317</v>
      </c>
      <c r="G150" s="219" t="s">
        <v>5772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6318</v>
      </c>
      <c r="F151" s="218" t="s">
        <v>6319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6234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6320</v>
      </c>
      <c r="F152" s="218" t="s">
        <v>6321</v>
      </c>
      <c r="G152" s="219" t="s">
        <v>5772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6318</v>
      </c>
      <c r="F153" s="218" t="s">
        <v>6319</v>
      </c>
      <c r="G153" s="219" t="s">
        <v>5772</v>
      </c>
      <c r="H153" s="220">
        <v>3</v>
      </c>
      <c r="I153" s="221"/>
      <c r="J153" s="222">
        <f>ROUND(I153*H153,2)</f>
        <v>0</v>
      </c>
      <c r="K153" s="218" t="s">
        <v>6234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6322</v>
      </c>
      <c r="F154" s="218" t="s">
        <v>6261</v>
      </c>
      <c r="G154" s="219" t="s">
        <v>5772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6262</v>
      </c>
      <c r="F155" s="218" t="s">
        <v>6263</v>
      </c>
      <c r="G155" s="219" t="s">
        <v>5772</v>
      </c>
      <c r="H155" s="220">
        <v>2</v>
      </c>
      <c r="I155" s="221"/>
      <c r="J155" s="222">
        <f>ROUND(I155*H155,2)</f>
        <v>0</v>
      </c>
      <c r="K155" s="218" t="s">
        <v>6234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6323</v>
      </c>
      <c r="F156" s="218" t="s">
        <v>6265</v>
      </c>
      <c r="G156" s="219" t="s">
        <v>5772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1540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6266</v>
      </c>
      <c r="F157" s="218" t="s">
        <v>6267</v>
      </c>
      <c r="G157" s="219" t="s">
        <v>5772</v>
      </c>
      <c r="H157" s="220">
        <v>8</v>
      </c>
      <c r="I157" s="221"/>
      <c r="J157" s="222">
        <f>ROUND(I157*H157,2)</f>
        <v>0</v>
      </c>
      <c r="K157" s="218" t="s">
        <v>6234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1560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6324</v>
      </c>
      <c r="F158" s="218" t="s">
        <v>6325</v>
      </c>
      <c r="G158" s="219" t="s">
        <v>5772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1568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6326</v>
      </c>
      <c r="F159" s="218" t="s">
        <v>6327</v>
      </c>
      <c r="G159" s="219" t="s">
        <v>5772</v>
      </c>
      <c r="H159" s="220">
        <v>2</v>
      </c>
      <c r="I159" s="221"/>
      <c r="J159" s="222">
        <f>ROUND(I159*H159,2)</f>
        <v>0</v>
      </c>
      <c r="K159" s="218" t="s">
        <v>6234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1584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6328</v>
      </c>
      <c r="F160" s="218" t="s">
        <v>6329</v>
      </c>
      <c r="G160" s="219" t="s">
        <v>5772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1594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6326</v>
      </c>
      <c r="F161" s="218" t="s">
        <v>6327</v>
      </c>
      <c r="G161" s="219" t="s">
        <v>5772</v>
      </c>
      <c r="H161" s="220">
        <v>2</v>
      </c>
      <c r="I161" s="221"/>
      <c r="J161" s="222">
        <f>ROUND(I161*H161,2)</f>
        <v>0</v>
      </c>
      <c r="K161" s="218" t="s">
        <v>6234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1604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6330</v>
      </c>
      <c r="F162" s="218" t="s">
        <v>6331</v>
      </c>
      <c r="G162" s="219" t="s">
        <v>5772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1640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6282</v>
      </c>
      <c r="F163" s="218" t="s">
        <v>6283</v>
      </c>
      <c r="G163" s="219" t="s">
        <v>5772</v>
      </c>
      <c r="H163" s="220">
        <v>8</v>
      </c>
      <c r="I163" s="221"/>
      <c r="J163" s="222">
        <f>ROUND(I163*H163,2)</f>
        <v>0</v>
      </c>
      <c r="K163" s="218" t="s">
        <v>6234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1661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6332</v>
      </c>
      <c r="F164" s="218" t="s">
        <v>6333</v>
      </c>
      <c r="G164" s="219" t="s">
        <v>5772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1672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6334</v>
      </c>
      <c r="F165" s="218" t="s">
        <v>6335</v>
      </c>
      <c r="G165" s="219" t="s">
        <v>5772</v>
      </c>
      <c r="H165" s="220">
        <v>8</v>
      </c>
      <c r="I165" s="221"/>
      <c r="J165" s="222">
        <f>ROUND(I165*H165,2)</f>
        <v>0</v>
      </c>
      <c r="K165" s="218" t="s">
        <v>6234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1690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6336</v>
      </c>
      <c r="F166" s="218" t="s">
        <v>6337</v>
      </c>
      <c r="G166" s="219" t="s">
        <v>5772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1701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6338</v>
      </c>
      <c r="F167" s="218" t="s">
        <v>6287</v>
      </c>
      <c r="G167" s="219" t="s">
        <v>5772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5309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6339</v>
      </c>
      <c r="F168" s="218" t="s">
        <v>6340</v>
      </c>
      <c r="G168" s="219" t="s">
        <v>5772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5318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6341</v>
      </c>
      <c r="F169" s="218" t="s">
        <v>6287</v>
      </c>
      <c r="G169" s="219" t="s">
        <v>5772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5327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6342</v>
      </c>
      <c r="F170" s="218" t="s">
        <v>6343</v>
      </c>
      <c r="G170" s="219" t="s">
        <v>5772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1769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6344</v>
      </c>
      <c r="F171" s="218" t="s">
        <v>6287</v>
      </c>
      <c r="G171" s="219" t="s">
        <v>5772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1784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6345</v>
      </c>
      <c r="F172" s="218" t="s">
        <v>6346</v>
      </c>
      <c r="G172" s="219" t="s">
        <v>5772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1804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6347</v>
      </c>
      <c r="F173" s="218" t="s">
        <v>6287</v>
      </c>
      <c r="G173" s="219" t="s">
        <v>5772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1814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6348</v>
      </c>
      <c r="F174" s="218" t="s">
        <v>6349</v>
      </c>
      <c r="G174" s="219" t="s">
        <v>5772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1829</v>
      </c>
    </row>
    <row r="175" s="2" customFormat="1" ht="16.5" customHeight="1">
      <c r="A175" s="41"/>
      <c r="B175" s="42"/>
      <c r="C175" s="216" t="s">
        <v>5120</v>
      </c>
      <c r="D175" s="216" t="s">
        <v>227</v>
      </c>
      <c r="E175" s="217" t="s">
        <v>6350</v>
      </c>
      <c r="F175" s="218" t="s">
        <v>6351</v>
      </c>
      <c r="G175" s="219" t="s">
        <v>5772</v>
      </c>
      <c r="H175" s="220">
        <v>1</v>
      </c>
      <c r="I175" s="221"/>
      <c r="J175" s="222">
        <f>ROUND(I175*H175,2)</f>
        <v>0</v>
      </c>
      <c r="K175" s="218" t="s">
        <v>6234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1840</v>
      </c>
    </row>
    <row r="176" s="2" customFormat="1" ht="16.5" customHeight="1">
      <c r="A176" s="41"/>
      <c r="B176" s="42"/>
      <c r="C176" s="216" t="s">
        <v>5002</v>
      </c>
      <c r="D176" s="216" t="s">
        <v>227</v>
      </c>
      <c r="E176" s="217" t="s">
        <v>6352</v>
      </c>
      <c r="F176" s="218" t="s">
        <v>6353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1886</v>
      </c>
    </row>
    <row r="177" s="2" customFormat="1" ht="21.75" customHeight="1">
      <c r="A177" s="41"/>
      <c r="B177" s="42"/>
      <c r="C177" s="216" t="s">
        <v>2515</v>
      </c>
      <c r="D177" s="216" t="s">
        <v>227</v>
      </c>
      <c r="E177" s="217" t="s">
        <v>6354</v>
      </c>
      <c r="F177" s="218" t="s">
        <v>6355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6234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1901</v>
      </c>
    </row>
    <row r="178" s="2" customFormat="1" ht="24.15" customHeight="1">
      <c r="A178" s="41"/>
      <c r="B178" s="42"/>
      <c r="C178" s="216" t="s">
        <v>2176</v>
      </c>
      <c r="D178" s="216" t="s">
        <v>227</v>
      </c>
      <c r="E178" s="217" t="s">
        <v>6356</v>
      </c>
      <c r="F178" s="218" t="s">
        <v>6357</v>
      </c>
      <c r="G178" s="219" t="s">
        <v>5772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1913</v>
      </c>
    </row>
    <row r="179" s="2" customFormat="1" ht="24.15" customHeight="1">
      <c r="A179" s="41"/>
      <c r="B179" s="42"/>
      <c r="C179" s="216" t="s">
        <v>5132</v>
      </c>
      <c r="D179" s="216" t="s">
        <v>227</v>
      </c>
      <c r="E179" s="217" t="s">
        <v>6358</v>
      </c>
      <c r="F179" s="218" t="s">
        <v>6359</v>
      </c>
      <c r="G179" s="219" t="s">
        <v>5772</v>
      </c>
      <c r="H179" s="220">
        <v>2</v>
      </c>
      <c r="I179" s="221"/>
      <c r="J179" s="222">
        <f>ROUND(I179*H179,2)</f>
        <v>0</v>
      </c>
      <c r="K179" s="218" t="s">
        <v>6234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1928</v>
      </c>
    </row>
    <row r="180" s="2" customFormat="1" ht="16.5" customHeight="1">
      <c r="A180" s="41"/>
      <c r="B180" s="42"/>
      <c r="C180" s="216" t="s">
        <v>5011</v>
      </c>
      <c r="D180" s="216" t="s">
        <v>227</v>
      </c>
      <c r="E180" s="217" t="s">
        <v>6360</v>
      </c>
      <c r="F180" s="218" t="s">
        <v>6361</v>
      </c>
      <c r="G180" s="219" t="s">
        <v>5772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1949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6252</v>
      </c>
      <c r="F181" s="218" t="s">
        <v>6253</v>
      </c>
      <c r="G181" s="219" t="s">
        <v>5772</v>
      </c>
      <c r="H181" s="220">
        <v>2</v>
      </c>
      <c r="I181" s="221"/>
      <c r="J181" s="222">
        <f>ROUND(I181*H181,2)</f>
        <v>0</v>
      </c>
      <c r="K181" s="218" t="s">
        <v>6234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1956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6362</v>
      </c>
      <c r="F182" s="218" t="s">
        <v>6363</v>
      </c>
      <c r="G182" s="219" t="s">
        <v>5772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1964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6364</v>
      </c>
      <c r="F183" s="218" t="s">
        <v>6365</v>
      </c>
      <c r="G183" s="219" t="s">
        <v>5772</v>
      </c>
      <c r="H183" s="220">
        <v>4</v>
      </c>
      <c r="I183" s="221"/>
      <c r="J183" s="222">
        <f>ROUND(I183*H183,2)</f>
        <v>0</v>
      </c>
      <c r="K183" s="218" t="s">
        <v>6234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1976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6366</v>
      </c>
      <c r="F184" s="218" t="s">
        <v>6255</v>
      </c>
      <c r="G184" s="219" t="s">
        <v>5772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1988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6256</v>
      </c>
      <c r="F185" s="218" t="s">
        <v>6257</v>
      </c>
      <c r="G185" s="219" t="s">
        <v>5772</v>
      </c>
      <c r="H185" s="220">
        <v>2</v>
      </c>
      <c r="I185" s="221"/>
      <c r="J185" s="222">
        <f>ROUND(I185*H185,2)</f>
        <v>0</v>
      </c>
      <c r="K185" s="218" t="s">
        <v>6234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2021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6367</v>
      </c>
      <c r="F186" s="218" t="s">
        <v>6368</v>
      </c>
      <c r="G186" s="219" t="s">
        <v>5772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2045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6369</v>
      </c>
      <c r="F187" s="218" t="s">
        <v>6370</v>
      </c>
      <c r="G187" s="219" t="s">
        <v>5772</v>
      </c>
      <c r="H187" s="220">
        <v>2</v>
      </c>
      <c r="I187" s="221"/>
      <c r="J187" s="222">
        <f>ROUND(I187*H187,2)</f>
        <v>0</v>
      </c>
      <c r="K187" s="218" t="s">
        <v>6234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2071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6371</v>
      </c>
      <c r="F188" s="218" t="s">
        <v>6372</v>
      </c>
      <c r="G188" s="219" t="s">
        <v>5772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2085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6326</v>
      </c>
      <c r="F189" s="218" t="s">
        <v>6327</v>
      </c>
      <c r="G189" s="219" t="s">
        <v>5772</v>
      </c>
      <c r="H189" s="220">
        <v>2</v>
      </c>
      <c r="I189" s="221"/>
      <c r="J189" s="222">
        <f>ROUND(I189*H189,2)</f>
        <v>0</v>
      </c>
      <c r="K189" s="218" t="s">
        <v>6234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2101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6373</v>
      </c>
      <c r="F190" s="218" t="s">
        <v>6281</v>
      </c>
      <c r="G190" s="219" t="s">
        <v>5772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2113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6282</v>
      </c>
      <c r="F191" s="218" t="s">
        <v>6283</v>
      </c>
      <c r="G191" s="219" t="s">
        <v>5772</v>
      </c>
      <c r="H191" s="220">
        <v>3</v>
      </c>
      <c r="I191" s="221"/>
      <c r="J191" s="222">
        <f>ROUND(I191*H191,2)</f>
        <v>0</v>
      </c>
      <c r="K191" s="218" t="s">
        <v>6234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2124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6374</v>
      </c>
      <c r="F192" s="218" t="s">
        <v>6285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2134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6375</v>
      </c>
      <c r="F193" s="218" t="s">
        <v>6287</v>
      </c>
      <c r="G193" s="219" t="s">
        <v>5772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2149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6376</v>
      </c>
      <c r="F194" s="218" t="s">
        <v>6377</v>
      </c>
      <c r="G194" s="219" t="s">
        <v>5772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5172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6378</v>
      </c>
      <c r="F195" s="218" t="s">
        <v>6287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5175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6379</v>
      </c>
      <c r="F196" s="218" t="s">
        <v>6380</v>
      </c>
      <c r="G196" s="219" t="s">
        <v>5772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5178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6381</v>
      </c>
      <c r="F197" s="218" t="s">
        <v>6382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2192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6383</v>
      </c>
      <c r="F198" s="218" t="s">
        <v>6384</v>
      </c>
      <c r="G198" s="219" t="s">
        <v>5772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2206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6350</v>
      </c>
      <c r="F199" s="218" t="s">
        <v>6351</v>
      </c>
      <c r="G199" s="219" t="s">
        <v>5772</v>
      </c>
      <c r="H199" s="220">
        <v>1</v>
      </c>
      <c r="I199" s="221"/>
      <c r="J199" s="222">
        <f>ROUND(I199*H199,2)</f>
        <v>0</v>
      </c>
      <c r="K199" s="218" t="s">
        <v>6234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2220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6385</v>
      </c>
      <c r="F200" s="218" t="s">
        <v>6386</v>
      </c>
      <c r="G200" s="219" t="s">
        <v>5772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2228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6354</v>
      </c>
      <c r="F201" s="218" t="s">
        <v>6355</v>
      </c>
      <c r="G201" s="219" t="s">
        <v>5772</v>
      </c>
      <c r="H201" s="220">
        <v>1</v>
      </c>
      <c r="I201" s="221"/>
      <c r="J201" s="222">
        <f>ROUND(I201*H201,2)</f>
        <v>0</v>
      </c>
      <c r="K201" s="218" t="s">
        <v>6234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2236</v>
      </c>
    </row>
    <row r="202" s="2" customFormat="1" ht="55.5" customHeight="1">
      <c r="A202" s="41"/>
      <c r="B202" s="42"/>
      <c r="C202" s="216" t="s">
        <v>5040</v>
      </c>
      <c r="D202" s="216" t="s">
        <v>227</v>
      </c>
      <c r="E202" s="217" t="s">
        <v>6387</v>
      </c>
      <c r="F202" s="218" t="s">
        <v>6388</v>
      </c>
      <c r="G202" s="219" t="s">
        <v>5772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2172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6389</v>
      </c>
      <c r="F203" s="218" t="s">
        <v>6390</v>
      </c>
      <c r="G203" s="219" t="s">
        <v>5772</v>
      </c>
      <c r="H203" s="220">
        <v>1</v>
      </c>
      <c r="I203" s="221"/>
      <c r="J203" s="222">
        <f>ROUND(I203*H203,2)</f>
        <v>0</v>
      </c>
      <c r="K203" s="218" t="s">
        <v>6234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2255</v>
      </c>
    </row>
    <row r="204" s="2" customFormat="1" ht="24.15" customHeight="1">
      <c r="A204" s="41"/>
      <c r="B204" s="42"/>
      <c r="C204" s="216" t="s">
        <v>5044</v>
      </c>
      <c r="D204" s="216" t="s">
        <v>227</v>
      </c>
      <c r="E204" s="217" t="s">
        <v>6391</v>
      </c>
      <c r="F204" s="218" t="s">
        <v>6392</v>
      </c>
      <c r="G204" s="219" t="s">
        <v>5772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5199</v>
      </c>
    </row>
    <row r="205" s="2" customFormat="1" ht="24.15" customHeight="1">
      <c r="A205" s="41"/>
      <c r="B205" s="42"/>
      <c r="C205" s="216" t="s">
        <v>5205</v>
      </c>
      <c r="D205" s="216" t="s">
        <v>227</v>
      </c>
      <c r="E205" s="217" t="s">
        <v>6393</v>
      </c>
      <c r="F205" s="218" t="s">
        <v>6394</v>
      </c>
      <c r="G205" s="219" t="s">
        <v>5772</v>
      </c>
      <c r="H205" s="220">
        <v>1</v>
      </c>
      <c r="I205" s="221"/>
      <c r="J205" s="222">
        <f>ROUND(I205*H205,2)</f>
        <v>0</v>
      </c>
      <c r="K205" s="218" t="s">
        <v>6234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5204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6395</v>
      </c>
      <c r="F206" s="218" t="s">
        <v>6396</v>
      </c>
      <c r="G206" s="219" t="s">
        <v>5772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2280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6397</v>
      </c>
      <c r="F207" s="218" t="s">
        <v>6398</v>
      </c>
      <c r="G207" s="219" t="s">
        <v>5772</v>
      </c>
      <c r="H207" s="220">
        <v>1</v>
      </c>
      <c r="I207" s="221"/>
      <c r="J207" s="222">
        <f>ROUND(I207*H207,2)</f>
        <v>0</v>
      </c>
      <c r="K207" s="218" t="s">
        <v>6234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2292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6399</v>
      </c>
      <c r="F208" s="218" t="s">
        <v>6400</v>
      </c>
      <c r="G208" s="219" t="s">
        <v>5772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2300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6401</v>
      </c>
      <c r="F209" s="218" t="s">
        <v>6402</v>
      </c>
      <c r="G209" s="219" t="s">
        <v>5772</v>
      </c>
      <c r="H209" s="220">
        <v>1</v>
      </c>
      <c r="I209" s="221"/>
      <c r="J209" s="222">
        <f>ROUND(I209*H209,2)</f>
        <v>0</v>
      </c>
      <c r="K209" s="218" t="s">
        <v>6234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2311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6403</v>
      </c>
      <c r="F210" s="218" t="s">
        <v>6404</v>
      </c>
      <c r="G210" s="219" t="s">
        <v>5772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2320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6405</v>
      </c>
      <c r="F211" s="218" t="s">
        <v>6406</v>
      </c>
      <c r="G211" s="219" t="s">
        <v>5772</v>
      </c>
      <c r="H211" s="220">
        <v>18</v>
      </c>
      <c r="I211" s="221"/>
      <c r="J211" s="222">
        <f>ROUND(I211*H211,2)</f>
        <v>0</v>
      </c>
      <c r="K211" s="218" t="s">
        <v>6234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2328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6407</v>
      </c>
      <c r="F212" s="218" t="s">
        <v>6408</v>
      </c>
      <c r="G212" s="219" t="s">
        <v>5772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2336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6409</v>
      </c>
      <c r="F213" s="218" t="s">
        <v>6410</v>
      </c>
      <c r="G213" s="219" t="s">
        <v>5772</v>
      </c>
      <c r="H213" s="220">
        <v>6</v>
      </c>
      <c r="I213" s="221"/>
      <c r="J213" s="222">
        <f>ROUND(I213*H213,2)</f>
        <v>0</v>
      </c>
      <c r="K213" s="218" t="s">
        <v>6234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2344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6411</v>
      </c>
      <c r="F214" s="218" t="s">
        <v>6412</v>
      </c>
      <c r="G214" s="219" t="s">
        <v>5772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2352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6413</v>
      </c>
      <c r="F215" s="218" t="s">
        <v>6414</v>
      </c>
      <c r="G215" s="219" t="s">
        <v>5772</v>
      </c>
      <c r="H215" s="220">
        <v>1</v>
      </c>
      <c r="I215" s="221"/>
      <c r="J215" s="222">
        <f>ROUND(I215*H215,2)</f>
        <v>0</v>
      </c>
      <c r="K215" s="218" t="s">
        <v>6234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2360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6415</v>
      </c>
      <c r="F216" s="218" t="s">
        <v>6416</v>
      </c>
      <c r="G216" s="219" t="s">
        <v>5772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2369</v>
      </c>
    </row>
    <row r="217" s="2" customFormat="1" ht="16.5" customHeight="1">
      <c r="A217" s="41"/>
      <c r="B217" s="42"/>
      <c r="C217" s="216" t="s">
        <v>1532</v>
      </c>
      <c r="D217" s="216" t="s">
        <v>227</v>
      </c>
      <c r="E217" s="217" t="s">
        <v>6417</v>
      </c>
      <c r="F217" s="218" t="s">
        <v>6418</v>
      </c>
      <c r="G217" s="219" t="s">
        <v>5772</v>
      </c>
      <c r="H217" s="220">
        <v>1</v>
      </c>
      <c r="I217" s="221"/>
      <c r="J217" s="222">
        <f>ROUND(I217*H217,2)</f>
        <v>0</v>
      </c>
      <c r="K217" s="218" t="s">
        <v>6234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2377</v>
      </c>
    </row>
    <row r="218" s="2" customFormat="1" ht="33" customHeight="1">
      <c r="A218" s="41"/>
      <c r="B218" s="42"/>
      <c r="C218" s="216" t="s">
        <v>1540</v>
      </c>
      <c r="D218" s="216" t="s">
        <v>227</v>
      </c>
      <c r="E218" s="217" t="s">
        <v>6419</v>
      </c>
      <c r="F218" s="218" t="s">
        <v>6420</v>
      </c>
      <c r="G218" s="219" t="s">
        <v>5772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2385</v>
      </c>
    </row>
    <row r="219" s="2" customFormat="1" ht="21.75" customHeight="1">
      <c r="A219" s="41"/>
      <c r="B219" s="42"/>
      <c r="C219" s="216" t="s">
        <v>1545</v>
      </c>
      <c r="D219" s="216" t="s">
        <v>227</v>
      </c>
      <c r="E219" s="217" t="s">
        <v>6421</v>
      </c>
      <c r="F219" s="218" t="s">
        <v>6422</v>
      </c>
      <c r="G219" s="219" t="s">
        <v>5772</v>
      </c>
      <c r="H219" s="220">
        <v>6</v>
      </c>
      <c r="I219" s="221"/>
      <c r="J219" s="222">
        <f>ROUND(I219*H219,2)</f>
        <v>0</v>
      </c>
      <c r="K219" s="218" t="s">
        <v>6234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2398</v>
      </c>
    </row>
    <row r="220" s="2" customFormat="1" ht="24.15" customHeight="1">
      <c r="A220" s="41"/>
      <c r="B220" s="42"/>
      <c r="C220" s="216" t="s">
        <v>1560</v>
      </c>
      <c r="D220" s="216" t="s">
        <v>227</v>
      </c>
      <c r="E220" s="217" t="s">
        <v>6423</v>
      </c>
      <c r="F220" s="218" t="s">
        <v>6357</v>
      </c>
      <c r="G220" s="219" t="s">
        <v>5772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2407</v>
      </c>
    </row>
    <row r="221" s="2" customFormat="1" ht="24.15" customHeight="1">
      <c r="A221" s="41"/>
      <c r="B221" s="42"/>
      <c r="C221" s="216" t="s">
        <v>1565</v>
      </c>
      <c r="D221" s="216" t="s">
        <v>227</v>
      </c>
      <c r="E221" s="217" t="s">
        <v>6358</v>
      </c>
      <c r="F221" s="218" t="s">
        <v>6359</v>
      </c>
      <c r="G221" s="219" t="s">
        <v>5772</v>
      </c>
      <c r="H221" s="220">
        <v>2</v>
      </c>
      <c r="I221" s="221"/>
      <c r="J221" s="222">
        <f>ROUND(I221*H221,2)</f>
        <v>0</v>
      </c>
      <c r="K221" s="218" t="s">
        <v>6234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2414</v>
      </c>
    </row>
    <row r="222" s="2" customFormat="1" ht="16.5" customHeight="1">
      <c r="A222" s="41"/>
      <c r="B222" s="42"/>
      <c r="C222" s="216" t="s">
        <v>1568</v>
      </c>
      <c r="D222" s="216" t="s">
        <v>227</v>
      </c>
      <c r="E222" s="217" t="s">
        <v>6424</v>
      </c>
      <c r="F222" s="218" t="s">
        <v>6361</v>
      </c>
      <c r="G222" s="219" t="s">
        <v>5772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2422</v>
      </c>
    </row>
    <row r="223" s="2" customFormat="1" ht="16.5" customHeight="1">
      <c r="A223" s="41"/>
      <c r="B223" s="42"/>
      <c r="C223" s="216" t="s">
        <v>1577</v>
      </c>
      <c r="D223" s="216" t="s">
        <v>227</v>
      </c>
      <c r="E223" s="217" t="s">
        <v>6252</v>
      </c>
      <c r="F223" s="218" t="s">
        <v>6253</v>
      </c>
      <c r="G223" s="219" t="s">
        <v>5772</v>
      </c>
      <c r="H223" s="220">
        <v>2</v>
      </c>
      <c r="I223" s="221"/>
      <c r="J223" s="222">
        <f>ROUND(I223*H223,2)</f>
        <v>0</v>
      </c>
      <c r="K223" s="218" t="s">
        <v>6234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2430</v>
      </c>
    </row>
    <row r="224" s="2" customFormat="1" ht="16.5" customHeight="1">
      <c r="A224" s="41"/>
      <c r="B224" s="42"/>
      <c r="C224" s="216" t="s">
        <v>1584</v>
      </c>
      <c r="D224" s="216" t="s">
        <v>227</v>
      </c>
      <c r="E224" s="217" t="s">
        <v>6425</v>
      </c>
      <c r="F224" s="218" t="s">
        <v>6363</v>
      </c>
      <c r="G224" s="219" t="s">
        <v>5772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2438</v>
      </c>
    </row>
    <row r="225" s="2" customFormat="1" ht="16.5" customHeight="1">
      <c r="A225" s="41"/>
      <c r="B225" s="42"/>
      <c r="C225" s="216" t="s">
        <v>1589</v>
      </c>
      <c r="D225" s="216" t="s">
        <v>227</v>
      </c>
      <c r="E225" s="217" t="s">
        <v>6364</v>
      </c>
      <c r="F225" s="218" t="s">
        <v>6365</v>
      </c>
      <c r="G225" s="219" t="s">
        <v>5772</v>
      </c>
      <c r="H225" s="220">
        <v>4</v>
      </c>
      <c r="I225" s="221"/>
      <c r="J225" s="222">
        <f>ROUND(I225*H225,2)</f>
        <v>0</v>
      </c>
      <c r="K225" s="218" t="s">
        <v>6234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2446</v>
      </c>
    </row>
    <row r="226" s="2" customFormat="1" ht="24.15" customHeight="1">
      <c r="A226" s="41"/>
      <c r="B226" s="42"/>
      <c r="C226" s="216" t="s">
        <v>1594</v>
      </c>
      <c r="D226" s="216" t="s">
        <v>227</v>
      </c>
      <c r="E226" s="217" t="s">
        <v>6426</v>
      </c>
      <c r="F226" s="218" t="s">
        <v>6265</v>
      </c>
      <c r="G226" s="219" t="s">
        <v>5772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2454</v>
      </c>
    </row>
    <row r="227" s="2" customFormat="1" ht="16.5" customHeight="1">
      <c r="A227" s="41"/>
      <c r="B227" s="42"/>
      <c r="C227" s="216" t="s">
        <v>1599</v>
      </c>
      <c r="D227" s="216" t="s">
        <v>227</v>
      </c>
      <c r="E227" s="217" t="s">
        <v>6266</v>
      </c>
      <c r="F227" s="218" t="s">
        <v>6267</v>
      </c>
      <c r="G227" s="219" t="s">
        <v>5772</v>
      </c>
      <c r="H227" s="220">
        <v>11</v>
      </c>
      <c r="I227" s="221"/>
      <c r="J227" s="222">
        <f>ROUND(I227*H227,2)</f>
        <v>0</v>
      </c>
      <c r="K227" s="218" t="s">
        <v>6234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2462</v>
      </c>
    </row>
    <row r="228" s="2" customFormat="1" ht="24.15" customHeight="1">
      <c r="A228" s="41"/>
      <c r="B228" s="42"/>
      <c r="C228" s="216" t="s">
        <v>1604</v>
      </c>
      <c r="D228" s="216" t="s">
        <v>227</v>
      </c>
      <c r="E228" s="217" t="s">
        <v>6427</v>
      </c>
      <c r="F228" s="218" t="s">
        <v>6281</v>
      </c>
      <c r="G228" s="219" t="s">
        <v>5772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2470</v>
      </c>
    </row>
    <row r="229" s="2" customFormat="1" ht="21.75" customHeight="1">
      <c r="A229" s="41"/>
      <c r="B229" s="42"/>
      <c r="C229" s="216" t="s">
        <v>1631</v>
      </c>
      <c r="D229" s="216" t="s">
        <v>227</v>
      </c>
      <c r="E229" s="217" t="s">
        <v>6282</v>
      </c>
      <c r="F229" s="218" t="s">
        <v>6283</v>
      </c>
      <c r="G229" s="219" t="s">
        <v>5772</v>
      </c>
      <c r="H229" s="220">
        <v>2</v>
      </c>
      <c r="I229" s="221"/>
      <c r="J229" s="222">
        <f>ROUND(I229*H229,2)</f>
        <v>0</v>
      </c>
      <c r="K229" s="218" t="s">
        <v>6234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2478</v>
      </c>
    </row>
    <row r="230" s="2" customFormat="1" ht="37.8" customHeight="1">
      <c r="A230" s="41"/>
      <c r="B230" s="42"/>
      <c r="C230" s="216" t="s">
        <v>1640</v>
      </c>
      <c r="D230" s="216" t="s">
        <v>227</v>
      </c>
      <c r="E230" s="217" t="s">
        <v>6428</v>
      </c>
      <c r="F230" s="218" t="s">
        <v>6429</v>
      </c>
      <c r="G230" s="219" t="s">
        <v>5772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2486</v>
      </c>
    </row>
    <row r="231" s="2" customFormat="1" ht="21.75" customHeight="1">
      <c r="A231" s="41"/>
      <c r="B231" s="42"/>
      <c r="C231" s="216" t="s">
        <v>1655</v>
      </c>
      <c r="D231" s="216" t="s">
        <v>227</v>
      </c>
      <c r="E231" s="217" t="s">
        <v>6430</v>
      </c>
      <c r="F231" s="218" t="s">
        <v>6382</v>
      </c>
      <c r="G231" s="219" t="s">
        <v>5772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2494</v>
      </c>
    </row>
    <row r="232" s="2" customFormat="1" ht="37.8" customHeight="1">
      <c r="A232" s="41"/>
      <c r="B232" s="42"/>
      <c r="C232" s="216" t="s">
        <v>1661</v>
      </c>
      <c r="D232" s="216" t="s">
        <v>227</v>
      </c>
      <c r="E232" s="217" t="s">
        <v>6431</v>
      </c>
      <c r="F232" s="218" t="s">
        <v>6432</v>
      </c>
      <c r="G232" s="219" t="s">
        <v>5772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2504</v>
      </c>
    </row>
    <row r="233" s="2" customFormat="1" ht="21.75" customHeight="1">
      <c r="A233" s="41"/>
      <c r="B233" s="42"/>
      <c r="C233" s="216" t="s">
        <v>1667</v>
      </c>
      <c r="D233" s="216" t="s">
        <v>227</v>
      </c>
      <c r="E233" s="217" t="s">
        <v>6433</v>
      </c>
      <c r="F233" s="218" t="s">
        <v>6382</v>
      </c>
      <c r="G233" s="219" t="s">
        <v>5772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2509</v>
      </c>
    </row>
    <row r="234" s="2" customFormat="1" ht="33" customHeight="1">
      <c r="A234" s="41"/>
      <c r="B234" s="42"/>
      <c r="C234" s="216" t="s">
        <v>1672</v>
      </c>
      <c r="D234" s="216" t="s">
        <v>227</v>
      </c>
      <c r="E234" s="217" t="s">
        <v>6434</v>
      </c>
      <c r="F234" s="218" t="s">
        <v>6377</v>
      </c>
      <c r="G234" s="219" t="s">
        <v>5772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2518</v>
      </c>
    </row>
    <row r="235" s="2" customFormat="1" ht="16.5" customHeight="1">
      <c r="A235" s="41"/>
      <c r="B235" s="42"/>
      <c r="C235" s="216" t="s">
        <v>1677</v>
      </c>
      <c r="D235" s="216" t="s">
        <v>227</v>
      </c>
      <c r="E235" s="217" t="s">
        <v>6435</v>
      </c>
      <c r="F235" s="218" t="s">
        <v>6287</v>
      </c>
      <c r="G235" s="219" t="s">
        <v>5772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2526</v>
      </c>
    </row>
    <row r="236" s="2" customFormat="1" ht="37.8" customHeight="1">
      <c r="A236" s="41"/>
      <c r="B236" s="42"/>
      <c r="C236" s="216" t="s">
        <v>1690</v>
      </c>
      <c r="D236" s="216" t="s">
        <v>227</v>
      </c>
      <c r="E236" s="217" t="s">
        <v>6436</v>
      </c>
      <c r="F236" s="218" t="s">
        <v>6437</v>
      </c>
      <c r="G236" s="219" t="s">
        <v>5772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5299</v>
      </c>
    </row>
    <row r="237" s="2" customFormat="1" ht="16.5" customHeight="1">
      <c r="A237" s="41"/>
      <c r="B237" s="42"/>
      <c r="C237" s="216" t="s">
        <v>1696</v>
      </c>
      <c r="D237" s="216" t="s">
        <v>227</v>
      </c>
      <c r="E237" s="217" t="s">
        <v>6438</v>
      </c>
      <c r="F237" s="218" t="s">
        <v>6287</v>
      </c>
      <c r="G237" s="219" t="s">
        <v>5772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5302</v>
      </c>
    </row>
    <row r="238" s="2" customFormat="1" ht="33" customHeight="1">
      <c r="A238" s="41"/>
      <c r="B238" s="42"/>
      <c r="C238" s="216" t="s">
        <v>1701</v>
      </c>
      <c r="D238" s="216" t="s">
        <v>227</v>
      </c>
      <c r="E238" s="217" t="s">
        <v>6439</v>
      </c>
      <c r="F238" s="218" t="s">
        <v>6440</v>
      </c>
      <c r="G238" s="219" t="s">
        <v>5772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2552</v>
      </c>
    </row>
    <row r="239" s="2" customFormat="1" ht="16.5" customHeight="1">
      <c r="A239" s="41"/>
      <c r="B239" s="42"/>
      <c r="C239" s="216" t="s">
        <v>1704</v>
      </c>
      <c r="D239" s="216" t="s">
        <v>227</v>
      </c>
      <c r="E239" s="217" t="s">
        <v>6441</v>
      </c>
      <c r="F239" s="218" t="s">
        <v>6287</v>
      </c>
      <c r="G239" s="219" t="s">
        <v>5772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2560</v>
      </c>
    </row>
    <row r="240" s="2" customFormat="1" ht="16.5" customHeight="1">
      <c r="A240" s="41"/>
      <c r="B240" s="42"/>
      <c r="C240" s="216" t="s">
        <v>5309</v>
      </c>
      <c r="D240" s="216" t="s">
        <v>227</v>
      </c>
      <c r="E240" s="217" t="s">
        <v>6442</v>
      </c>
      <c r="F240" s="218" t="s">
        <v>6368</v>
      </c>
      <c r="G240" s="219" t="s">
        <v>5772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5312</v>
      </c>
    </row>
    <row r="241" s="2" customFormat="1" ht="24.15" customHeight="1">
      <c r="A241" s="41"/>
      <c r="B241" s="42"/>
      <c r="C241" s="216" t="s">
        <v>1728</v>
      </c>
      <c r="D241" s="216" t="s">
        <v>227</v>
      </c>
      <c r="E241" s="217" t="s">
        <v>6369</v>
      </c>
      <c r="F241" s="218" t="s">
        <v>6370</v>
      </c>
      <c r="G241" s="219" t="s">
        <v>5772</v>
      </c>
      <c r="H241" s="220">
        <v>4</v>
      </c>
      <c r="I241" s="221"/>
      <c r="J241" s="222">
        <f>ROUND(I241*H241,2)</f>
        <v>0</v>
      </c>
      <c r="K241" s="218" t="s">
        <v>6234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2573</v>
      </c>
    </row>
    <row r="242" s="2" customFormat="1" ht="37.8" customHeight="1">
      <c r="A242" s="41"/>
      <c r="B242" s="42"/>
      <c r="C242" s="216" t="s">
        <v>5318</v>
      </c>
      <c r="D242" s="216" t="s">
        <v>227</v>
      </c>
      <c r="E242" s="217" t="s">
        <v>6443</v>
      </c>
      <c r="F242" s="218" t="s">
        <v>6444</v>
      </c>
      <c r="G242" s="219" t="s">
        <v>5772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2581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6445</v>
      </c>
      <c r="F243" s="218" t="s">
        <v>6446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6234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2590</v>
      </c>
    </row>
    <row r="244" s="2" customFormat="1" ht="24.15" customHeight="1">
      <c r="A244" s="41"/>
      <c r="B244" s="42"/>
      <c r="C244" s="216" t="s">
        <v>5327</v>
      </c>
      <c r="D244" s="216" t="s">
        <v>227</v>
      </c>
      <c r="E244" s="217" t="s">
        <v>6447</v>
      </c>
      <c r="F244" s="218" t="s">
        <v>6448</v>
      </c>
      <c r="G244" s="219" t="s">
        <v>5772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2604</v>
      </c>
    </row>
    <row r="245" s="2" customFormat="1" ht="24.15" customHeight="1">
      <c r="A245" s="41"/>
      <c r="B245" s="42"/>
      <c r="C245" s="216" t="s">
        <v>1754</v>
      </c>
      <c r="D245" s="216" t="s">
        <v>227</v>
      </c>
      <c r="E245" s="217" t="s">
        <v>6449</v>
      </c>
      <c r="F245" s="218" t="s">
        <v>6450</v>
      </c>
      <c r="G245" s="219" t="s">
        <v>5772</v>
      </c>
      <c r="H245" s="220">
        <v>2</v>
      </c>
      <c r="I245" s="221"/>
      <c r="J245" s="222">
        <f>ROUND(I245*H245,2)</f>
        <v>0</v>
      </c>
      <c r="K245" s="218" t="s">
        <v>6234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2618</v>
      </c>
    </row>
    <row r="246" s="2" customFormat="1" ht="16.5" customHeight="1">
      <c r="A246" s="41"/>
      <c r="B246" s="42"/>
      <c r="C246" s="216" t="s">
        <v>1769</v>
      </c>
      <c r="D246" s="216" t="s">
        <v>227</v>
      </c>
      <c r="E246" s="217" t="s">
        <v>6451</v>
      </c>
      <c r="F246" s="218" t="s">
        <v>6452</v>
      </c>
      <c r="G246" s="219" t="s">
        <v>5772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2626</v>
      </c>
    </row>
    <row r="247" s="2" customFormat="1" ht="24.15" customHeight="1">
      <c r="A247" s="41"/>
      <c r="B247" s="42"/>
      <c r="C247" s="216" t="s">
        <v>5339</v>
      </c>
      <c r="D247" s="216" t="s">
        <v>227</v>
      </c>
      <c r="E247" s="217" t="s">
        <v>6453</v>
      </c>
      <c r="F247" s="218" t="s">
        <v>6454</v>
      </c>
      <c r="G247" s="219" t="s">
        <v>5772</v>
      </c>
      <c r="H247" s="220">
        <v>1</v>
      </c>
      <c r="I247" s="221"/>
      <c r="J247" s="222">
        <f>ROUND(I247*H247,2)</f>
        <v>0</v>
      </c>
      <c r="K247" s="218" t="s">
        <v>6234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2636</v>
      </c>
    </row>
    <row r="248" s="2" customFormat="1" ht="24.15" customHeight="1">
      <c r="A248" s="41"/>
      <c r="B248" s="42"/>
      <c r="C248" s="216" t="s">
        <v>1784</v>
      </c>
      <c r="D248" s="216" t="s">
        <v>227</v>
      </c>
      <c r="E248" s="217" t="s">
        <v>6455</v>
      </c>
      <c r="F248" s="218" t="s">
        <v>6456</v>
      </c>
      <c r="G248" s="219" t="s">
        <v>5772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2648</v>
      </c>
    </row>
    <row r="249" s="2" customFormat="1" ht="24.15" customHeight="1">
      <c r="A249" s="41"/>
      <c r="B249" s="42"/>
      <c r="C249" s="216" t="s">
        <v>1799</v>
      </c>
      <c r="D249" s="216" t="s">
        <v>227</v>
      </c>
      <c r="E249" s="217" t="s">
        <v>6256</v>
      </c>
      <c r="F249" s="218" t="s">
        <v>6257</v>
      </c>
      <c r="G249" s="219" t="s">
        <v>5772</v>
      </c>
      <c r="H249" s="220">
        <v>11</v>
      </c>
      <c r="I249" s="221"/>
      <c r="J249" s="222">
        <f>ROUND(I249*H249,2)</f>
        <v>0</v>
      </c>
      <c r="K249" s="218" t="s">
        <v>6234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2659</v>
      </c>
    </row>
    <row r="250" s="2" customFormat="1" ht="24.15" customHeight="1">
      <c r="A250" s="41"/>
      <c r="B250" s="42"/>
      <c r="C250" s="216" t="s">
        <v>1804</v>
      </c>
      <c r="D250" s="216" t="s">
        <v>227</v>
      </c>
      <c r="E250" s="217" t="s">
        <v>6457</v>
      </c>
      <c r="F250" s="218" t="s">
        <v>6458</v>
      </c>
      <c r="G250" s="219" t="s">
        <v>5772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2668</v>
      </c>
    </row>
    <row r="251" s="2" customFormat="1" ht="24.15" customHeight="1">
      <c r="A251" s="41"/>
      <c r="B251" s="42"/>
      <c r="C251" s="216" t="s">
        <v>1809</v>
      </c>
      <c r="D251" s="216" t="s">
        <v>227</v>
      </c>
      <c r="E251" s="217" t="s">
        <v>6409</v>
      </c>
      <c r="F251" s="218" t="s">
        <v>6410</v>
      </c>
      <c r="G251" s="219" t="s">
        <v>5772</v>
      </c>
      <c r="H251" s="220">
        <v>4</v>
      </c>
      <c r="I251" s="221"/>
      <c r="J251" s="222">
        <f>ROUND(I251*H251,2)</f>
        <v>0</v>
      </c>
      <c r="K251" s="218" t="s">
        <v>6234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2678</v>
      </c>
    </row>
    <row r="252" s="2" customFormat="1" ht="37.8" customHeight="1">
      <c r="A252" s="41"/>
      <c r="B252" s="42"/>
      <c r="C252" s="216" t="s">
        <v>1814</v>
      </c>
      <c r="D252" s="216" t="s">
        <v>227</v>
      </c>
      <c r="E252" s="217" t="s">
        <v>6459</v>
      </c>
      <c r="F252" s="218" t="s">
        <v>6460</v>
      </c>
      <c r="G252" s="219" t="s">
        <v>5772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2756</v>
      </c>
    </row>
    <row r="253" s="2" customFormat="1" ht="24.15" customHeight="1">
      <c r="A253" s="41"/>
      <c r="B253" s="42"/>
      <c r="C253" s="216" t="s">
        <v>1822</v>
      </c>
      <c r="D253" s="216" t="s">
        <v>227</v>
      </c>
      <c r="E253" s="217" t="s">
        <v>6461</v>
      </c>
      <c r="F253" s="218" t="s">
        <v>6462</v>
      </c>
      <c r="G253" s="219" t="s">
        <v>5772</v>
      </c>
      <c r="H253" s="220">
        <v>4</v>
      </c>
      <c r="I253" s="221"/>
      <c r="J253" s="222">
        <f>ROUND(I253*H253,2)</f>
        <v>0</v>
      </c>
      <c r="K253" s="218" t="s">
        <v>6234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2790</v>
      </c>
    </row>
    <row r="254" s="2" customFormat="1" ht="33" customHeight="1">
      <c r="A254" s="41"/>
      <c r="B254" s="42"/>
      <c r="C254" s="216" t="s">
        <v>1829</v>
      </c>
      <c r="D254" s="216" t="s">
        <v>227</v>
      </c>
      <c r="E254" s="217" t="s">
        <v>6463</v>
      </c>
      <c r="F254" s="218" t="s">
        <v>6464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2798</v>
      </c>
    </row>
    <row r="255" s="2" customFormat="1" ht="16.5" customHeight="1">
      <c r="A255" s="41"/>
      <c r="B255" s="42"/>
      <c r="C255" s="216" t="s">
        <v>1834</v>
      </c>
      <c r="D255" s="216" t="s">
        <v>227</v>
      </c>
      <c r="E255" s="217" t="s">
        <v>6465</v>
      </c>
      <c r="F255" s="218" t="s">
        <v>6287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2821</v>
      </c>
    </row>
    <row r="256" s="2" customFormat="1" ht="33" customHeight="1">
      <c r="A256" s="41"/>
      <c r="B256" s="42"/>
      <c r="C256" s="216" t="s">
        <v>1840</v>
      </c>
      <c r="D256" s="216" t="s">
        <v>227</v>
      </c>
      <c r="E256" s="217" t="s">
        <v>6466</v>
      </c>
      <c r="F256" s="218" t="s">
        <v>6467</v>
      </c>
      <c r="G256" s="219" t="s">
        <v>5772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2841</v>
      </c>
    </row>
    <row r="257" s="2" customFormat="1" ht="16.5" customHeight="1">
      <c r="A257" s="41"/>
      <c r="B257" s="42"/>
      <c r="C257" s="216" t="s">
        <v>1869</v>
      </c>
      <c r="D257" s="216" t="s">
        <v>227</v>
      </c>
      <c r="E257" s="217" t="s">
        <v>6468</v>
      </c>
      <c r="F257" s="218" t="s">
        <v>6287</v>
      </c>
      <c r="G257" s="219" t="s">
        <v>5772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2853</v>
      </c>
    </row>
    <row r="258" s="2" customFormat="1" ht="24.15" customHeight="1">
      <c r="A258" s="41"/>
      <c r="B258" s="42"/>
      <c r="C258" s="216" t="s">
        <v>1886</v>
      </c>
      <c r="D258" s="216" t="s">
        <v>227</v>
      </c>
      <c r="E258" s="217" t="s">
        <v>6469</v>
      </c>
      <c r="F258" s="218" t="s">
        <v>6470</v>
      </c>
      <c r="G258" s="219" t="s">
        <v>5772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2865</v>
      </c>
    </row>
    <row r="259" s="2" customFormat="1" ht="16.5" customHeight="1">
      <c r="A259" s="41"/>
      <c r="B259" s="42"/>
      <c r="C259" s="216" t="s">
        <v>1891</v>
      </c>
      <c r="D259" s="216" t="s">
        <v>227</v>
      </c>
      <c r="E259" s="217" t="s">
        <v>6296</v>
      </c>
      <c r="F259" s="218" t="s">
        <v>6297</v>
      </c>
      <c r="G259" s="219" t="s">
        <v>5772</v>
      </c>
      <c r="H259" s="220">
        <v>1</v>
      </c>
      <c r="I259" s="221"/>
      <c r="J259" s="222">
        <f>ROUND(I259*H259,2)</f>
        <v>0</v>
      </c>
      <c r="K259" s="218" t="s">
        <v>6234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2876</v>
      </c>
    </row>
    <row r="260" s="2" customFormat="1" ht="24.15" customHeight="1">
      <c r="A260" s="41"/>
      <c r="B260" s="42"/>
      <c r="C260" s="216" t="s">
        <v>1901</v>
      </c>
      <c r="D260" s="216" t="s">
        <v>227</v>
      </c>
      <c r="E260" s="217" t="s">
        <v>6471</v>
      </c>
      <c r="F260" s="218" t="s">
        <v>6472</v>
      </c>
      <c r="G260" s="219" t="s">
        <v>5772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2886</v>
      </c>
    </row>
    <row r="261" s="2" customFormat="1" ht="16.5" customHeight="1">
      <c r="A261" s="41"/>
      <c r="B261" s="42"/>
      <c r="C261" s="216" t="s">
        <v>1908</v>
      </c>
      <c r="D261" s="216" t="s">
        <v>227</v>
      </c>
      <c r="E261" s="217" t="s">
        <v>6296</v>
      </c>
      <c r="F261" s="218" t="s">
        <v>6297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6234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2901</v>
      </c>
    </row>
    <row r="262" s="2" customFormat="1" ht="24.15" customHeight="1">
      <c r="A262" s="41"/>
      <c r="B262" s="42"/>
      <c r="C262" s="216" t="s">
        <v>1913</v>
      </c>
      <c r="D262" s="216" t="s">
        <v>227</v>
      </c>
      <c r="E262" s="217" t="s">
        <v>6473</v>
      </c>
      <c r="F262" s="218" t="s">
        <v>6474</v>
      </c>
      <c r="G262" s="219" t="s">
        <v>5772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2914</v>
      </c>
    </row>
    <row r="263" s="2" customFormat="1" ht="24.15" customHeight="1">
      <c r="A263" s="41"/>
      <c r="B263" s="42"/>
      <c r="C263" s="216" t="s">
        <v>1925</v>
      </c>
      <c r="D263" s="216" t="s">
        <v>227</v>
      </c>
      <c r="E263" s="217" t="s">
        <v>6475</v>
      </c>
      <c r="F263" s="218" t="s">
        <v>6476</v>
      </c>
      <c r="G263" s="219" t="s">
        <v>5772</v>
      </c>
      <c r="H263" s="220">
        <v>1</v>
      </c>
      <c r="I263" s="221"/>
      <c r="J263" s="222">
        <f>ROUND(I263*H263,2)</f>
        <v>0</v>
      </c>
      <c r="K263" s="218" t="s">
        <v>6234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2931</v>
      </c>
    </row>
    <row r="264" s="2" customFormat="1" ht="16.5" customHeight="1">
      <c r="A264" s="41"/>
      <c r="B264" s="42"/>
      <c r="C264" s="216" t="s">
        <v>1928</v>
      </c>
      <c r="D264" s="216" t="s">
        <v>227</v>
      </c>
      <c r="E264" s="217" t="s">
        <v>6477</v>
      </c>
      <c r="F264" s="218" t="s">
        <v>6478</v>
      </c>
      <c r="G264" s="219" t="s">
        <v>5772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2940</v>
      </c>
    </row>
    <row r="265" s="2" customFormat="1" ht="16.5" customHeight="1">
      <c r="A265" s="41"/>
      <c r="B265" s="42"/>
      <c r="C265" s="216" t="s">
        <v>1945</v>
      </c>
      <c r="D265" s="216" t="s">
        <v>227</v>
      </c>
      <c r="E265" s="217" t="s">
        <v>6479</v>
      </c>
      <c r="F265" s="218" t="s">
        <v>6480</v>
      </c>
      <c r="G265" s="219" t="s">
        <v>5772</v>
      </c>
      <c r="H265" s="220">
        <v>2</v>
      </c>
      <c r="I265" s="221"/>
      <c r="J265" s="222">
        <f>ROUND(I265*H265,2)</f>
        <v>0</v>
      </c>
      <c r="K265" s="218" t="s">
        <v>6234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2951</v>
      </c>
    </row>
    <row r="266" s="2" customFormat="1" ht="24.15" customHeight="1">
      <c r="A266" s="41"/>
      <c r="B266" s="42"/>
      <c r="C266" s="216" t="s">
        <v>1949</v>
      </c>
      <c r="D266" s="216" t="s">
        <v>227</v>
      </c>
      <c r="E266" s="217" t="s">
        <v>6481</v>
      </c>
      <c r="F266" s="218" t="s">
        <v>6482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6183</v>
      </c>
    </row>
    <row r="267" s="2" customFormat="1" ht="24.15" customHeight="1">
      <c r="A267" s="41"/>
      <c r="B267" s="42"/>
      <c r="C267" s="216" t="s">
        <v>1951</v>
      </c>
      <c r="D267" s="216" t="s">
        <v>227</v>
      </c>
      <c r="E267" s="217" t="s">
        <v>6358</v>
      </c>
      <c r="F267" s="218" t="s">
        <v>6359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6234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2971</v>
      </c>
    </row>
    <row r="268" s="2" customFormat="1" ht="16.5" customHeight="1">
      <c r="A268" s="41"/>
      <c r="B268" s="42"/>
      <c r="C268" s="216" t="s">
        <v>1956</v>
      </c>
      <c r="D268" s="216" t="s">
        <v>227</v>
      </c>
      <c r="E268" s="217" t="s">
        <v>6483</v>
      </c>
      <c r="F268" s="218" t="s">
        <v>6363</v>
      </c>
      <c r="G268" s="219" t="s">
        <v>5772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2991</v>
      </c>
    </row>
    <row r="269" s="2" customFormat="1" ht="16.5" customHeight="1">
      <c r="A269" s="41"/>
      <c r="B269" s="42"/>
      <c r="C269" s="216" t="s">
        <v>1961</v>
      </c>
      <c r="D269" s="216" t="s">
        <v>227</v>
      </c>
      <c r="E269" s="217" t="s">
        <v>6364</v>
      </c>
      <c r="F269" s="218" t="s">
        <v>6365</v>
      </c>
      <c r="G269" s="219" t="s">
        <v>5772</v>
      </c>
      <c r="H269" s="220">
        <v>2</v>
      </c>
      <c r="I269" s="221"/>
      <c r="J269" s="222">
        <f>ROUND(I269*H269,2)</f>
        <v>0</v>
      </c>
      <c r="K269" s="218" t="s">
        <v>6234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6188</v>
      </c>
    </row>
    <row r="270" s="2" customFormat="1" ht="24.15" customHeight="1">
      <c r="A270" s="41"/>
      <c r="B270" s="42"/>
      <c r="C270" s="216" t="s">
        <v>1964</v>
      </c>
      <c r="D270" s="216" t="s">
        <v>227</v>
      </c>
      <c r="E270" s="217" t="s">
        <v>6484</v>
      </c>
      <c r="F270" s="218" t="s">
        <v>6281</v>
      </c>
      <c r="G270" s="219" t="s">
        <v>5772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6189</v>
      </c>
    </row>
    <row r="271" s="2" customFormat="1" ht="21.75" customHeight="1">
      <c r="A271" s="41"/>
      <c r="B271" s="42"/>
      <c r="C271" s="216" t="s">
        <v>1971</v>
      </c>
      <c r="D271" s="216" t="s">
        <v>227</v>
      </c>
      <c r="E271" s="217" t="s">
        <v>6282</v>
      </c>
      <c r="F271" s="218" t="s">
        <v>6283</v>
      </c>
      <c r="G271" s="219" t="s">
        <v>5772</v>
      </c>
      <c r="H271" s="220">
        <v>2</v>
      </c>
      <c r="I271" s="221"/>
      <c r="J271" s="222">
        <f>ROUND(I271*H271,2)</f>
        <v>0</v>
      </c>
      <c r="K271" s="218" t="s">
        <v>6234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3040</v>
      </c>
    </row>
    <row r="272" s="2" customFormat="1" ht="24.15" customHeight="1">
      <c r="A272" s="41"/>
      <c r="B272" s="42"/>
      <c r="C272" s="216" t="s">
        <v>1976</v>
      </c>
      <c r="D272" s="216" t="s">
        <v>227</v>
      </c>
      <c r="E272" s="217" t="s">
        <v>6485</v>
      </c>
      <c r="F272" s="218" t="s">
        <v>6333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3066</v>
      </c>
    </row>
    <row r="273" s="2" customFormat="1" ht="21.75" customHeight="1">
      <c r="A273" s="41"/>
      <c r="B273" s="42"/>
      <c r="C273" s="216" t="s">
        <v>1981</v>
      </c>
      <c r="D273" s="216" t="s">
        <v>227</v>
      </c>
      <c r="E273" s="217" t="s">
        <v>6486</v>
      </c>
      <c r="F273" s="218" t="s">
        <v>6487</v>
      </c>
      <c r="G273" s="219" t="s">
        <v>5772</v>
      </c>
      <c r="H273" s="220">
        <v>2</v>
      </c>
      <c r="I273" s="221"/>
      <c r="J273" s="222">
        <f>ROUND(I273*H273,2)</f>
        <v>0</v>
      </c>
      <c r="K273" s="218" t="s">
        <v>6234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3076</v>
      </c>
    </row>
    <row r="274" s="2" customFormat="1" ht="33" customHeight="1">
      <c r="A274" s="41"/>
      <c r="B274" s="42"/>
      <c r="C274" s="216" t="s">
        <v>1988</v>
      </c>
      <c r="D274" s="216" t="s">
        <v>227</v>
      </c>
      <c r="E274" s="217" t="s">
        <v>6488</v>
      </c>
      <c r="F274" s="218" t="s">
        <v>6346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3089</v>
      </c>
    </row>
    <row r="275" s="2" customFormat="1" ht="16.5" customHeight="1">
      <c r="A275" s="41"/>
      <c r="B275" s="42"/>
      <c r="C275" s="216" t="s">
        <v>1996</v>
      </c>
      <c r="D275" s="216" t="s">
        <v>227</v>
      </c>
      <c r="E275" s="217" t="s">
        <v>6489</v>
      </c>
      <c r="F275" s="218" t="s">
        <v>6287</v>
      </c>
      <c r="G275" s="219" t="s">
        <v>5772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3103</v>
      </c>
    </row>
    <row r="276" s="2" customFormat="1" ht="37.8" customHeight="1">
      <c r="A276" s="41"/>
      <c r="B276" s="42"/>
      <c r="C276" s="216" t="s">
        <v>2021</v>
      </c>
      <c r="D276" s="216" t="s">
        <v>227</v>
      </c>
      <c r="E276" s="217" t="s">
        <v>6490</v>
      </c>
      <c r="F276" s="218" t="s">
        <v>6491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3115</v>
      </c>
    </row>
    <row r="277" s="2" customFormat="1" ht="21.75" customHeight="1">
      <c r="A277" s="41"/>
      <c r="B277" s="42"/>
      <c r="C277" s="216" t="s">
        <v>2033</v>
      </c>
      <c r="D277" s="216" t="s">
        <v>227</v>
      </c>
      <c r="E277" s="217" t="s">
        <v>6492</v>
      </c>
      <c r="F277" s="218" t="s">
        <v>6382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3129</v>
      </c>
    </row>
    <row r="278" s="2" customFormat="1" ht="37.8" customHeight="1">
      <c r="A278" s="41"/>
      <c r="B278" s="42"/>
      <c r="C278" s="216" t="s">
        <v>2045</v>
      </c>
      <c r="D278" s="216" t="s">
        <v>227</v>
      </c>
      <c r="E278" s="217" t="s">
        <v>6493</v>
      </c>
      <c r="F278" s="218" t="s">
        <v>6429</v>
      </c>
      <c r="G278" s="219" t="s">
        <v>5772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3141</v>
      </c>
    </row>
    <row r="279" s="2" customFormat="1" ht="21.75" customHeight="1">
      <c r="A279" s="41"/>
      <c r="B279" s="42"/>
      <c r="C279" s="216" t="s">
        <v>2066</v>
      </c>
      <c r="D279" s="216" t="s">
        <v>227</v>
      </c>
      <c r="E279" s="217" t="s">
        <v>6494</v>
      </c>
      <c r="F279" s="218" t="s">
        <v>6382</v>
      </c>
      <c r="G279" s="219" t="s">
        <v>5772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3152</v>
      </c>
    </row>
    <row r="280" s="2" customFormat="1" ht="33" customHeight="1">
      <c r="A280" s="41"/>
      <c r="B280" s="42"/>
      <c r="C280" s="216" t="s">
        <v>2071</v>
      </c>
      <c r="D280" s="216" t="s">
        <v>227</v>
      </c>
      <c r="E280" s="217" t="s">
        <v>6495</v>
      </c>
      <c r="F280" s="218" t="s">
        <v>6377</v>
      </c>
      <c r="G280" s="219" t="s">
        <v>5772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3163</v>
      </c>
    </row>
    <row r="281" s="2" customFormat="1" ht="16.5" customHeight="1">
      <c r="A281" s="41"/>
      <c r="B281" s="42"/>
      <c r="C281" s="216" t="s">
        <v>2077</v>
      </c>
      <c r="D281" s="216" t="s">
        <v>227</v>
      </c>
      <c r="E281" s="217" t="s">
        <v>6496</v>
      </c>
      <c r="F281" s="218" t="s">
        <v>6287</v>
      </c>
      <c r="G281" s="219" t="s">
        <v>5772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3181</v>
      </c>
    </row>
    <row r="282" s="2" customFormat="1" ht="16.5" customHeight="1">
      <c r="A282" s="41"/>
      <c r="B282" s="42"/>
      <c r="C282" s="216" t="s">
        <v>2085</v>
      </c>
      <c r="D282" s="216" t="s">
        <v>227</v>
      </c>
      <c r="E282" s="217" t="s">
        <v>6497</v>
      </c>
      <c r="F282" s="218" t="s">
        <v>6368</v>
      </c>
      <c r="G282" s="219" t="s">
        <v>5772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3196</v>
      </c>
    </row>
    <row r="283" s="2" customFormat="1" ht="24.15" customHeight="1">
      <c r="A283" s="41"/>
      <c r="B283" s="42"/>
      <c r="C283" s="216" t="s">
        <v>2095</v>
      </c>
      <c r="D283" s="216" t="s">
        <v>227</v>
      </c>
      <c r="E283" s="217" t="s">
        <v>6369</v>
      </c>
      <c r="F283" s="218" t="s">
        <v>6370</v>
      </c>
      <c r="G283" s="219" t="s">
        <v>5772</v>
      </c>
      <c r="H283" s="220">
        <v>3</v>
      </c>
      <c r="I283" s="221"/>
      <c r="J283" s="222">
        <f>ROUND(I283*H283,2)</f>
        <v>0</v>
      </c>
      <c r="K283" s="218" t="s">
        <v>6234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3210</v>
      </c>
    </row>
    <row r="284" s="2" customFormat="1" ht="16.5" customHeight="1">
      <c r="A284" s="41"/>
      <c r="B284" s="42"/>
      <c r="C284" s="216" t="s">
        <v>2101</v>
      </c>
      <c r="D284" s="216" t="s">
        <v>227</v>
      </c>
      <c r="E284" s="217" t="s">
        <v>6498</v>
      </c>
      <c r="F284" s="218" t="s">
        <v>6499</v>
      </c>
      <c r="G284" s="219" t="s">
        <v>5772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3228</v>
      </c>
    </row>
    <row r="285" s="2" customFormat="1" ht="24.15" customHeight="1">
      <c r="A285" s="41"/>
      <c r="B285" s="42"/>
      <c r="C285" s="216" t="s">
        <v>2106</v>
      </c>
      <c r="D285" s="216" t="s">
        <v>227</v>
      </c>
      <c r="E285" s="217" t="s">
        <v>6500</v>
      </c>
      <c r="F285" s="218" t="s">
        <v>6501</v>
      </c>
      <c r="G285" s="219" t="s">
        <v>5772</v>
      </c>
      <c r="H285" s="220">
        <v>4</v>
      </c>
      <c r="I285" s="221"/>
      <c r="J285" s="222">
        <f>ROUND(I285*H285,2)</f>
        <v>0</v>
      </c>
      <c r="K285" s="218" t="s">
        <v>6234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3274</v>
      </c>
    </row>
    <row r="286" s="2" customFormat="1" ht="16.5" customHeight="1">
      <c r="A286" s="41"/>
      <c r="B286" s="42"/>
      <c r="C286" s="216" t="s">
        <v>2113</v>
      </c>
      <c r="D286" s="216" t="s">
        <v>227</v>
      </c>
      <c r="E286" s="217" t="s">
        <v>6502</v>
      </c>
      <c r="F286" s="218" t="s">
        <v>6503</v>
      </c>
      <c r="G286" s="219" t="s">
        <v>5772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3298</v>
      </c>
    </row>
    <row r="287" s="2" customFormat="1" ht="21.75" customHeight="1">
      <c r="A287" s="41"/>
      <c r="B287" s="42"/>
      <c r="C287" s="216" t="s">
        <v>2119</v>
      </c>
      <c r="D287" s="216" t="s">
        <v>227</v>
      </c>
      <c r="E287" s="217" t="s">
        <v>6504</v>
      </c>
      <c r="F287" s="218" t="s">
        <v>6505</v>
      </c>
      <c r="G287" s="219" t="s">
        <v>5772</v>
      </c>
      <c r="H287" s="220">
        <v>1</v>
      </c>
      <c r="I287" s="221"/>
      <c r="J287" s="222">
        <f>ROUND(I287*H287,2)</f>
        <v>0</v>
      </c>
      <c r="K287" s="218" t="s">
        <v>6234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3323</v>
      </c>
    </row>
    <row r="288" s="2" customFormat="1" ht="62.7" customHeight="1">
      <c r="A288" s="41"/>
      <c r="B288" s="42"/>
      <c r="C288" s="216" t="s">
        <v>2124</v>
      </c>
      <c r="D288" s="216" t="s">
        <v>227</v>
      </c>
      <c r="E288" s="217" t="s">
        <v>6506</v>
      </c>
      <c r="F288" s="218" t="s">
        <v>6507</v>
      </c>
      <c r="G288" s="219" t="s">
        <v>5772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3336</v>
      </c>
    </row>
    <row r="289" s="2" customFormat="1" ht="21.75" customHeight="1">
      <c r="A289" s="41"/>
      <c r="B289" s="42"/>
      <c r="C289" s="216" t="s">
        <v>2129</v>
      </c>
      <c r="D289" s="216" t="s">
        <v>227</v>
      </c>
      <c r="E289" s="217" t="s">
        <v>6508</v>
      </c>
      <c r="F289" s="218" t="s">
        <v>6509</v>
      </c>
      <c r="G289" s="219" t="s">
        <v>5772</v>
      </c>
      <c r="H289" s="220">
        <v>1</v>
      </c>
      <c r="I289" s="221"/>
      <c r="J289" s="222">
        <f>ROUND(I289*H289,2)</f>
        <v>0</v>
      </c>
      <c r="K289" s="218" t="s">
        <v>6234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3347</v>
      </c>
    </row>
    <row r="290" s="2" customFormat="1" ht="49.05" customHeight="1">
      <c r="A290" s="41"/>
      <c r="B290" s="42"/>
      <c r="C290" s="216" t="s">
        <v>2134</v>
      </c>
      <c r="D290" s="216" t="s">
        <v>227</v>
      </c>
      <c r="E290" s="217" t="s">
        <v>6510</v>
      </c>
      <c r="F290" s="218" t="s">
        <v>6511</v>
      </c>
      <c r="G290" s="219" t="s">
        <v>5772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3355</v>
      </c>
    </row>
    <row r="291" s="2" customFormat="1" ht="21.75" customHeight="1">
      <c r="A291" s="41"/>
      <c r="B291" s="42"/>
      <c r="C291" s="216" t="s">
        <v>2139</v>
      </c>
      <c r="D291" s="216" t="s">
        <v>227</v>
      </c>
      <c r="E291" s="217" t="s">
        <v>6512</v>
      </c>
      <c r="F291" s="218" t="s">
        <v>6513</v>
      </c>
      <c r="G291" s="219" t="s">
        <v>5772</v>
      </c>
      <c r="H291" s="220">
        <v>1</v>
      </c>
      <c r="I291" s="221"/>
      <c r="J291" s="222">
        <f>ROUND(I291*H291,2)</f>
        <v>0</v>
      </c>
      <c r="K291" s="218" t="s">
        <v>6234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3363</v>
      </c>
    </row>
    <row r="292" s="2" customFormat="1" ht="62.7" customHeight="1">
      <c r="A292" s="41"/>
      <c r="B292" s="42"/>
      <c r="C292" s="216" t="s">
        <v>2149</v>
      </c>
      <c r="D292" s="216" t="s">
        <v>227</v>
      </c>
      <c r="E292" s="217" t="s">
        <v>6514</v>
      </c>
      <c r="F292" s="218" t="s">
        <v>6515</v>
      </c>
      <c r="G292" s="219" t="s">
        <v>5772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3374</v>
      </c>
    </row>
    <row r="293" s="2" customFormat="1" ht="21.75" customHeight="1">
      <c r="A293" s="41"/>
      <c r="B293" s="42"/>
      <c r="C293" s="216" t="s">
        <v>2154</v>
      </c>
      <c r="D293" s="216" t="s">
        <v>227</v>
      </c>
      <c r="E293" s="217" t="s">
        <v>6508</v>
      </c>
      <c r="F293" s="218" t="s">
        <v>6509</v>
      </c>
      <c r="G293" s="219" t="s">
        <v>5772</v>
      </c>
      <c r="H293" s="220">
        <v>2</v>
      </c>
      <c r="I293" s="221"/>
      <c r="J293" s="222">
        <f>ROUND(I293*H293,2)</f>
        <v>0</v>
      </c>
      <c r="K293" s="218" t="s">
        <v>6234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3388</v>
      </c>
    </row>
    <row r="294" s="2" customFormat="1" ht="44.25" customHeight="1">
      <c r="A294" s="41"/>
      <c r="B294" s="42"/>
      <c r="C294" s="216" t="s">
        <v>5172</v>
      </c>
      <c r="D294" s="216" t="s">
        <v>227</v>
      </c>
      <c r="E294" s="217" t="s">
        <v>6516</v>
      </c>
      <c r="F294" s="218" t="s">
        <v>6517</v>
      </c>
      <c r="G294" s="219" t="s">
        <v>5772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3401</v>
      </c>
    </row>
    <row r="295" s="2" customFormat="1" ht="24.15" customHeight="1">
      <c r="A295" s="41"/>
      <c r="B295" s="42"/>
      <c r="C295" s="216" t="s">
        <v>2166</v>
      </c>
      <c r="D295" s="216" t="s">
        <v>227</v>
      </c>
      <c r="E295" s="217" t="s">
        <v>6518</v>
      </c>
      <c r="F295" s="218" t="s">
        <v>6519</v>
      </c>
      <c r="G295" s="219" t="s">
        <v>5772</v>
      </c>
      <c r="H295" s="220">
        <v>2</v>
      </c>
      <c r="I295" s="221"/>
      <c r="J295" s="222">
        <f>ROUND(I295*H295,2)</f>
        <v>0</v>
      </c>
      <c r="K295" s="218" t="s">
        <v>6234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3427</v>
      </c>
    </row>
    <row r="296" s="2" customFormat="1" ht="24.15" customHeight="1">
      <c r="A296" s="41"/>
      <c r="B296" s="42"/>
      <c r="C296" s="216" t="s">
        <v>5175</v>
      </c>
      <c r="D296" s="216" t="s">
        <v>227</v>
      </c>
      <c r="E296" s="217" t="s">
        <v>6520</v>
      </c>
      <c r="F296" s="218" t="s">
        <v>6521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3450</v>
      </c>
    </row>
    <row r="297" s="2" customFormat="1" ht="16.5" customHeight="1">
      <c r="A297" s="41"/>
      <c r="B297" s="42"/>
      <c r="C297" s="216" t="s">
        <v>6213</v>
      </c>
      <c r="D297" s="216" t="s">
        <v>227</v>
      </c>
      <c r="E297" s="217" t="s">
        <v>6522</v>
      </c>
      <c r="F297" s="218" t="s">
        <v>6523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6234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3463</v>
      </c>
    </row>
    <row r="298" s="2" customFormat="1" ht="24.15" customHeight="1">
      <c r="A298" s="41"/>
      <c r="B298" s="42"/>
      <c r="C298" s="216" t="s">
        <v>5178</v>
      </c>
      <c r="D298" s="216" t="s">
        <v>227</v>
      </c>
      <c r="E298" s="217" t="s">
        <v>6524</v>
      </c>
      <c r="F298" s="218" t="s">
        <v>6525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3472</v>
      </c>
    </row>
    <row r="299" s="2" customFormat="1" ht="16.5" customHeight="1">
      <c r="A299" s="41"/>
      <c r="B299" s="42"/>
      <c r="C299" s="216" t="s">
        <v>6217</v>
      </c>
      <c r="D299" s="216" t="s">
        <v>227</v>
      </c>
      <c r="E299" s="217" t="s">
        <v>6526</v>
      </c>
      <c r="F299" s="218" t="s">
        <v>6527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6234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3484</v>
      </c>
    </row>
    <row r="300" s="2" customFormat="1" ht="24.15" customHeight="1">
      <c r="A300" s="41"/>
      <c r="B300" s="42"/>
      <c r="C300" s="216" t="s">
        <v>2192</v>
      </c>
      <c r="D300" s="216" t="s">
        <v>227</v>
      </c>
      <c r="E300" s="217" t="s">
        <v>6528</v>
      </c>
      <c r="F300" s="218" t="s">
        <v>6529</v>
      </c>
      <c r="G300" s="219" t="s">
        <v>5772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3493</v>
      </c>
    </row>
    <row r="301" s="2" customFormat="1" ht="21.75" customHeight="1">
      <c r="A301" s="41"/>
      <c r="B301" s="42"/>
      <c r="C301" s="216" t="s">
        <v>2198</v>
      </c>
      <c r="D301" s="216" t="s">
        <v>227</v>
      </c>
      <c r="E301" s="217" t="s">
        <v>6530</v>
      </c>
      <c r="F301" s="218" t="s">
        <v>6531</v>
      </c>
      <c r="G301" s="219" t="s">
        <v>5772</v>
      </c>
      <c r="H301" s="220">
        <v>3</v>
      </c>
      <c r="I301" s="221"/>
      <c r="J301" s="222">
        <f>ROUND(I301*H301,2)</f>
        <v>0</v>
      </c>
      <c r="K301" s="218" t="s">
        <v>6234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3501</v>
      </c>
    </row>
    <row r="302" s="2" customFormat="1" ht="16.5" customHeight="1">
      <c r="A302" s="41"/>
      <c r="B302" s="42"/>
      <c r="C302" s="216" t="s">
        <v>2206</v>
      </c>
      <c r="D302" s="216" t="s">
        <v>227</v>
      </c>
      <c r="E302" s="217" t="s">
        <v>6532</v>
      </c>
      <c r="F302" s="218" t="s">
        <v>6533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6534</v>
      </c>
      <c r="F303" s="218" t="s">
        <v>6535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3517</v>
      </c>
    </row>
    <row r="304" s="2" customFormat="1" ht="37.8" customHeight="1">
      <c r="A304" s="41"/>
      <c r="B304" s="42"/>
      <c r="C304" s="216" t="s">
        <v>2220</v>
      </c>
      <c r="D304" s="216" t="s">
        <v>227</v>
      </c>
      <c r="E304" s="217" t="s">
        <v>6536</v>
      </c>
      <c r="F304" s="218" t="s">
        <v>6432</v>
      </c>
      <c r="G304" s="219" t="s">
        <v>5772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6224</v>
      </c>
    </row>
    <row r="305" s="2" customFormat="1" ht="21.75" customHeight="1">
      <c r="A305" s="41"/>
      <c r="B305" s="42"/>
      <c r="C305" s="216" t="s">
        <v>2224</v>
      </c>
      <c r="D305" s="216" t="s">
        <v>227</v>
      </c>
      <c r="E305" s="217" t="s">
        <v>6537</v>
      </c>
      <c r="F305" s="218" t="s">
        <v>6382</v>
      </c>
      <c r="G305" s="219" t="s">
        <v>5772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3540</v>
      </c>
    </row>
    <row r="306" s="2" customFormat="1" ht="24.15" customHeight="1">
      <c r="A306" s="41"/>
      <c r="B306" s="42"/>
      <c r="C306" s="216" t="s">
        <v>2228</v>
      </c>
      <c r="D306" s="216" t="s">
        <v>227</v>
      </c>
      <c r="E306" s="217" t="s">
        <v>6538</v>
      </c>
      <c r="F306" s="218" t="s">
        <v>6539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3552</v>
      </c>
    </row>
    <row r="307" s="2" customFormat="1" ht="24.15" customHeight="1">
      <c r="A307" s="41"/>
      <c r="B307" s="42"/>
      <c r="C307" s="216" t="s">
        <v>2232</v>
      </c>
      <c r="D307" s="216" t="s">
        <v>227</v>
      </c>
      <c r="E307" s="217" t="s">
        <v>6540</v>
      </c>
      <c r="F307" s="218" t="s">
        <v>6541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3559</v>
      </c>
    </row>
    <row r="308" s="2" customFormat="1" ht="24.15" customHeight="1">
      <c r="A308" s="41"/>
      <c r="B308" s="42"/>
      <c r="C308" s="216" t="s">
        <v>2236</v>
      </c>
      <c r="D308" s="216" t="s">
        <v>227</v>
      </c>
      <c r="E308" s="217" t="s">
        <v>6542</v>
      </c>
      <c r="F308" s="218" t="s">
        <v>6543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6234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2242</v>
      </c>
      <c r="D309" s="216" t="s">
        <v>227</v>
      </c>
      <c r="E309" s="217" t="s">
        <v>6544</v>
      </c>
      <c r="F309" s="218" t="s">
        <v>6545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3583</v>
      </c>
    </row>
    <row r="310" s="2" customFormat="1" ht="24.15" customHeight="1">
      <c r="A310" s="41"/>
      <c r="B310" s="42"/>
      <c r="C310" s="216" t="s">
        <v>2172</v>
      </c>
      <c r="D310" s="216" t="s">
        <v>227</v>
      </c>
      <c r="E310" s="217" t="s">
        <v>6546</v>
      </c>
      <c r="F310" s="218" t="s">
        <v>6547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3624</v>
      </c>
    </row>
    <row r="311" s="2" customFormat="1" ht="24.15" customHeight="1">
      <c r="A311" s="41"/>
      <c r="B311" s="42"/>
      <c r="C311" s="216" t="s">
        <v>2251</v>
      </c>
      <c r="D311" s="216" t="s">
        <v>227</v>
      </c>
      <c r="E311" s="217" t="s">
        <v>6548</v>
      </c>
      <c r="F311" s="218" t="s">
        <v>6549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3635</v>
      </c>
    </row>
    <row r="312" s="2" customFormat="1" ht="24.15" customHeight="1">
      <c r="A312" s="41"/>
      <c r="B312" s="42"/>
      <c r="C312" s="216" t="s">
        <v>2255</v>
      </c>
      <c r="D312" s="216" t="s">
        <v>227</v>
      </c>
      <c r="E312" s="217" t="s">
        <v>6550</v>
      </c>
      <c r="F312" s="218" t="s">
        <v>6551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3643</v>
      </c>
    </row>
    <row r="313" s="2" customFormat="1" ht="24.15" customHeight="1">
      <c r="A313" s="41"/>
      <c r="B313" s="42"/>
      <c r="C313" s="216" t="s">
        <v>6180</v>
      </c>
      <c r="D313" s="216" t="s">
        <v>227</v>
      </c>
      <c r="E313" s="217" t="s">
        <v>6552</v>
      </c>
      <c r="F313" s="218" t="s">
        <v>6553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6234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3651</v>
      </c>
    </row>
    <row r="314" s="2" customFormat="1" ht="24.15" customHeight="1">
      <c r="A314" s="41"/>
      <c r="B314" s="42"/>
      <c r="C314" s="216" t="s">
        <v>5199</v>
      </c>
      <c r="D314" s="216" t="s">
        <v>227</v>
      </c>
      <c r="E314" s="217" t="s">
        <v>6554</v>
      </c>
      <c r="F314" s="218" t="s">
        <v>6555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3659</v>
      </c>
    </row>
    <row r="315" s="2" customFormat="1" ht="24.15" customHeight="1">
      <c r="A315" s="41"/>
      <c r="B315" s="42"/>
      <c r="C315" s="216" t="s">
        <v>2266</v>
      </c>
      <c r="D315" s="216" t="s">
        <v>227</v>
      </c>
      <c r="E315" s="217" t="s">
        <v>6556</v>
      </c>
      <c r="F315" s="218" t="s">
        <v>6557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3667</v>
      </c>
    </row>
    <row r="316" s="2" customFormat="1" ht="24.15" customHeight="1">
      <c r="A316" s="41"/>
      <c r="B316" s="42"/>
      <c r="C316" s="216" t="s">
        <v>5204</v>
      </c>
      <c r="D316" s="216" t="s">
        <v>227</v>
      </c>
      <c r="E316" s="217" t="s">
        <v>6558</v>
      </c>
      <c r="F316" s="218" t="s">
        <v>6559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6234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3675</v>
      </c>
    </row>
    <row r="317" s="2" customFormat="1" ht="24.15" customHeight="1">
      <c r="A317" s="41"/>
      <c r="B317" s="42"/>
      <c r="C317" s="216" t="s">
        <v>2276</v>
      </c>
      <c r="D317" s="216" t="s">
        <v>227</v>
      </c>
      <c r="E317" s="217" t="s">
        <v>6560</v>
      </c>
      <c r="F317" s="218" t="s">
        <v>6561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6234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3683</v>
      </c>
    </row>
    <row r="318" s="2" customFormat="1" ht="21.75" customHeight="1">
      <c r="A318" s="41"/>
      <c r="B318" s="42"/>
      <c r="C318" s="216" t="s">
        <v>2280</v>
      </c>
      <c r="D318" s="216" t="s">
        <v>227</v>
      </c>
      <c r="E318" s="217" t="s">
        <v>6562</v>
      </c>
      <c r="F318" s="218" t="s">
        <v>6563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6234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3691</v>
      </c>
    </row>
    <row r="319" s="2" customFormat="1" ht="24.15" customHeight="1">
      <c r="A319" s="41"/>
      <c r="B319" s="42"/>
      <c r="C319" s="216" t="s">
        <v>2284</v>
      </c>
      <c r="D319" s="216" t="s">
        <v>227</v>
      </c>
      <c r="E319" s="217" t="s">
        <v>6564</v>
      </c>
      <c r="F319" s="218" t="s">
        <v>6565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6234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3699</v>
      </c>
    </row>
    <row r="320" s="2" customFormat="1" ht="21.75" customHeight="1">
      <c r="A320" s="41"/>
      <c r="B320" s="42"/>
      <c r="C320" s="216" t="s">
        <v>2292</v>
      </c>
      <c r="D320" s="216" t="s">
        <v>227</v>
      </c>
      <c r="E320" s="217" t="s">
        <v>6566</v>
      </c>
      <c r="F320" s="218" t="s">
        <v>6567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6234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3707</v>
      </c>
    </row>
    <row r="321" s="2" customFormat="1" ht="24.15" customHeight="1">
      <c r="A321" s="41"/>
      <c r="B321" s="42"/>
      <c r="C321" s="216" t="s">
        <v>2296</v>
      </c>
      <c r="D321" s="216" t="s">
        <v>227</v>
      </c>
      <c r="E321" s="217" t="s">
        <v>6568</v>
      </c>
      <c r="F321" s="218" t="s">
        <v>6569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6234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3715</v>
      </c>
    </row>
    <row r="322" s="2" customFormat="1" ht="21.75" customHeight="1">
      <c r="A322" s="41"/>
      <c r="B322" s="42"/>
      <c r="C322" s="216" t="s">
        <v>2300</v>
      </c>
      <c r="D322" s="216" t="s">
        <v>227</v>
      </c>
      <c r="E322" s="217" t="s">
        <v>6570</v>
      </c>
      <c r="F322" s="218" t="s">
        <v>6571</v>
      </c>
      <c r="G322" s="219" t="s">
        <v>5772</v>
      </c>
      <c r="H322" s="220">
        <v>3</v>
      </c>
      <c r="I322" s="221"/>
      <c r="J322" s="222">
        <f>ROUND(I322*H322,2)</f>
        <v>0</v>
      </c>
      <c r="K322" s="218" t="s">
        <v>6234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3723</v>
      </c>
    </row>
    <row r="323" s="2" customFormat="1" ht="21.75" customHeight="1">
      <c r="A323" s="41"/>
      <c r="B323" s="42"/>
      <c r="C323" s="216" t="s">
        <v>2304</v>
      </c>
      <c r="D323" s="216" t="s">
        <v>227</v>
      </c>
      <c r="E323" s="217" t="s">
        <v>6572</v>
      </c>
      <c r="F323" s="218" t="s">
        <v>6573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6234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3731</v>
      </c>
    </row>
    <row r="324" s="2" customFormat="1" ht="21.75" customHeight="1">
      <c r="A324" s="41"/>
      <c r="B324" s="42"/>
      <c r="C324" s="216" t="s">
        <v>2311</v>
      </c>
      <c r="D324" s="216" t="s">
        <v>227</v>
      </c>
      <c r="E324" s="217" t="s">
        <v>6574</v>
      </c>
      <c r="F324" s="218" t="s">
        <v>6575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6234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3739</v>
      </c>
    </row>
    <row r="325" s="2" customFormat="1" ht="21.75" customHeight="1">
      <c r="A325" s="41"/>
      <c r="B325" s="42"/>
      <c r="C325" s="216" t="s">
        <v>2316</v>
      </c>
      <c r="D325" s="216" t="s">
        <v>227</v>
      </c>
      <c r="E325" s="217" t="s">
        <v>6576</v>
      </c>
      <c r="F325" s="218" t="s">
        <v>6577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3747</v>
      </c>
    </row>
    <row r="326" s="2" customFormat="1" ht="21.75" customHeight="1">
      <c r="A326" s="41"/>
      <c r="B326" s="42"/>
      <c r="C326" s="216" t="s">
        <v>2320</v>
      </c>
      <c r="D326" s="216" t="s">
        <v>227</v>
      </c>
      <c r="E326" s="217" t="s">
        <v>6578</v>
      </c>
      <c r="F326" s="218" t="s">
        <v>6579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3755</v>
      </c>
    </row>
    <row r="327" s="2" customFormat="1" ht="24.15" customHeight="1">
      <c r="A327" s="41"/>
      <c r="B327" s="42"/>
      <c r="C327" s="216" t="s">
        <v>2324</v>
      </c>
      <c r="D327" s="216" t="s">
        <v>227</v>
      </c>
      <c r="E327" s="217" t="s">
        <v>6580</v>
      </c>
      <c r="F327" s="218" t="s">
        <v>6581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6234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3763</v>
      </c>
    </row>
    <row r="328" s="2" customFormat="1" ht="21.75" customHeight="1">
      <c r="A328" s="41"/>
      <c r="B328" s="42"/>
      <c r="C328" s="216" t="s">
        <v>2328</v>
      </c>
      <c r="D328" s="216" t="s">
        <v>227</v>
      </c>
      <c r="E328" s="217" t="s">
        <v>6582</v>
      </c>
      <c r="F328" s="218" t="s">
        <v>6583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3771</v>
      </c>
    </row>
    <row r="329" s="2" customFormat="1" ht="21.75" customHeight="1">
      <c r="A329" s="41"/>
      <c r="B329" s="42"/>
      <c r="C329" s="216" t="s">
        <v>2332</v>
      </c>
      <c r="D329" s="216" t="s">
        <v>227</v>
      </c>
      <c r="E329" s="217" t="s">
        <v>6584</v>
      </c>
      <c r="F329" s="218" t="s">
        <v>6585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3779</v>
      </c>
    </row>
    <row r="330" s="2" customFormat="1" ht="24.15" customHeight="1">
      <c r="A330" s="41"/>
      <c r="B330" s="42"/>
      <c r="C330" s="216" t="s">
        <v>2336</v>
      </c>
      <c r="D330" s="216" t="s">
        <v>227</v>
      </c>
      <c r="E330" s="217" t="s">
        <v>6586</v>
      </c>
      <c r="F330" s="218" t="s">
        <v>6587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6234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3787</v>
      </c>
    </row>
    <row r="331" s="2" customFormat="1" ht="21.75" customHeight="1">
      <c r="A331" s="41"/>
      <c r="B331" s="42"/>
      <c r="C331" s="216" t="s">
        <v>2340</v>
      </c>
      <c r="D331" s="216" t="s">
        <v>227</v>
      </c>
      <c r="E331" s="217" t="s">
        <v>6588</v>
      </c>
      <c r="F331" s="218" t="s">
        <v>6589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3795</v>
      </c>
    </row>
    <row r="332" s="2" customFormat="1" ht="21.75" customHeight="1">
      <c r="A332" s="41"/>
      <c r="B332" s="42"/>
      <c r="C332" s="216" t="s">
        <v>2344</v>
      </c>
      <c r="D332" s="216" t="s">
        <v>227</v>
      </c>
      <c r="E332" s="217" t="s">
        <v>6590</v>
      </c>
      <c r="F332" s="218" t="s">
        <v>6591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3803</v>
      </c>
    </row>
    <row r="333" s="2" customFormat="1" ht="24.15" customHeight="1">
      <c r="A333" s="41"/>
      <c r="B333" s="42"/>
      <c r="C333" s="216" t="s">
        <v>2348</v>
      </c>
      <c r="D333" s="216" t="s">
        <v>227</v>
      </c>
      <c r="E333" s="217" t="s">
        <v>6592</v>
      </c>
      <c r="F333" s="218" t="s">
        <v>6593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6234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3811</v>
      </c>
    </row>
    <row r="334" s="2" customFormat="1" ht="21.75" customHeight="1">
      <c r="A334" s="41"/>
      <c r="B334" s="42"/>
      <c r="C334" s="216" t="s">
        <v>2352</v>
      </c>
      <c r="D334" s="216" t="s">
        <v>227</v>
      </c>
      <c r="E334" s="217" t="s">
        <v>6594</v>
      </c>
      <c r="F334" s="218" t="s">
        <v>6595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3819</v>
      </c>
    </row>
    <row r="335" s="2" customFormat="1" ht="21.75" customHeight="1">
      <c r="A335" s="41"/>
      <c r="B335" s="42"/>
      <c r="C335" s="216" t="s">
        <v>2356</v>
      </c>
      <c r="D335" s="216" t="s">
        <v>227</v>
      </c>
      <c r="E335" s="217" t="s">
        <v>6596</v>
      </c>
      <c r="F335" s="218" t="s">
        <v>6597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3827</v>
      </c>
    </row>
    <row r="336" s="2" customFormat="1" ht="24.15" customHeight="1">
      <c r="A336" s="41"/>
      <c r="B336" s="42"/>
      <c r="C336" s="216" t="s">
        <v>2360</v>
      </c>
      <c r="D336" s="216" t="s">
        <v>227</v>
      </c>
      <c r="E336" s="217" t="s">
        <v>6598</v>
      </c>
      <c r="F336" s="218" t="s">
        <v>6599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6234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3835</v>
      </c>
    </row>
    <row r="337" s="2" customFormat="1" ht="21.75" customHeight="1">
      <c r="A337" s="41"/>
      <c r="B337" s="42"/>
      <c r="C337" s="216" t="s">
        <v>2364</v>
      </c>
      <c r="D337" s="216" t="s">
        <v>227</v>
      </c>
      <c r="E337" s="217" t="s">
        <v>6600</v>
      </c>
      <c r="F337" s="218" t="s">
        <v>6601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3843</v>
      </c>
    </row>
    <row r="338" s="2" customFormat="1" ht="21.75" customHeight="1">
      <c r="A338" s="41"/>
      <c r="B338" s="42"/>
      <c r="C338" s="216" t="s">
        <v>2369</v>
      </c>
      <c r="D338" s="216" t="s">
        <v>227</v>
      </c>
      <c r="E338" s="217" t="s">
        <v>6602</v>
      </c>
      <c r="F338" s="218" t="s">
        <v>6601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3851</v>
      </c>
    </row>
    <row r="339" s="2" customFormat="1" ht="24.15" customHeight="1">
      <c r="A339" s="41"/>
      <c r="B339" s="42"/>
      <c r="C339" s="216" t="s">
        <v>2373</v>
      </c>
      <c r="D339" s="216" t="s">
        <v>227</v>
      </c>
      <c r="E339" s="217" t="s">
        <v>6603</v>
      </c>
      <c r="F339" s="218" t="s">
        <v>6604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6234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3859</v>
      </c>
    </row>
    <row r="340" s="2" customFormat="1" ht="24.15" customHeight="1">
      <c r="A340" s="41"/>
      <c r="B340" s="42"/>
      <c r="C340" s="216" t="s">
        <v>2377</v>
      </c>
      <c r="D340" s="216" t="s">
        <v>227</v>
      </c>
      <c r="E340" s="217" t="s">
        <v>6605</v>
      </c>
      <c r="F340" s="218" t="s">
        <v>6606</v>
      </c>
      <c r="G340" s="219" t="s">
        <v>5772</v>
      </c>
      <c r="H340" s="220">
        <v>13</v>
      </c>
      <c r="I340" s="221"/>
      <c r="J340" s="222">
        <f>ROUND(I340*H340,2)</f>
        <v>0</v>
      </c>
      <c r="K340" s="218" t="s">
        <v>6234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3874</v>
      </c>
    </row>
    <row r="341" s="2" customFormat="1" ht="24.15" customHeight="1">
      <c r="A341" s="41"/>
      <c r="B341" s="42"/>
      <c r="C341" s="216" t="s">
        <v>2381</v>
      </c>
      <c r="D341" s="216" t="s">
        <v>227</v>
      </c>
      <c r="E341" s="217" t="s">
        <v>6607</v>
      </c>
      <c r="F341" s="218" t="s">
        <v>6608</v>
      </c>
      <c r="G341" s="219" t="s">
        <v>5772</v>
      </c>
      <c r="H341" s="220">
        <v>1</v>
      </c>
      <c r="I341" s="221"/>
      <c r="J341" s="222">
        <f>ROUND(I341*H341,2)</f>
        <v>0</v>
      </c>
      <c r="K341" s="218" t="s">
        <v>6234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3882</v>
      </c>
    </row>
    <row r="342" s="2" customFormat="1" ht="24.15" customHeight="1">
      <c r="A342" s="41"/>
      <c r="B342" s="42"/>
      <c r="C342" s="216" t="s">
        <v>2385</v>
      </c>
      <c r="D342" s="216" t="s">
        <v>227</v>
      </c>
      <c r="E342" s="217" t="s">
        <v>6609</v>
      </c>
      <c r="F342" s="218" t="s">
        <v>6610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6234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3890</v>
      </c>
    </row>
    <row r="343" s="2" customFormat="1" ht="24.15" customHeight="1">
      <c r="A343" s="41"/>
      <c r="B343" s="42"/>
      <c r="C343" s="216" t="s">
        <v>2389</v>
      </c>
      <c r="D343" s="216" t="s">
        <v>227</v>
      </c>
      <c r="E343" s="217" t="s">
        <v>6611</v>
      </c>
      <c r="F343" s="218" t="s">
        <v>6612</v>
      </c>
      <c r="G343" s="219" t="s">
        <v>5772</v>
      </c>
      <c r="H343" s="220">
        <v>8</v>
      </c>
      <c r="I343" s="221"/>
      <c r="J343" s="222">
        <f>ROUND(I343*H343,2)</f>
        <v>0</v>
      </c>
      <c r="K343" s="218" t="s">
        <v>6234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3900</v>
      </c>
    </row>
    <row r="344" s="2" customFormat="1" ht="24.15" customHeight="1">
      <c r="A344" s="41"/>
      <c r="B344" s="42"/>
      <c r="C344" s="216" t="s">
        <v>2398</v>
      </c>
      <c r="D344" s="216" t="s">
        <v>227</v>
      </c>
      <c r="E344" s="217" t="s">
        <v>6613</v>
      </c>
      <c r="F344" s="218" t="s">
        <v>6614</v>
      </c>
      <c r="G344" s="219" t="s">
        <v>5772</v>
      </c>
      <c r="H344" s="220">
        <v>161</v>
      </c>
      <c r="I344" s="221"/>
      <c r="J344" s="222">
        <f>ROUND(I344*H344,2)</f>
        <v>0</v>
      </c>
      <c r="K344" s="218" t="s">
        <v>6234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2397</v>
      </c>
      <c r="D345" s="216" t="s">
        <v>227</v>
      </c>
      <c r="E345" s="217" t="s">
        <v>6615</v>
      </c>
      <c r="F345" s="218" t="s">
        <v>6616</v>
      </c>
      <c r="G345" s="219" t="s">
        <v>5772</v>
      </c>
      <c r="H345" s="220">
        <v>3</v>
      </c>
      <c r="I345" s="221"/>
      <c r="J345" s="222">
        <f>ROUND(I345*H345,2)</f>
        <v>0</v>
      </c>
      <c r="K345" s="218" t="s">
        <v>6234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6617</v>
      </c>
      <c r="F346" s="214" t="s">
        <v>6618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2407</v>
      </c>
      <c r="D347" s="216" t="s">
        <v>227</v>
      </c>
      <c r="E347" s="217" t="s">
        <v>6619</v>
      </c>
      <c r="F347" s="218" t="s">
        <v>6620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4706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4706</v>
      </c>
      <c r="BM347" s="227" t="s">
        <v>1380</v>
      </c>
    </row>
    <row r="348" s="2" customFormat="1" ht="16.5" customHeight="1">
      <c r="A348" s="41"/>
      <c r="B348" s="42"/>
      <c r="C348" s="216" t="s">
        <v>2395</v>
      </c>
      <c r="D348" s="216" t="s">
        <v>227</v>
      </c>
      <c r="E348" s="217" t="s">
        <v>6621</v>
      </c>
      <c r="F348" s="218" t="s">
        <v>6622</v>
      </c>
      <c r="G348" s="219" t="s">
        <v>5772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4706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4706</v>
      </c>
      <c r="BM348" s="227" t="s">
        <v>3931</v>
      </c>
    </row>
    <row r="349" s="2" customFormat="1" ht="16.5" customHeight="1">
      <c r="A349" s="41"/>
      <c r="B349" s="42"/>
      <c r="C349" s="216" t="s">
        <v>2414</v>
      </c>
      <c r="D349" s="216" t="s">
        <v>227</v>
      </c>
      <c r="E349" s="217" t="s">
        <v>6623</v>
      </c>
      <c r="F349" s="218" t="s">
        <v>6624</v>
      </c>
      <c r="G349" s="219" t="s">
        <v>6625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4706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4706</v>
      </c>
      <c r="BM349" s="227" t="s">
        <v>3939</v>
      </c>
    </row>
    <row r="350" s="2" customFormat="1" ht="16.5" customHeight="1">
      <c r="A350" s="41"/>
      <c r="B350" s="42"/>
      <c r="C350" s="216" t="s">
        <v>2418</v>
      </c>
      <c r="D350" s="216" t="s">
        <v>227</v>
      </c>
      <c r="E350" s="217" t="s">
        <v>6626</v>
      </c>
      <c r="F350" s="218" t="s">
        <v>6627</v>
      </c>
      <c r="G350" s="219" t="s">
        <v>6625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4706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4706</v>
      </c>
      <c r="BM350" s="227" t="s">
        <v>3947</v>
      </c>
    </row>
    <row r="351" s="2" customFormat="1" ht="16.5" customHeight="1">
      <c r="A351" s="41"/>
      <c r="B351" s="42"/>
      <c r="C351" s="216" t="s">
        <v>2422</v>
      </c>
      <c r="D351" s="216" t="s">
        <v>227</v>
      </c>
      <c r="E351" s="217" t="s">
        <v>6628</v>
      </c>
      <c r="F351" s="218" t="s">
        <v>6629</v>
      </c>
      <c r="G351" s="219" t="s">
        <v>6625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4706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4706</v>
      </c>
      <c r="BM351" s="227" t="s">
        <v>3955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8wurvXr2PfWRFu+7QojmTMifhx4cs+UYKqjNz1Obpf2eMvZeMGHPmfW+YIw88Te78e9UlOG/CJl+VFWiEQKAbQ==" hashValue="8WM+KTqnfmY6I0tcKZuqL/hVDZZezlS527vEp4XZJgoUeR6FK2JzB3D6Q4Gg4A+mCrkdFKJXES3y6Ko2KMinTA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6631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6632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6633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6634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6635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6636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6637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6638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6639</v>
      </c>
      <c r="F94" s="214" t="s">
        <v>6640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5988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6641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6642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6643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6644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6645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6646</v>
      </c>
      <c r="F101" s="214" t="s">
        <v>6647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5988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6648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6649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6650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6651</v>
      </c>
      <c r="F105" s="214" t="s">
        <v>6652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5988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6653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6654</v>
      </c>
      <c r="G107" s="219" t="s">
        <v>5772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6655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6656</v>
      </c>
      <c r="F109" s="214" t="s">
        <v>6657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5988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6658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6659</v>
      </c>
      <c r="G111" s="219" t="s">
        <v>5772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6660</v>
      </c>
      <c r="F112" s="214" t="s">
        <v>6661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6662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6663</v>
      </c>
      <c r="G114" s="219" t="s">
        <v>5772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6664</v>
      </c>
      <c r="F115" s="214" t="s">
        <v>6665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5988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6666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6667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6668</v>
      </c>
      <c r="G118" s="219" t="s">
        <v>5772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6669</v>
      </c>
      <c r="G119" s="219" t="s">
        <v>5772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6670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6671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6672</v>
      </c>
      <c r="G122" s="219" t="s">
        <v>5729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+EeLBg7/h+fDulTRiO3bgVT7nfd7QSpi22klz1XnJt2XjvSbhUqhzba0zW9bHAPvH+DfSh/spJg9/upe0OQVsA==" hashValue="qQWzhMMO0Yupv0AvAKkkMpFi1AcpJLoLNcs029j63ssOylYyn2T9s8d2HzXM9iPGyLNJ7S5w09jVE+lYs3dJBw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6674</v>
      </c>
      <c r="F94" s="218" t="s">
        <v>6675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6676</v>
      </c>
    </row>
    <row r="95" s="2" customFormat="1">
      <c r="A95" s="41"/>
      <c r="B95" s="42"/>
      <c r="C95" s="43"/>
      <c r="D95" s="267" t="s">
        <v>314</v>
      </c>
      <c r="E95" s="43"/>
      <c r="F95" s="268" t="s">
        <v>6677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6678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6679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2526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6680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6681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6682</v>
      </c>
      <c r="F103" s="218" t="s">
        <v>6683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6684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6685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6686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6678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6687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6679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6688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4922</v>
      </c>
      <c r="F111" s="218" t="s">
        <v>4923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6689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4924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6690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6691</v>
      </c>
      <c r="F116" s="218" t="s">
        <v>6692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6693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6694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6695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6696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6697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4926</v>
      </c>
      <c r="F122" s="218" t="s">
        <v>4927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6698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6699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6700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6701</v>
      </c>
      <c r="F126" s="288" t="s">
        <v>6702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6703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6704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6705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6706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6678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6707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6708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6709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6710</v>
      </c>
      <c r="F137" s="288" t="s">
        <v>6711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6712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6713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6714</v>
      </c>
      <c r="F140" s="218" t="s">
        <v>6715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6716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6717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6718</v>
      </c>
      <c r="F144" s="218" t="s">
        <v>6719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6720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6721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6722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6723</v>
      </c>
      <c r="F148" s="218" t="s">
        <v>6724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6725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6726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6680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6727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6728</v>
      </c>
      <c r="F152" s="218" t="s">
        <v>6729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6730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6731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6680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6732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6733</v>
      </c>
      <c r="F156" s="218" t="s">
        <v>6734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6735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6736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6737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6738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6739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6740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6741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6742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6738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6743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6740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6744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6745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6746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6747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6738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6748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6740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6749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6750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6738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6751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6740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6752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6753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6678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6687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6679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6688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6754</v>
      </c>
      <c r="F198" s="218" t="s">
        <v>6755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6756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6757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6758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6759</v>
      </c>
      <c r="F201" s="218" t="s">
        <v>6760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6761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6762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6763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6764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6765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6766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6763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6767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6768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6769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6770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6771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6772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6773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6774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6775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6776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6777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6773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6778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6779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6780</v>
      </c>
      <c r="F227" s="218" t="s">
        <v>6781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6782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6783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6764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6776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6785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6786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6787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6788</v>
      </c>
      <c r="F238" s="218" t="s">
        <v>6789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6790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6791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6763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6792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6793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6794</v>
      </c>
      <c r="F243" s="218" t="s">
        <v>6795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6796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6797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6792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6798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6799</v>
      </c>
      <c r="F247" s="218" t="s">
        <v>6800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6801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6802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6803</v>
      </c>
      <c r="F249" s="218" t="s">
        <v>6804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6805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6806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6807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6808</v>
      </c>
      <c r="F252" s="218" t="s">
        <v>6809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6810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6811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6812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6813</v>
      </c>
      <c r="F255" s="288" t="s">
        <v>6814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6815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6816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6817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6818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6819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6820</v>
      </c>
      <c r="F262" s="218" t="s">
        <v>6821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6822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6823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6824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6825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2105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6826</v>
      </c>
      <c r="F267" s="218" t="s">
        <v>6827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6828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6829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6830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2588</v>
      </c>
      <c r="F270" s="214" t="s">
        <v>2589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6831</v>
      </c>
      <c r="F271" s="218" t="s">
        <v>6832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6833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6834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2595</v>
      </c>
      <c r="F273" s="203" t="s">
        <v>2596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2597</v>
      </c>
      <c r="F274" s="214" t="s">
        <v>2598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2610</v>
      </c>
      <c r="F275" s="218" t="s">
        <v>2611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6835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2613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6836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6837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2605</v>
      </c>
      <c r="F279" s="288" t="s">
        <v>2606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6838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6839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2632</v>
      </c>
      <c r="F281" s="218" t="s">
        <v>2633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6840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2635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6836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6841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6842</v>
      </c>
      <c r="F285" s="288" t="s">
        <v>6843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6844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6845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2640</v>
      </c>
      <c r="F287" s="218" t="s">
        <v>2641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6846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2643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6678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6847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6679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6848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2649</v>
      </c>
      <c r="F294" s="288" t="s">
        <v>2650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6849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6850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6851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2654</v>
      </c>
      <c r="F297" s="218" t="s">
        <v>2655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6852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2657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6678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6853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6679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6854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6855</v>
      </c>
      <c r="F304" s="218" t="s">
        <v>6856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6857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6858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4058</v>
      </c>
      <c r="F306" s="214" t="s">
        <v>4059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6859</v>
      </c>
      <c r="F307" s="218" t="s">
        <v>6860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6861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6862</v>
      </c>
      <c r="F308" s="218" t="s">
        <v>6863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6864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6865</v>
      </c>
      <c r="F309" s="218" t="s">
        <v>6866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6867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6868</v>
      </c>
      <c r="F310" s="218" t="s">
        <v>6869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6870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6871</v>
      </c>
      <c r="F311" s="218" t="s">
        <v>6872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6873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6874</v>
      </c>
      <c r="F312" s="218" t="s">
        <v>6875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6876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6877</v>
      </c>
      <c r="F313" s="218" t="s">
        <v>6878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6879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6880</v>
      </c>
      <c r="F314" s="218" t="s">
        <v>6881</v>
      </c>
      <c r="G314" s="219" t="s">
        <v>5086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6882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6883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Fbhx/MOpzKEGSZXZ99y0KjXnsXXOUVlHU5K8rf3i04UsVGJKMNncSPpqb5XaXIGGyNjj7VpWL0K2r3DV63jKXA==" hashValue="Xi3l9RO68tfuDTVVgEQKQbcG8gu9sysJrzlYVixZ1wi5H1l4ViE/ndbJrPu9gsE8MYl5kgFyPxsWG/llKK5ZxA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6885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6886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6887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6888</v>
      </c>
      <c r="F97" s="218" t="s">
        <v>6889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6890</v>
      </c>
    </row>
    <row r="98" s="2" customFormat="1">
      <c r="A98" s="41"/>
      <c r="B98" s="42"/>
      <c r="C98" s="43"/>
      <c r="D98" s="267" t="s">
        <v>314</v>
      </c>
      <c r="E98" s="43"/>
      <c r="F98" s="268" t="s">
        <v>6891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6892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6893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6894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6895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6896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6691</v>
      </c>
      <c r="F107" s="218" t="s">
        <v>6692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6897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6898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6899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6900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6901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6902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6903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6904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6905</v>
      </c>
      <c r="F120" s="218" t="s">
        <v>6906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6907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6908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6909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6910</v>
      </c>
      <c r="F123" s="218" t="s">
        <v>6911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6912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6913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6914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6915</v>
      </c>
      <c r="F126" s="218" t="s">
        <v>6916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6917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6918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6919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6920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6921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6922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6820</v>
      </c>
      <c r="F135" s="218" t="s">
        <v>6821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6923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6823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6922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6924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6925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2105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6926</v>
      </c>
      <c r="F141" s="218" t="s">
        <v>6927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6928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6929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6930</v>
      </c>
      <c r="F143" s="218" t="s">
        <v>6931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6932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6933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6934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6935</v>
      </c>
      <c r="F147" s="218" t="s">
        <v>6936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6937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6938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2595</v>
      </c>
      <c r="F149" s="203" t="s">
        <v>2596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1520</v>
      </c>
      <c r="F150" s="214" t="s">
        <v>2761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6939</v>
      </c>
      <c r="F151" s="218" t="s">
        <v>6940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6941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6942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6943</v>
      </c>
      <c r="F153" s="218" t="s">
        <v>6944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6945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6946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6942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2674</v>
      </c>
      <c r="F156" s="288" t="s">
        <v>2675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6947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6948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6949</v>
      </c>
      <c r="F158" s="218" t="s">
        <v>6950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6951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6952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6942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2674</v>
      </c>
      <c r="F161" s="288" t="s">
        <v>2675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6953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6948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6954</v>
      </c>
      <c r="F163" s="218" t="s">
        <v>6955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6956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6957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6922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6958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6959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2882</v>
      </c>
      <c r="F168" s="218" t="s">
        <v>2883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6960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2885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6922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2887</v>
      </c>
      <c r="F171" s="288" t="s">
        <v>2888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6961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6962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2892</v>
      </c>
      <c r="F173" s="218" t="s">
        <v>2893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6963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2895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6964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6965</v>
      </c>
      <c r="F176" s="288" t="s">
        <v>6966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6967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6968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2910</v>
      </c>
      <c r="F178" s="218" t="s">
        <v>2911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6969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2913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6964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2915</v>
      </c>
      <c r="F181" s="288" t="s">
        <v>2916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6970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6971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2920</v>
      </c>
      <c r="F183" s="218" t="s">
        <v>2921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6972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2923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6973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2932</v>
      </c>
      <c r="F186" s="288" t="s">
        <v>2933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6974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6975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6976</v>
      </c>
      <c r="F188" s="218" t="s">
        <v>6977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6978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6979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3139</v>
      </c>
      <c r="F190" s="214" t="s">
        <v>3140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6980</v>
      </c>
      <c r="F191" s="218" t="s">
        <v>6981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6982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6983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6984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6985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6986</v>
      </c>
      <c r="F196" s="218" t="s">
        <v>6987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6988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6989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6984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6985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6990</v>
      </c>
      <c r="F201" s="218" t="s">
        <v>6991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6992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6993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6994</v>
      </c>
      <c r="F203" s="288" t="s">
        <v>6995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6996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6985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6997</v>
      </c>
      <c r="F205" s="218" t="s">
        <v>6998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6999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7000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6922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7001</v>
      </c>
      <c r="F208" s="288" t="s">
        <v>7002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7003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6984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3176</v>
      </c>
      <c r="F210" s="218" t="s">
        <v>3177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7004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7005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7006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7007</v>
      </c>
      <c r="F215" s="218" t="s">
        <v>7008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7009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7010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3341</v>
      </c>
      <c r="F217" s="214" t="s">
        <v>3342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7011</v>
      </c>
      <c r="F218" s="218" t="s">
        <v>7012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7013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7014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7015</v>
      </c>
      <c r="F222" s="288" t="s">
        <v>7016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7017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7018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7019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2390</v>
      </c>
      <c r="F225" s="218" t="s">
        <v>2391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7020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2393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3414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7021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7022</v>
      </c>
      <c r="F230" s="288" t="s">
        <v>7023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7024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7025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7026</v>
      </c>
      <c r="F232" s="218" t="s">
        <v>7027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7028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7029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7030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4600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7031</v>
      </c>
      <c r="F237" s="218" t="s">
        <v>7032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7033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7034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3420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7021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7035</v>
      </c>
      <c r="F241" s="218" t="s">
        <v>7036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7037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7038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4058</v>
      </c>
      <c r="F243" s="214" t="s">
        <v>4059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7039</v>
      </c>
      <c r="F244" s="218" t="s">
        <v>7040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7041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7042</v>
      </c>
      <c r="F245" s="218" t="s">
        <v>7043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7044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7045</v>
      </c>
      <c r="F246" s="218" t="s">
        <v>7046</v>
      </c>
      <c r="G246" s="219" t="s">
        <v>4685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7047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7048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7049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7050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7051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7053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7054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7055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7056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7057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7058</v>
      </c>
      <c r="F259" s="218" t="s">
        <v>7059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7060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7061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7062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7063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6880</v>
      </c>
      <c r="F264" s="218" t="s">
        <v>6881</v>
      </c>
      <c r="G264" s="219" t="s">
        <v>5086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7064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6883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oqqM3r5KC9mpRHVnAw4vKxmrTeTyCz3a0EGrGQVaO1qk77HkgohBntWbOGQuKUm73VVJN4yWO80wPc3SmXG+iA==" hashValue="sUVrr8/xEQbSjOpoq5lzorVjEWpij/GKGPmZFMwR2ywoAukxo5v2ET/LglVAfKTGcH884sfo12oDaxX+3yGsCQ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7066</v>
      </c>
      <c r="F92" s="218" t="s">
        <v>7067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7068</v>
      </c>
    </row>
    <row r="93" s="2" customFormat="1">
      <c r="A93" s="41"/>
      <c r="B93" s="42"/>
      <c r="C93" s="43"/>
      <c r="D93" s="267" t="s">
        <v>314</v>
      </c>
      <c r="E93" s="43"/>
      <c r="F93" s="268" t="s">
        <v>7069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7070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7071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7072</v>
      </c>
      <c r="F96" s="218" t="s">
        <v>7073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7074</v>
      </c>
    </row>
    <row r="97" s="2" customFormat="1">
      <c r="A97" s="41"/>
      <c r="B97" s="42"/>
      <c r="C97" s="43"/>
      <c r="D97" s="267" t="s">
        <v>314</v>
      </c>
      <c r="E97" s="43"/>
      <c r="F97" s="268" t="s">
        <v>7075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4922</v>
      </c>
      <c r="F98" s="218" t="s">
        <v>4923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7076</v>
      </c>
    </row>
    <row r="99" s="2" customFormat="1">
      <c r="A99" s="41"/>
      <c r="B99" s="42"/>
      <c r="C99" s="43"/>
      <c r="D99" s="267" t="s">
        <v>314</v>
      </c>
      <c r="E99" s="43"/>
      <c r="F99" s="268" t="s">
        <v>4924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6691</v>
      </c>
      <c r="F100" s="218" t="s">
        <v>6692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7077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6694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6898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7078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7079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7080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7081</v>
      </c>
      <c r="F108" s="218" t="s">
        <v>7082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7083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7084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7085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2842</v>
      </c>
      <c r="F111" s="288" t="s">
        <v>2843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7086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7087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7088</v>
      </c>
      <c r="F113" s="218" t="s">
        <v>7089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7090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7091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7092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7093</v>
      </c>
      <c r="F116" s="218" t="s">
        <v>7094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7095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7096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7097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7071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6728</v>
      </c>
      <c r="F120" s="218" t="s">
        <v>6729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7098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6731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7099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6733</v>
      </c>
      <c r="F123" s="218" t="s">
        <v>6734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7100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6736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7101</v>
      </c>
      <c r="F126" s="218" t="s">
        <v>7102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7103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7104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7105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7106</v>
      </c>
      <c r="F129" s="288" t="s">
        <v>7107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7108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7109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7110</v>
      </c>
      <c r="F131" s="218" t="s">
        <v>7111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7112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7113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7114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7115</v>
      </c>
      <c r="F134" s="288" t="s">
        <v>7116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7117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7118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6935</v>
      </c>
      <c r="F137" s="218" t="s">
        <v>6936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7119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6938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2595</v>
      </c>
      <c r="F139" s="203" t="s">
        <v>2596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1520</v>
      </c>
      <c r="F140" s="214" t="s">
        <v>2761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6939</v>
      </c>
      <c r="F141" s="218" t="s">
        <v>6940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7120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7121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6943</v>
      </c>
      <c r="F143" s="218" t="s">
        <v>6944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7122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6946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7123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2674</v>
      </c>
      <c r="F146" s="288" t="s">
        <v>2675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7124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7125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6949</v>
      </c>
      <c r="F148" s="218" t="s">
        <v>6950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7126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6952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2674</v>
      </c>
      <c r="F150" s="288" t="s">
        <v>2675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7127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7125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6954</v>
      </c>
      <c r="F152" s="218" t="s">
        <v>6955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7128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6957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7123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7129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7125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2882</v>
      </c>
      <c r="F157" s="218" t="s">
        <v>2883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7130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2885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7123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2887</v>
      </c>
      <c r="F160" s="288" t="s">
        <v>2888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7131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7132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2892</v>
      </c>
      <c r="F162" s="218" t="s">
        <v>2893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7133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2895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7134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6965</v>
      </c>
      <c r="F165" s="288" t="s">
        <v>6966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7135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7136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2910</v>
      </c>
      <c r="F167" s="218" t="s">
        <v>2911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7137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2913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7134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2915</v>
      </c>
      <c r="F170" s="288" t="s">
        <v>2916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7138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7139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2920</v>
      </c>
      <c r="F172" s="218" t="s">
        <v>2921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7140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2923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7141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2932</v>
      </c>
      <c r="F175" s="288" t="s">
        <v>2933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7142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7143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6976</v>
      </c>
      <c r="F177" s="218" t="s">
        <v>6977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7144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6979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3139</v>
      </c>
      <c r="F179" s="214" t="s">
        <v>3140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6980</v>
      </c>
      <c r="F180" s="218" t="s">
        <v>6981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7145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6983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7146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7147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7148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6986</v>
      </c>
      <c r="F186" s="218" t="s">
        <v>6987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7149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6989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7146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7147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7148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7150</v>
      </c>
      <c r="F192" s="218" t="s">
        <v>7151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7152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7153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7154</v>
      </c>
      <c r="F194" s="288" t="s">
        <v>7155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7156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7157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7158</v>
      </c>
      <c r="F196" s="218" t="s">
        <v>7159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7160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7161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7162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7163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7164</v>
      </c>
      <c r="F200" s="218" t="s">
        <v>7165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7166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7167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7168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6997</v>
      </c>
      <c r="F203" s="218" t="s">
        <v>6998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7169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7000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7123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7001</v>
      </c>
      <c r="F206" s="288" t="s">
        <v>7002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7170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7171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3176</v>
      </c>
      <c r="F208" s="218" t="s">
        <v>3177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7172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7173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7174</v>
      </c>
      <c r="F211" s="218" t="s">
        <v>7175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7176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7177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7178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7179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7180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7181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7182</v>
      </c>
      <c r="F218" s="218" t="s">
        <v>7183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7184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7185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7186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7187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6994</v>
      </c>
      <c r="F222" s="288" t="s">
        <v>6995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7188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7146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7148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7189</v>
      </c>
      <c r="F226" s="218" t="s">
        <v>7190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7191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7192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7193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7194</v>
      </c>
      <c r="F229" s="218" t="s">
        <v>7195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7196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7197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7198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7199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7200</v>
      </c>
      <c r="F233" s="288" t="s">
        <v>7201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7202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7203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7204</v>
      </c>
      <c r="F235" s="218" t="s">
        <v>7205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7206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7207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7208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7199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7209</v>
      </c>
      <c r="F239" s="288" t="s">
        <v>7210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7211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7212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7213</v>
      </c>
      <c r="F241" s="218" t="s">
        <v>7214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7215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7216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7199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7007</v>
      </c>
      <c r="F244" s="218" t="s">
        <v>7008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7217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7010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3341</v>
      </c>
      <c r="F246" s="214" t="s">
        <v>3342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7011</v>
      </c>
      <c r="F247" s="218" t="s">
        <v>7012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7218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7014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7219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7015</v>
      </c>
      <c r="F251" s="288" t="s">
        <v>7016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7220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7221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7222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2390</v>
      </c>
      <c r="F254" s="218" t="s">
        <v>2391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7223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2393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3414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7224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7022</v>
      </c>
      <c r="F259" s="288" t="s">
        <v>7023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7225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7226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4973</v>
      </c>
      <c r="D261" s="216" t="s">
        <v>227</v>
      </c>
      <c r="E261" s="217" t="s">
        <v>3389</v>
      </c>
      <c r="F261" s="218" t="s">
        <v>3390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7227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7228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7229</v>
      </c>
      <c r="F265" s="218" t="s">
        <v>7230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7231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7232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7233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3420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7224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7035</v>
      </c>
      <c r="F270" s="218" t="s">
        <v>7036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7234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7038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4058</v>
      </c>
      <c r="F272" s="214" t="s">
        <v>4059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7235</v>
      </c>
      <c r="F273" s="218" t="s">
        <v>7236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7237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7238</v>
      </c>
      <c r="F274" s="218" t="s">
        <v>7046</v>
      </c>
      <c r="G274" s="219" t="s">
        <v>4685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7239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7048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7240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7050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7241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7242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7243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7056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7244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6880</v>
      </c>
      <c r="F285" s="218" t="s">
        <v>6881</v>
      </c>
      <c r="G285" s="219" t="s">
        <v>5086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7245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6883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mwSyA/EQVEAkfAbXA2LncETPkl8D/IUQQNbhTMB/JZm/aTAhvZOUnsxqPiOZcphmBaUc64BJNMFc5tDzD4Elbw==" hashValue="IESyKbqlWf4BqqF4qcYp4Z2p/jQxQOmxplmZ3pOj3RL54iYFlezA3/AJs5JKDCcJBG5cmfrV0X96ZI9J5E62nw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ROUND((SUM(BE83:BE132)),  2)</f>
        <v>0</v>
      </c>
      <c r="G33" s="41"/>
      <c r="H33" s="41"/>
      <c r="I33" s="161">
        <v>0.20999999999999999</v>
      </c>
      <c r="J33" s="160">
        <f>ROUND(((SUM(BE83:BE132))*I33),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ROUND((SUM(BF83:BF132)),  2)</f>
        <v>0</v>
      </c>
      <c r="G34" s="41"/>
      <c r="H34" s="41"/>
      <c r="I34" s="161">
        <v>0.12</v>
      </c>
      <c r="J34" s="160">
        <f>ROUND(((SUM(BF83:BF132))*I34),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ROUND((SUM(BG83:BG132)),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ROUND((SUM(BH83:BH132)),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ROUND((SUM(BI83:BI132)),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55.611332000000004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P85+P117+P130</f>
        <v>0</v>
      </c>
      <c r="Q84" s="208"/>
      <c r="R84" s="209">
        <f>R85+R117+R130</f>
        <v>55.611332000000004</v>
      </c>
      <c r="S84" s="208"/>
      <c r="T84" s="210">
        <f>T85+T117+T130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BK85+BK117+BK130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53.401614000000002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24.15" customHeight="1">
      <c r="A86" s="41"/>
      <c r="B86" s="42"/>
      <c r="C86" s="216" t="s">
        <v>549</v>
      </c>
      <c r="D86" s="216" t="s">
        <v>227</v>
      </c>
      <c r="E86" s="217" t="s">
        <v>7247</v>
      </c>
      <c r="F86" s="218" t="s">
        <v>7248</v>
      </c>
      <c r="G86" s="219" t="s">
        <v>5729</v>
      </c>
      <c r="H86" s="220">
        <v>610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3.0000000000000001E-05</v>
      </c>
      <c r="R86" s="225">
        <f>Q86*H86</f>
        <v>0.0183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7249</v>
      </c>
    </row>
    <row r="87" s="2" customFormat="1">
      <c r="A87" s="41"/>
      <c r="B87" s="42"/>
      <c r="C87" s="43"/>
      <c r="D87" s="267" t="s">
        <v>314</v>
      </c>
      <c r="E87" s="43"/>
      <c r="F87" s="268" t="s">
        <v>7250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4" customFormat="1">
      <c r="A88" s="14"/>
      <c r="B88" s="246"/>
      <c r="C88" s="247"/>
      <c r="D88" s="231" t="s">
        <v>268</v>
      </c>
      <c r="E88" s="248" t="s">
        <v>19</v>
      </c>
      <c r="F88" s="249" t="s">
        <v>7251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268</v>
      </c>
      <c r="AU88" s="255" t="s">
        <v>93</v>
      </c>
      <c r="AV88" s="14" t="s">
        <v>82</v>
      </c>
      <c r="AW88" s="14" t="s">
        <v>34</v>
      </c>
      <c r="AX88" s="14" t="s">
        <v>74</v>
      </c>
      <c r="AY88" s="255" t="s">
        <v>224</v>
      </c>
    </row>
    <row r="89" s="13" customFormat="1">
      <c r="A89" s="13"/>
      <c r="B89" s="229"/>
      <c r="C89" s="230"/>
      <c r="D89" s="231" t="s">
        <v>268</v>
      </c>
      <c r="E89" s="232" t="s">
        <v>19</v>
      </c>
      <c r="F89" s="233" t="s">
        <v>7252</v>
      </c>
      <c r="G89" s="230"/>
      <c r="H89" s="234">
        <v>610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268</v>
      </c>
      <c r="AU89" s="240" t="s">
        <v>93</v>
      </c>
      <c r="AV89" s="13" t="s">
        <v>93</v>
      </c>
      <c r="AW89" s="13" t="s">
        <v>34</v>
      </c>
      <c r="AX89" s="13" t="s">
        <v>82</v>
      </c>
      <c r="AY89" s="240" t="s">
        <v>224</v>
      </c>
    </row>
    <row r="90" s="2" customFormat="1" ht="37.8" customHeight="1">
      <c r="A90" s="41"/>
      <c r="B90" s="42"/>
      <c r="C90" s="216" t="s">
        <v>559</v>
      </c>
      <c r="D90" s="216" t="s">
        <v>227</v>
      </c>
      <c r="E90" s="217" t="s">
        <v>7253</v>
      </c>
      <c r="F90" s="218" t="s">
        <v>7254</v>
      </c>
      <c r="G90" s="219" t="s">
        <v>7255</v>
      </c>
      <c r="H90" s="220">
        <v>61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7256</v>
      </c>
    </row>
    <row r="91" s="2" customFormat="1">
      <c r="A91" s="41"/>
      <c r="B91" s="42"/>
      <c r="C91" s="43"/>
      <c r="D91" s="267" t="s">
        <v>314</v>
      </c>
      <c r="E91" s="43"/>
      <c r="F91" s="268" t="s">
        <v>7257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49.05" customHeight="1">
      <c r="A92" s="41"/>
      <c r="B92" s="42"/>
      <c r="C92" s="216" t="s">
        <v>82</v>
      </c>
      <c r="D92" s="216" t="s">
        <v>227</v>
      </c>
      <c r="E92" s="217" t="s">
        <v>7258</v>
      </c>
      <c r="F92" s="218" t="s">
        <v>7259</v>
      </c>
      <c r="G92" s="219" t="s">
        <v>324</v>
      </c>
      <c r="H92" s="220">
        <v>266.30000000000001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7260</v>
      </c>
    </row>
    <row r="93" s="2" customFormat="1">
      <c r="A93" s="41"/>
      <c r="B93" s="42"/>
      <c r="C93" s="43"/>
      <c r="D93" s="267" t="s">
        <v>314</v>
      </c>
      <c r="E93" s="43"/>
      <c r="F93" s="268" t="s">
        <v>7261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7262</v>
      </c>
      <c r="G94" s="230"/>
      <c r="H94" s="234">
        <v>266.30000000000001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266.30000000000001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37.8" customHeight="1">
      <c r="A96" s="41"/>
      <c r="B96" s="42"/>
      <c r="C96" s="216" t="s">
        <v>93</v>
      </c>
      <c r="D96" s="216" t="s">
        <v>227</v>
      </c>
      <c r="E96" s="217" t="s">
        <v>4907</v>
      </c>
      <c r="F96" s="218" t="s">
        <v>4908</v>
      </c>
      <c r="G96" s="219" t="s">
        <v>266</v>
      </c>
      <c r="H96" s="220">
        <v>540.60000000000002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0.0011900000000000001</v>
      </c>
      <c r="R96" s="225">
        <f>Q96*H96</f>
        <v>0.64331400000000005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7263</v>
      </c>
    </row>
    <row r="97" s="2" customFormat="1">
      <c r="A97" s="41"/>
      <c r="B97" s="42"/>
      <c r="C97" s="43"/>
      <c r="D97" s="267" t="s">
        <v>314</v>
      </c>
      <c r="E97" s="43"/>
      <c r="F97" s="268" t="s">
        <v>4909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7264</v>
      </c>
      <c r="G98" s="230"/>
      <c r="H98" s="234">
        <v>540.60000000000002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6" customFormat="1">
      <c r="A99" s="16"/>
      <c r="B99" s="272"/>
      <c r="C99" s="273"/>
      <c r="D99" s="231" t="s">
        <v>268</v>
      </c>
      <c r="E99" s="274" t="s">
        <v>19</v>
      </c>
      <c r="F99" s="275" t="s">
        <v>351</v>
      </c>
      <c r="G99" s="273"/>
      <c r="H99" s="276">
        <v>540.60000000000002</v>
      </c>
      <c r="I99" s="277"/>
      <c r="J99" s="273"/>
      <c r="K99" s="273"/>
      <c r="L99" s="278"/>
      <c r="M99" s="279"/>
      <c r="N99" s="280"/>
      <c r="O99" s="280"/>
      <c r="P99" s="280"/>
      <c r="Q99" s="280"/>
      <c r="R99" s="280"/>
      <c r="S99" s="280"/>
      <c r="T99" s="28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82" t="s">
        <v>268</v>
      </c>
      <c r="AU99" s="282" t="s">
        <v>93</v>
      </c>
      <c r="AV99" s="16" t="s">
        <v>231</v>
      </c>
      <c r="AW99" s="16" t="s">
        <v>34</v>
      </c>
      <c r="AX99" s="16" t="s">
        <v>82</v>
      </c>
      <c r="AY99" s="282" t="s">
        <v>224</v>
      </c>
    </row>
    <row r="100" s="2" customFormat="1" ht="44.25" customHeight="1">
      <c r="A100" s="41"/>
      <c r="B100" s="42"/>
      <c r="C100" s="216" t="s">
        <v>108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540.60000000000002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266.30000000000001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223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29.300000000000001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7268</v>
      </c>
      <c r="G106" s="230"/>
      <c r="H106" s="234">
        <v>29.300000000000001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29.300000000000001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246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46.880000000000003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7270</v>
      </c>
      <c r="G110" s="230"/>
      <c r="H110" s="234">
        <v>46.880000000000003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250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237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7271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254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29.300000000000001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7274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52.740000000000002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52.740000000000002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7278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7279</v>
      </c>
      <c r="G116" s="230"/>
      <c r="H116" s="234">
        <v>52.740000000000002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2.2097180000000001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SUM(BK118:BK129)</f>
        <v>0</v>
      </c>
    </row>
    <row r="118" s="2" customFormat="1" ht="24.15" customHeight="1">
      <c r="A118" s="41"/>
      <c r="B118" s="42"/>
      <c r="C118" s="216" t="s">
        <v>263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60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0.00060000000000000006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7282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143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61.799999999999997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0.263268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7286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7287</v>
      </c>
      <c r="G121" s="230"/>
      <c r="H121" s="234">
        <v>61.799999999999997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8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60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7290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37.8" customHeight="1">
      <c r="A124" s="41"/>
      <c r="B124" s="42"/>
      <c r="C124" s="216" t="s">
        <v>148</v>
      </c>
      <c r="D124" s="216" t="s">
        <v>227</v>
      </c>
      <c r="E124" s="217" t="s">
        <v>4941</v>
      </c>
      <c r="F124" s="218" t="s">
        <v>4942</v>
      </c>
      <c r="G124" s="219" t="s">
        <v>595</v>
      </c>
      <c r="H124" s="220">
        <v>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0.10661</v>
      </c>
      <c r="R124" s="225">
        <f>Q124*H124</f>
        <v>0.53305000000000002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7292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4943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151</v>
      </c>
      <c r="D126" s="216" t="s">
        <v>227</v>
      </c>
      <c r="E126" s="217" t="s">
        <v>7293</v>
      </c>
      <c r="F126" s="218" t="s">
        <v>7294</v>
      </c>
      <c r="G126" s="219" t="s">
        <v>595</v>
      </c>
      <c r="H126" s="220">
        <v>5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0.072480000000000003</v>
      </c>
      <c r="R126" s="225">
        <f>Q126*H126</f>
        <v>0.3624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7295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7296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37.8" customHeight="1">
      <c r="A128" s="41"/>
      <c r="B128" s="42"/>
      <c r="C128" s="216" t="s">
        <v>284</v>
      </c>
      <c r="D128" s="216" t="s">
        <v>227</v>
      </c>
      <c r="E128" s="217" t="s">
        <v>4950</v>
      </c>
      <c r="F128" s="218" t="s">
        <v>4951</v>
      </c>
      <c r="G128" s="219" t="s">
        <v>595</v>
      </c>
      <c r="H128" s="220">
        <v>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0.21007999999999999</v>
      </c>
      <c r="R128" s="225">
        <f>Q128*H128</f>
        <v>1.0504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7297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4952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2588</v>
      </c>
      <c r="F130" s="214" t="s">
        <v>2589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SUM(BK131:BK132)</f>
        <v>0</v>
      </c>
    </row>
    <row r="131" s="2" customFormat="1" ht="49.05" customHeight="1">
      <c r="A131" s="41"/>
      <c r="B131" s="42"/>
      <c r="C131" s="216" t="s">
        <v>544</v>
      </c>
      <c r="D131" s="216" t="s">
        <v>227</v>
      </c>
      <c r="E131" s="217" t="s">
        <v>7298</v>
      </c>
      <c r="F131" s="218" t="s">
        <v>7299</v>
      </c>
      <c r="G131" s="219" t="s">
        <v>371</v>
      </c>
      <c r="H131" s="220">
        <v>55.610999999999997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7300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7301</v>
      </c>
      <c r="G132" s="43"/>
      <c r="H132" s="43"/>
      <c r="I132" s="269"/>
      <c r="J132" s="43"/>
      <c r="K132" s="43"/>
      <c r="L132" s="47"/>
      <c r="M132" s="303"/>
      <c r="N132" s="304"/>
      <c r="O132" s="243"/>
      <c r="P132" s="243"/>
      <c r="Q132" s="243"/>
      <c r="R132" s="243"/>
      <c r="S132" s="243"/>
      <c r="T132" s="30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jkknn1uEdp9O3FIF8jFpt238YL19s8UUYttXIeWLdOWt0/3huQYJL06vqJJJHyTtj8rEY/a4WS3Dczerbzx5gA==" hashValue="dfCs4CoBX1CS9CHl4bN4cy/pRVvULgAZspTyAFuWGnCEuuOJpCpGTdRTHI+J/WlG6UKwDf94nLZYcy330Z/PUA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5101201"/>
    <hyperlink ref="F91" r:id="rId2" display="https://podminky.urs.cz/item/CS_URS_2024_01/115101301"/>
    <hyperlink ref="F93" r:id="rId3" display="https://podminky.urs.cz/item/CS_URS_2024_01/131251104"/>
    <hyperlink ref="F97" r:id="rId4" display="https://podminky.urs.cz/item/CS_URS_2024_01/151101103"/>
    <hyperlink ref="F101" r:id="rId5" display="https://podminky.urs.cz/item/CS_URS_2024_01/151101113"/>
    <hyperlink ref="F103" r:id="rId6" display="https://podminky.urs.cz/item/CS_URS_2024_01/161151103"/>
    <hyperlink ref="F105" r:id="rId7" display="https://podminky.urs.cz/item/CS_URS_2024_01/162751117"/>
    <hyperlink ref="F109" r:id="rId8" display="https://podminky.urs.cz/item/CS_URS_2024_01/171201231"/>
    <hyperlink ref="F112" r:id="rId9" display="https://podminky.urs.cz/item/CS_URS_2024_01/174151101"/>
    <hyperlink ref="F114" r:id="rId10" display="https://podminky.urs.cz/item/CS_URS_2024_01/175151101"/>
    <hyperlink ref="F119" r:id="rId11" display="https://podminky.urs.cz/item/CS_URS_2024_01/871353121"/>
    <hyperlink ref="F123" r:id="rId12" display="https://podminky.urs.cz/item/CS_URS_2024_01/892351111"/>
    <hyperlink ref="F125" r:id="rId13" display="https://podminky.urs.cz/item/CS_URS_2024_01/894812315"/>
    <hyperlink ref="F127" r:id="rId14" display="https://podminky.urs.cz/item/CS_URS_2024_01/894812335"/>
    <hyperlink ref="F129" r:id="rId15" display="https://podminky.urs.cz/item/CS_URS_2024_01/894812377"/>
    <hyperlink ref="F132" r:id="rId1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7303</v>
      </c>
      <c r="F86" s="218" t="s">
        <v>7304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7305</v>
      </c>
    </row>
    <row r="87" s="2" customFormat="1">
      <c r="A87" s="41"/>
      <c r="B87" s="42"/>
      <c r="C87" s="43"/>
      <c r="D87" s="267" t="s">
        <v>314</v>
      </c>
      <c r="E87" s="43"/>
      <c r="F87" s="268" t="s">
        <v>7306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7307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7308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7309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4904</v>
      </c>
      <c r="F94" s="218" t="s">
        <v>4905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7310</v>
      </c>
    </row>
    <row r="95" s="2" customFormat="1">
      <c r="A95" s="41"/>
      <c r="B95" s="42"/>
      <c r="C95" s="43"/>
      <c r="D95" s="267" t="s">
        <v>314</v>
      </c>
      <c r="E95" s="43"/>
      <c r="F95" s="268" t="s">
        <v>4906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7311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4907</v>
      </c>
      <c r="F98" s="218" t="s">
        <v>4908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7312</v>
      </c>
    </row>
    <row r="99" s="2" customFormat="1">
      <c r="A99" s="41"/>
      <c r="B99" s="42"/>
      <c r="C99" s="43"/>
      <c r="D99" s="267" t="s">
        <v>314</v>
      </c>
      <c r="E99" s="43"/>
      <c r="F99" s="268" t="s">
        <v>4909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7313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4910</v>
      </c>
      <c r="F102" s="218" t="s">
        <v>4911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4912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4916</v>
      </c>
      <c r="F106" s="218" t="s">
        <v>4917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7316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4918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4919</v>
      </c>
      <c r="F108" s="218" t="s">
        <v>4920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4921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4922</v>
      </c>
      <c r="F110" s="218" t="s">
        <v>4923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7318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4924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7319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7320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7321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7322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7272</v>
      </c>
      <c r="F119" s="218" t="s">
        <v>7273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7323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7275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7276</v>
      </c>
      <c r="F121" s="288" t="s">
        <v>7277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7324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7325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7280</v>
      </c>
      <c r="F124" s="218" t="s">
        <v>7281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7326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7283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7284</v>
      </c>
      <c r="F126" s="288" t="s">
        <v>7285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7327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7328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7288</v>
      </c>
      <c r="F128" s="218" t="s">
        <v>7289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7329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7291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4941</v>
      </c>
      <c r="F130" s="218" t="s">
        <v>4942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7331</v>
      </c>
      <c r="F132" s="218" t="s">
        <v>7332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7334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4944</v>
      </c>
      <c r="F134" s="218" t="s">
        <v>4945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7335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4946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7293</v>
      </c>
      <c r="F136" s="218" t="s">
        <v>7294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7336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7296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4950</v>
      </c>
      <c r="F138" s="218" t="s">
        <v>4951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7337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4952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7338</v>
      </c>
      <c r="F140" s="218" t="s">
        <v>7339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7340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7341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7342</v>
      </c>
      <c r="F142" s="218" t="s">
        <v>7343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7344</v>
      </c>
      <c r="F143" s="218" t="s">
        <v>7345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7346</v>
      </c>
      <c r="F144" s="218" t="s">
        <v>7347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7348</v>
      </c>
      <c r="F145" s="218" t="s">
        <v>7349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4973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7298</v>
      </c>
      <c r="F147" s="218" t="s">
        <v>7299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7350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7301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2/qlN2N1x2KhD3ZOFqJTKTg8kq38/lVlM5KlF+FdK+O/75/rlVbioPBcbJmBOgd1LvFrObmQtbh1QZdP64apCQ==" hashValue="M3TGj8ktx3VQvru3KUw8orlz7EZvaib8RjC2kNVo2GyVsCC/LsHbmcFmZsjrufncnnFJcLQapupTixRKJzdN4A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7352</v>
      </c>
      <c r="F86" s="218" t="s">
        <v>7353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7354</v>
      </c>
    </row>
    <row r="87" s="2" customFormat="1">
      <c r="A87" s="41"/>
      <c r="B87" s="42"/>
      <c r="C87" s="43"/>
      <c r="D87" s="267" t="s">
        <v>314</v>
      </c>
      <c r="E87" s="43"/>
      <c r="F87" s="268" t="s">
        <v>7355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7356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7357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4904</v>
      </c>
      <c r="F92" s="218" t="s">
        <v>4905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7358</v>
      </c>
    </row>
    <row r="93" s="2" customFormat="1">
      <c r="A93" s="41"/>
      <c r="B93" s="42"/>
      <c r="C93" s="43"/>
      <c r="D93" s="267" t="s">
        <v>314</v>
      </c>
      <c r="E93" s="43"/>
      <c r="F93" s="268" t="s">
        <v>4906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4907</v>
      </c>
      <c r="F94" s="218" t="s">
        <v>4908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7359</v>
      </c>
    </row>
    <row r="95" s="2" customFormat="1">
      <c r="A95" s="41"/>
      <c r="B95" s="42"/>
      <c r="C95" s="43"/>
      <c r="D95" s="267" t="s">
        <v>314</v>
      </c>
      <c r="E95" s="43"/>
      <c r="F95" s="268" t="s">
        <v>4909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4910</v>
      </c>
      <c r="F96" s="218" t="s">
        <v>4911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7360</v>
      </c>
    </row>
    <row r="97" s="2" customFormat="1">
      <c r="A97" s="41"/>
      <c r="B97" s="42"/>
      <c r="C97" s="43"/>
      <c r="D97" s="267" t="s">
        <v>314</v>
      </c>
      <c r="E97" s="43"/>
      <c r="F97" s="268" t="s">
        <v>4912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4913</v>
      </c>
      <c r="F98" s="218" t="s">
        <v>4914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7361</v>
      </c>
    </row>
    <row r="99" s="2" customFormat="1">
      <c r="A99" s="41"/>
      <c r="B99" s="42"/>
      <c r="C99" s="43"/>
      <c r="D99" s="267" t="s">
        <v>314</v>
      </c>
      <c r="E99" s="43"/>
      <c r="F99" s="268" t="s">
        <v>4915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7362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7363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7364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7365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7366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7367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7368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7369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7370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7371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7372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7373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7374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7375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7376</v>
      </c>
      <c r="F124" s="218" t="s">
        <v>7377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7378</v>
      </c>
      <c r="F125" s="218" t="s">
        <v>7379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7380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4941</v>
      </c>
      <c r="F126" s="218" t="s">
        <v>4942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7381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4943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7331</v>
      </c>
      <c r="F128" s="218" t="s">
        <v>7332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7382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7334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4944</v>
      </c>
      <c r="F130" s="218" t="s">
        <v>4945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7383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4950</v>
      </c>
      <c r="F132" s="218" t="s">
        <v>4951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7384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4952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7385</v>
      </c>
      <c r="F134" s="218" t="s">
        <v>7345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7342</v>
      </c>
      <c r="F135" s="218" t="s">
        <v>7347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7344</v>
      </c>
      <c r="F136" s="218" t="s">
        <v>7386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7346</v>
      </c>
      <c r="F137" s="218" t="s">
        <v>7349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2588</v>
      </c>
      <c r="F138" s="214" t="s">
        <v>2589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7298</v>
      </c>
      <c r="F139" s="218" t="s">
        <v>7299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7387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7301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IGZC1wd7WRyzvzEIEOXbnlNZrXEXoiY7O+TVZVJjTlW8AuJ44ChfmWwMQ2syDIgDNofKwIbVGwKEVX0XuwW9dQ==" hashValue="7qSijQhDnxejDzVpZ9ib2LJhQmgBeaDfz1WuAEWOSPJ3KQxciVXGb01wQCja+PdpE8DY/vxItagY6T/UjVThkw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7389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7390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7391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7392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7394</v>
      </c>
      <c r="F88" s="218" t="s">
        <v>7395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7396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4665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7397</v>
      </c>
      <c r="F90" s="214" t="s">
        <v>7398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7399</v>
      </c>
      <c r="F91" s="218" t="s">
        <v>7400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7401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7402</v>
      </c>
      <c r="F92" s="218" t="s">
        <v>7403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7401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7404</v>
      </c>
      <c r="F93" s="218" t="s">
        <v>7405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7401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6638</v>
      </c>
      <c r="F94" s="214" t="s">
        <v>7406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7407</v>
      </c>
      <c r="F95" s="218" t="s">
        <v>7408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7401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7409</v>
      </c>
      <c r="F96" s="218" t="s">
        <v>7410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7401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7411</v>
      </c>
      <c r="F97" s="218" t="s">
        <v>7412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7401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7413</v>
      </c>
      <c r="F98" s="218" t="s">
        <v>7414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7401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7415</v>
      </c>
      <c r="F99" s="218" t="s">
        <v>7416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7401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7417</v>
      </c>
      <c r="F100" s="218" t="s">
        <v>7418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7401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7419</v>
      </c>
      <c r="F101" s="218" t="s">
        <v>7420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7401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7402</v>
      </c>
      <c r="F102" s="218" t="s">
        <v>7403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7401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7404</v>
      </c>
      <c r="F103" s="218" t="s">
        <v>7405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7401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7421</v>
      </c>
      <c r="F104" s="218" t="s">
        <v>7422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7401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7423</v>
      </c>
      <c r="F105" s="218" t="s">
        <v>7424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7401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7425</v>
      </c>
      <c r="F106" s="218" t="s">
        <v>7426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7401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7427</v>
      </c>
      <c r="F107" s="218" t="s">
        <v>7428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7401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7429</v>
      </c>
      <c r="F108" s="218" t="s">
        <v>7430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7401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7431</v>
      </c>
      <c r="F109" s="218" t="s">
        <v>7432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7401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7433</v>
      </c>
      <c r="F110" s="218" t="s">
        <v>7434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7401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7435</v>
      </c>
      <c r="F111" s="218" t="s">
        <v>7436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7401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7437</v>
      </c>
      <c r="F112" s="218" t="s">
        <v>7438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7401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7439</v>
      </c>
      <c r="F113" s="218" t="s">
        <v>7440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7401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7441</v>
      </c>
      <c r="F114" s="218" t="s">
        <v>7442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7401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7443</v>
      </c>
      <c r="F115" s="218" t="s">
        <v>7444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7401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7445</v>
      </c>
      <c r="F116" s="218" t="s">
        <v>7446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7401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7447</v>
      </c>
      <c r="F117" s="218" t="s">
        <v>7448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7401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7445</v>
      </c>
      <c r="F118" s="218" t="s">
        <v>7446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7401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4973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7449</v>
      </c>
      <c r="F119" s="218" t="s">
        <v>7450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7401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7451</v>
      </c>
      <c r="F120" s="218" t="s">
        <v>7452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7401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7453</v>
      </c>
      <c r="F121" s="218" t="s">
        <v>7454</v>
      </c>
      <c r="G121" s="219" t="s">
        <v>4685</v>
      </c>
      <c r="H121" s="220">
        <v>210</v>
      </c>
      <c r="I121" s="221"/>
      <c r="J121" s="222">
        <f>ROUND(I121*H121,2)</f>
        <v>0</v>
      </c>
      <c r="K121" s="218" t="s">
        <v>7401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7455</v>
      </c>
      <c r="F122" s="218" t="s">
        <v>7456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7401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7457</v>
      </c>
      <c r="F123" s="218" t="s">
        <v>7458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7401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7459</v>
      </c>
      <c r="F124" s="218" t="s">
        <v>7460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7401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7461</v>
      </c>
      <c r="F125" s="218" t="s">
        <v>7462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7401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7463</v>
      </c>
      <c r="F126" s="218" t="s">
        <v>7464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7401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7465</v>
      </c>
      <c r="F127" s="218" t="s">
        <v>7466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7401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7467</v>
      </c>
      <c r="F128" s="218" t="s">
        <v>7468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7401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7469</v>
      </c>
      <c r="F129" s="218" t="s">
        <v>7470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7401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7471</v>
      </c>
      <c r="F130" s="218" t="s">
        <v>7472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7401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7473</v>
      </c>
      <c r="F131" s="218" t="s">
        <v>7474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7401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7475</v>
      </c>
      <c r="F132" s="218" t="s">
        <v>7476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7401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5002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7477</v>
      </c>
      <c r="F133" s="218" t="s">
        <v>7478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7401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2176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7479</v>
      </c>
      <c r="F134" s="218" t="s">
        <v>7480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7401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5011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7481</v>
      </c>
      <c r="F135" s="218" t="s">
        <v>7482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7401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7483</v>
      </c>
      <c r="F136" s="218" t="s">
        <v>7484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7401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7485</v>
      </c>
      <c r="F137" s="218" t="s">
        <v>7486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7401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7487</v>
      </c>
      <c r="F138" s="218" t="s">
        <v>7488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7401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7489</v>
      </c>
      <c r="F139" s="218" t="s">
        <v>7490</v>
      </c>
      <c r="G139" s="219" t="s">
        <v>7491</v>
      </c>
      <c r="H139" s="220">
        <v>1</v>
      </c>
      <c r="I139" s="221"/>
      <c r="J139" s="222">
        <f>ROUND(I139*H139,2)</f>
        <v>0</v>
      </c>
      <c r="K139" s="218" t="s">
        <v>7401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7492</v>
      </c>
      <c r="F140" s="214" t="s">
        <v>7493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7494</v>
      </c>
      <c r="F141" s="218" t="s">
        <v>7495</v>
      </c>
      <c r="G141" s="219" t="s">
        <v>5902</v>
      </c>
      <c r="H141" s="220">
        <v>1</v>
      </c>
      <c r="I141" s="221"/>
      <c r="J141" s="222">
        <f>ROUND(I141*H141,2)</f>
        <v>0</v>
      </c>
      <c r="K141" s="218" t="s">
        <v>7401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7496</v>
      </c>
      <c r="F142" s="218" t="s">
        <v>7497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7401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7498</v>
      </c>
      <c r="F143" s="218" t="s">
        <v>7499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7401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7500</v>
      </c>
      <c r="F144" s="218" t="s">
        <v>7501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7401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7502</v>
      </c>
      <c r="F145" s="218" t="s">
        <v>7503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7401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7504</v>
      </c>
      <c r="F146" s="218" t="s">
        <v>7505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7401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5040</v>
      </c>
    </row>
    <row r="147" s="2" customFormat="1" ht="16.5" customHeight="1">
      <c r="A147" s="41"/>
      <c r="B147" s="42"/>
      <c r="C147" s="216" t="s">
        <v>4973</v>
      </c>
      <c r="D147" s="216" t="s">
        <v>227</v>
      </c>
      <c r="E147" s="217" t="s">
        <v>7506</v>
      </c>
      <c r="F147" s="218" t="s">
        <v>7507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7401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5044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7508</v>
      </c>
      <c r="F148" s="218" t="s">
        <v>7509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7401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7510</v>
      </c>
      <c r="F149" s="218" t="s">
        <v>7511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7401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7512</v>
      </c>
      <c r="F150" s="218" t="s">
        <v>7513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7401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7514</v>
      </c>
      <c r="F151" s="218" t="s">
        <v>7515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7401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7516</v>
      </c>
      <c r="F152" s="218" t="s">
        <v>7517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7401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7518</v>
      </c>
      <c r="F153" s="218" t="s">
        <v>7519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7401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7520</v>
      </c>
      <c r="F154" s="218" t="s">
        <v>7521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7401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1540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7522</v>
      </c>
      <c r="F155" s="218" t="s">
        <v>7523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7401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1560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7524</v>
      </c>
      <c r="F156" s="218" t="s">
        <v>7525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7401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1568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7526</v>
      </c>
      <c r="F157" s="218" t="s">
        <v>7527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7401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1584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7528</v>
      </c>
      <c r="F158" s="218" t="s">
        <v>7529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7401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1594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7530</v>
      </c>
      <c r="F159" s="218" t="s">
        <v>7531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7401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1604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7532</v>
      </c>
      <c r="F160" s="218" t="s">
        <v>7533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7401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1640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7534</v>
      </c>
      <c r="F161" s="218" t="s">
        <v>7535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7401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1661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7536</v>
      </c>
      <c r="F162" s="218" t="s">
        <v>7537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7401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1672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7538</v>
      </c>
      <c r="F163" s="218" t="s">
        <v>7539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7401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1690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7540</v>
      </c>
      <c r="F164" s="218" t="s">
        <v>7541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7401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1701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7542</v>
      </c>
      <c r="F165" s="218" t="s">
        <v>7543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7401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5309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7544</v>
      </c>
      <c r="F166" s="218" t="s">
        <v>7545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7401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5318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7546</v>
      </c>
      <c r="F167" s="218" t="s">
        <v>7547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7401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5327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7548</v>
      </c>
      <c r="F168" s="218" t="s">
        <v>7549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7401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1769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7550</v>
      </c>
      <c r="F169" s="218" t="s">
        <v>7551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7401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1784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7552</v>
      </c>
      <c r="F170" s="218" t="s">
        <v>7553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7401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1804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7554</v>
      </c>
      <c r="F171" s="218" t="s">
        <v>7555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7401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1814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7556</v>
      </c>
      <c r="F172" s="218" t="s">
        <v>7557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7401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1829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7558</v>
      </c>
      <c r="F173" s="218" t="s">
        <v>7559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7401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1840</v>
      </c>
    </row>
    <row r="174" s="2" customFormat="1" ht="21.75" customHeight="1">
      <c r="A174" s="41"/>
      <c r="B174" s="42"/>
      <c r="C174" s="216" t="s">
        <v>5120</v>
      </c>
      <c r="D174" s="216" t="s">
        <v>227</v>
      </c>
      <c r="E174" s="217" t="s">
        <v>7560</v>
      </c>
      <c r="F174" s="218" t="s">
        <v>7561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7401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1886</v>
      </c>
    </row>
    <row r="175" s="2" customFormat="1" ht="21.75" customHeight="1">
      <c r="A175" s="41"/>
      <c r="B175" s="42"/>
      <c r="C175" s="216" t="s">
        <v>5002</v>
      </c>
      <c r="D175" s="216" t="s">
        <v>227</v>
      </c>
      <c r="E175" s="217" t="s">
        <v>7562</v>
      </c>
      <c r="F175" s="218" t="s">
        <v>7563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7401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1901</v>
      </c>
    </row>
    <row r="176" s="2" customFormat="1" ht="16.5" customHeight="1">
      <c r="A176" s="41"/>
      <c r="B176" s="42"/>
      <c r="C176" s="216" t="s">
        <v>5132</v>
      </c>
      <c r="D176" s="216" t="s">
        <v>227</v>
      </c>
      <c r="E176" s="217" t="s">
        <v>7564</v>
      </c>
      <c r="F176" s="218" t="s">
        <v>7565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7401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1949</v>
      </c>
    </row>
    <row r="177" s="2" customFormat="1" ht="16.5" customHeight="1">
      <c r="A177" s="41"/>
      <c r="B177" s="42"/>
      <c r="C177" s="216" t="s">
        <v>5011</v>
      </c>
      <c r="D177" s="216" t="s">
        <v>227</v>
      </c>
      <c r="E177" s="217" t="s">
        <v>7566</v>
      </c>
      <c r="F177" s="218" t="s">
        <v>7567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7401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1956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7568</v>
      </c>
      <c r="F178" s="218" t="s">
        <v>7569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7401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1964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73X0B7R4WjkSneelK63YPm1gzR1e8zfNvNbHPmxo8Y4gdrSemcYMK3f5o5lS8RMWOnKKjDUMzJCcA1tWCoaM4Q==" hashValue="SFCVdZT169Qb/Nl0r3kvDBQWcBVz4tUmRFszXo6bhKhsHSWuUyzYLzYP5G1jmyAfwCu58++OmZhm/JRxCfmDIg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7570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7572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7573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7574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7575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7576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7577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7578</v>
      </c>
      <c r="F93" s="218" t="s">
        <v>7579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7580</v>
      </c>
    </row>
    <row r="94" s="2" customFormat="1">
      <c r="A94" s="41"/>
      <c r="B94" s="42"/>
      <c r="C94" s="43"/>
      <c r="D94" s="267" t="s">
        <v>314</v>
      </c>
      <c r="E94" s="43"/>
      <c r="F94" s="268" t="s">
        <v>7581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7582</v>
      </c>
      <c r="F95" s="218" t="s">
        <v>7583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7584</v>
      </c>
    </row>
    <row r="96" s="2" customFormat="1">
      <c r="A96" s="41"/>
      <c r="B96" s="42"/>
      <c r="C96" s="43"/>
      <c r="D96" s="267" t="s">
        <v>314</v>
      </c>
      <c r="E96" s="43"/>
      <c r="F96" s="268" t="s">
        <v>7585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7586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7587</v>
      </c>
      <c r="F99" s="218" t="s">
        <v>7588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7589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7590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7591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7592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7593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7594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7595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7596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7597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7598</v>
      </c>
      <c r="F109" s="218" t="s">
        <v>7599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7600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7601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7602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7603</v>
      </c>
      <c r="F113" s="218" t="s">
        <v>7604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7605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7606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7607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4904</v>
      </c>
      <c r="F117" s="218" t="s">
        <v>4905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7608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4906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7591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7609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7593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7610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7595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7611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7612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4913</v>
      </c>
      <c r="F127" s="218" t="s">
        <v>4914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7613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4915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7614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7615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7616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7617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7618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7619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7620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7621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7615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7616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7617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7622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7623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7624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7625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7593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7626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7272</v>
      </c>
      <c r="F151" s="218" t="s">
        <v>7273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7627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7275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7628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7629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7623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7276</v>
      </c>
      <c r="F158" s="288" t="s">
        <v>7277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7630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7631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7632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7633</v>
      </c>
      <c r="F161" s="218" t="s">
        <v>7634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7635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7636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7637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1981</v>
      </c>
      <c r="F165" s="214" t="s">
        <v>7638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7639</v>
      </c>
      <c r="F166" s="218" t="s">
        <v>7640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7641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7642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7643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7644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7645</v>
      </c>
      <c r="F171" s="218" t="s">
        <v>7646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7647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7648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7649</v>
      </c>
      <c r="F173" s="218" t="s">
        <v>7650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7651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7652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7653</v>
      </c>
      <c r="F175" s="288" t="s">
        <v>7654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7655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7656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7657</v>
      </c>
      <c r="F177" s="218" t="s">
        <v>7658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7659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7660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7661</v>
      </c>
      <c r="F179" s="288" t="s">
        <v>7662</v>
      </c>
      <c r="G179" s="289" t="s">
        <v>4685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7663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7664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7665</v>
      </c>
      <c r="F181" s="218" t="s">
        <v>7666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7667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7668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7669</v>
      </c>
      <c r="F183" s="218" t="s">
        <v>7670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7671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7672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7673</v>
      </c>
      <c r="F185" s="218" t="s">
        <v>7674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7675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7676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7677</v>
      </c>
      <c r="F187" s="218" t="s">
        <v>7678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7679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7680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7681</v>
      </c>
      <c r="F189" s="218" t="s">
        <v>7682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7683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7684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7685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7686</v>
      </c>
      <c r="F192" s="288" t="s">
        <v>7687</v>
      </c>
      <c r="G192" s="289" t="s">
        <v>4685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7688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7689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7690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7081</v>
      </c>
      <c r="F195" s="218" t="s">
        <v>7082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7691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7084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2842</v>
      </c>
      <c r="F197" s="288" t="s">
        <v>2843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7692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7693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7694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7695</v>
      </c>
      <c r="F200" s="218" t="s">
        <v>7696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7697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7698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7699</v>
      </c>
      <c r="F202" s="288" t="s">
        <v>7700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7701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7702</v>
      </c>
      <c r="F203" s="218" t="s">
        <v>7703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7704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7705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7706</v>
      </c>
      <c r="F205" s="288" t="s">
        <v>7707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7708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7709</v>
      </c>
      <c r="F206" s="218" t="s">
        <v>7710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7711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7712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7593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7713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7714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7715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7716</v>
      </c>
      <c r="F213" s="218" t="s">
        <v>7717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7718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7719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7720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7721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7722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7723</v>
      </c>
      <c r="F218" s="218" t="s">
        <v>7724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7725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7726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7727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7728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7729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7730</v>
      </c>
      <c r="F225" s="288" t="s">
        <v>7731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7732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7733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7734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7735</v>
      </c>
      <c r="F228" s="218" t="s">
        <v>7736</v>
      </c>
      <c r="G228" s="219" t="s">
        <v>7737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7738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7739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7740</v>
      </c>
      <c r="F230" s="218" t="s">
        <v>7741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7742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7743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7714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7744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7593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7745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7626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7746</v>
      </c>
      <c r="F238" s="218" t="s">
        <v>7747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7748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7749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7593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7750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7751</v>
      </c>
      <c r="F243" s="218" t="s">
        <v>7752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7755</v>
      </c>
      <c r="F245" s="218" t="s">
        <v>7756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7757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7758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7759</v>
      </c>
      <c r="F247" s="288" t="s">
        <v>7760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7761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7762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7763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7764</v>
      </c>
      <c r="F250" s="218" t="s">
        <v>7765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7766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7767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7768</v>
      </c>
      <c r="F252" s="218" t="s">
        <v>7769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7770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7771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7772</v>
      </c>
      <c r="F254" s="288" t="s">
        <v>7773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7774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7775</v>
      </c>
      <c r="F255" s="218" t="s">
        <v>7776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7777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7778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7779</v>
      </c>
      <c r="F257" s="288" t="s">
        <v>7780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7781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7782</v>
      </c>
      <c r="F258" s="218" t="s">
        <v>7783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7784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7785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7786</v>
      </c>
      <c r="F260" s="288" t="s">
        <v>7787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7788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7789</v>
      </c>
      <c r="F261" s="218" t="s">
        <v>7790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7791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7793</v>
      </c>
      <c r="F263" s="288" t="s">
        <v>7794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7795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7796</v>
      </c>
      <c r="F264" s="218" t="s">
        <v>7797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7798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7799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7800</v>
      </c>
      <c r="F266" s="288" t="s">
        <v>7801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7802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7803</v>
      </c>
      <c r="F267" s="288" t="s">
        <v>7804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7805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7806</v>
      </c>
      <c r="F268" s="214" t="s">
        <v>7807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7808</v>
      </c>
      <c r="F269" s="218" t="s">
        <v>7809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7810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7811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7812</v>
      </c>
      <c r="F271" s="218" t="s">
        <v>7813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7814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7815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7816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4973</v>
      </c>
      <c r="D274" s="216" t="s">
        <v>227</v>
      </c>
      <c r="E274" s="217" t="s">
        <v>7817</v>
      </c>
      <c r="F274" s="218" t="s">
        <v>7818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7819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7820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2588</v>
      </c>
      <c r="F276" s="214" t="s">
        <v>2589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7821</v>
      </c>
      <c r="F277" s="218" t="s">
        <v>7822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7823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7824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5725</v>
      </c>
      <c r="F279" s="203" t="s">
        <v>5726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7825</v>
      </c>
      <c r="F280" s="218" t="s">
        <v>7826</v>
      </c>
      <c r="G280" s="219" t="s">
        <v>5729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3947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3947</v>
      </c>
      <c r="BM280" s="227" t="s">
        <v>7827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7828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7829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5zpUOMn2IKFUcPkM8/DFX4Szy+6Vwf50reDa+oBt45podjIwgJbfajF7MqvZac4JpLjQeAHTn0gE7DD4i6+JbQ==" hashValue="dTMwCN154/KEvKXzZTa7M93OBljyze6X7rsFEUqkD5qbDOqyfsd8GTsnoG3EDMAuLlUo6sVEfFfNSsyhBM7TCw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ROUND((SUM(BE85:BE192)),  2)</f>
        <v>0</v>
      </c>
      <c r="G33" s="41"/>
      <c r="H33" s="41"/>
      <c r="I33" s="161">
        <v>0.20999999999999999</v>
      </c>
      <c r="J33" s="160">
        <f>ROUND(((SUM(BE85:BE192))*I33),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ROUND((SUM(BF85:BF192)),  2)</f>
        <v>0</v>
      </c>
      <c r="G34" s="41"/>
      <c r="H34" s="41"/>
      <c r="I34" s="161">
        <v>0.12</v>
      </c>
      <c r="J34" s="160">
        <f>ROUND(((SUM(BF85:BF192))*I34),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7574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7576</v>
      </c>
      <c r="E64" s="186"/>
      <c r="F64" s="186"/>
      <c r="G64" s="186"/>
      <c r="H64" s="186"/>
      <c r="I64" s="186"/>
      <c r="J64" s="187">
        <f>J173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369.7934305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P87+P141+P147+P173+P190</f>
        <v>0</v>
      </c>
      <c r="Q86" s="208"/>
      <c r="R86" s="209">
        <f>R87+R141+R147+R173+R190</f>
        <v>369.7934305</v>
      </c>
      <c r="S86" s="208"/>
      <c r="T86" s="210">
        <f>T87+T141+T147+T173+T190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BK87+BK141+BK147+BK173+BK190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7587</v>
      </c>
      <c r="F88" s="218" t="s">
        <v>7588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7831</v>
      </c>
    </row>
    <row r="89" s="2" customFormat="1">
      <c r="A89" s="41"/>
      <c r="B89" s="42"/>
      <c r="C89" s="43"/>
      <c r="D89" s="267" t="s">
        <v>314</v>
      </c>
      <c r="E89" s="43"/>
      <c r="F89" s="268" t="s">
        <v>7590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7832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7833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4901</v>
      </c>
      <c r="F93" s="218" t="s">
        <v>4902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7834</v>
      </c>
    </row>
    <row r="94" s="2" customFormat="1">
      <c r="A94" s="41"/>
      <c r="B94" s="42"/>
      <c r="C94" s="43"/>
      <c r="D94" s="267" t="s">
        <v>314</v>
      </c>
      <c r="E94" s="43"/>
      <c r="F94" s="268" t="s">
        <v>4903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7835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4910</v>
      </c>
      <c r="F97" s="218" t="s">
        <v>4911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7836</v>
      </c>
    </row>
    <row r="98" s="2" customFormat="1">
      <c r="A98" s="41"/>
      <c r="B98" s="42"/>
      <c r="C98" s="43"/>
      <c r="D98" s="267" t="s">
        <v>314</v>
      </c>
      <c r="E98" s="43"/>
      <c r="F98" s="268" t="s">
        <v>4912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4922</v>
      </c>
      <c r="F99" s="218" t="s">
        <v>4923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7837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4924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7838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7839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7840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7841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7842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7843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7844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7615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7838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7617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7622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7845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7624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7846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7847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7848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7849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7850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7851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7852</v>
      </c>
      <c r="F127" s="288" t="s">
        <v>7853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7854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7855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7856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7272</v>
      </c>
      <c r="F131" s="218" t="s">
        <v>7273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7857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7275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7858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7859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7860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7861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7862</v>
      </c>
      <c r="F139" s="288" t="s">
        <v>7863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7864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7865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7694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7866</v>
      </c>
      <c r="F142" s="218" t="s">
        <v>7867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7868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7869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7870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7871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4932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SUM(P148:P172)</f>
        <v>0</v>
      </c>
      <c r="Q147" s="208"/>
      <c r="R147" s="209">
        <f>SUM(R148:R172)</f>
        <v>13.306702500000002</v>
      </c>
      <c r="S147" s="208"/>
      <c r="T147" s="210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SUM(BK148:BK172)</f>
        <v>0</v>
      </c>
    </row>
    <row r="148" s="2" customFormat="1" ht="37.8" customHeight="1">
      <c r="A148" s="41"/>
      <c r="B148" s="42"/>
      <c r="C148" s="216" t="s">
        <v>143</v>
      </c>
      <c r="D148" s="216" t="s">
        <v>227</v>
      </c>
      <c r="E148" s="217" t="s">
        <v>7872</v>
      </c>
      <c r="F148" s="218" t="s">
        <v>7873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7874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7875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7876</v>
      </c>
      <c r="F150" s="288" t="s">
        <v>7877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7878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7879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7880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7881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7.8" customHeight="1">
      <c r="A154" s="41"/>
      <c r="B154" s="42"/>
      <c r="C154" s="216" t="s">
        <v>148</v>
      </c>
      <c r="D154" s="216" t="s">
        <v>227</v>
      </c>
      <c r="E154" s="217" t="s">
        <v>7882</v>
      </c>
      <c r="F154" s="218" t="s">
        <v>7883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7884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7885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7886</v>
      </c>
      <c r="F156" s="288" t="s">
        <v>7887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7888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7889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7890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7891</v>
      </c>
      <c r="F159" s="218" t="s">
        <v>7892</v>
      </c>
      <c r="G159" s="219" t="s">
        <v>595</v>
      </c>
      <c r="H159" s="220">
        <v>10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7893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7895</v>
      </c>
      <c r="F161" s="288" t="s">
        <v>7896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7897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7898</v>
      </c>
      <c r="F162" s="288" t="s">
        <v>7899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7900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7901</v>
      </c>
      <c r="F163" s="288" t="s">
        <v>7902</v>
      </c>
      <c r="G163" s="289" t="s">
        <v>595</v>
      </c>
      <c r="H163" s="290">
        <v>4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0.12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7903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7904</v>
      </c>
      <c r="F164" s="218" t="s">
        <v>7905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7906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7907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7908</v>
      </c>
      <c r="F166" s="288" t="s">
        <v>7909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7910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7911</v>
      </c>
      <c r="F167" s="288" t="s">
        <v>7912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7913</v>
      </c>
    </row>
    <row r="168" s="2" customFormat="1" ht="16.5" customHeight="1">
      <c r="A168" s="41"/>
      <c r="B168" s="42"/>
      <c r="C168" s="286" t="s">
        <v>643</v>
      </c>
      <c r="D168" s="286" t="s">
        <v>572</v>
      </c>
      <c r="E168" s="287" t="s">
        <v>7914</v>
      </c>
      <c r="F168" s="288" t="s">
        <v>7915</v>
      </c>
      <c r="G168" s="289" t="s">
        <v>595</v>
      </c>
      <c r="H168" s="290">
        <v>20.199999999999999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7916</v>
      </c>
    </row>
    <row r="169" s="2" customFormat="1" ht="16.5" customHeight="1">
      <c r="A169" s="41"/>
      <c r="B169" s="42"/>
      <c r="C169" s="286" t="s">
        <v>650</v>
      </c>
      <c r="D169" s="286" t="s">
        <v>572</v>
      </c>
      <c r="E169" s="287" t="s">
        <v>7917</v>
      </c>
      <c r="F169" s="288" t="s">
        <v>7918</v>
      </c>
      <c r="G169" s="289" t="s">
        <v>595</v>
      </c>
      <c r="H169" s="290">
        <v>14.140000000000001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7919</v>
      </c>
    </row>
    <row r="170" s="2" customFormat="1" ht="16.5" customHeight="1">
      <c r="A170" s="41"/>
      <c r="B170" s="42"/>
      <c r="C170" s="286" t="s">
        <v>656</v>
      </c>
      <c r="D170" s="286" t="s">
        <v>572</v>
      </c>
      <c r="E170" s="287" t="s">
        <v>7920</v>
      </c>
      <c r="F170" s="288" t="s">
        <v>7921</v>
      </c>
      <c r="G170" s="289" t="s">
        <v>595</v>
      </c>
      <c r="H170" s="290">
        <v>4.04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7922</v>
      </c>
    </row>
    <row r="171" s="2" customFormat="1" ht="16.5" customHeight="1">
      <c r="A171" s="41"/>
      <c r="B171" s="42"/>
      <c r="C171" s="286" t="s">
        <v>671</v>
      </c>
      <c r="D171" s="286" t="s">
        <v>572</v>
      </c>
      <c r="E171" s="287" t="s">
        <v>7923</v>
      </c>
      <c r="F171" s="288" t="s">
        <v>7924</v>
      </c>
      <c r="G171" s="289" t="s">
        <v>595</v>
      </c>
      <c r="H171" s="290">
        <v>16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7925</v>
      </c>
    </row>
    <row r="172" s="2" customFormat="1" ht="16.5" customHeight="1">
      <c r="A172" s="41"/>
      <c r="B172" s="42"/>
      <c r="C172" s="286" t="s">
        <v>680</v>
      </c>
      <c r="D172" s="286" t="s">
        <v>572</v>
      </c>
      <c r="E172" s="287" t="s">
        <v>7926</v>
      </c>
      <c r="F172" s="288" t="s">
        <v>7927</v>
      </c>
      <c r="G172" s="289" t="s">
        <v>595</v>
      </c>
      <c r="H172" s="290">
        <v>6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7928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1249</v>
      </c>
      <c r="F173" s="214" t="s">
        <v>7734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1.92696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SUM(BK174:BK189)</f>
        <v>0</v>
      </c>
    </row>
    <row r="174" s="2" customFormat="1" ht="24.15" customHeight="1">
      <c r="A174" s="41"/>
      <c r="B174" s="42"/>
      <c r="C174" s="216" t="s">
        <v>159</v>
      </c>
      <c r="D174" s="216" t="s">
        <v>227</v>
      </c>
      <c r="E174" s="217" t="s">
        <v>7929</v>
      </c>
      <c r="F174" s="218" t="s">
        <v>7930</v>
      </c>
      <c r="G174" s="219" t="s">
        <v>471</v>
      </c>
      <c r="H174" s="220">
        <v>60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7931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7932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4.15" customHeight="1">
      <c r="A176" s="41"/>
      <c r="B176" s="42"/>
      <c r="C176" s="216" t="s">
        <v>162</v>
      </c>
      <c r="D176" s="216" t="s">
        <v>227</v>
      </c>
      <c r="E176" s="217" t="s">
        <v>7933</v>
      </c>
      <c r="F176" s="218" t="s">
        <v>7934</v>
      </c>
      <c r="G176" s="219" t="s">
        <v>471</v>
      </c>
      <c r="H176" s="220">
        <v>68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7935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7936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1.75" customHeight="1">
      <c r="A178" s="41"/>
      <c r="B178" s="42"/>
      <c r="C178" s="216" t="s">
        <v>165</v>
      </c>
      <c r="D178" s="216" t="s">
        <v>227</v>
      </c>
      <c r="E178" s="217" t="s">
        <v>7937</v>
      </c>
      <c r="F178" s="218" t="s">
        <v>7938</v>
      </c>
      <c r="G178" s="219" t="s">
        <v>471</v>
      </c>
      <c r="H178" s="220">
        <v>66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7939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7940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24.15" customHeight="1">
      <c r="A180" s="41"/>
      <c r="B180" s="42"/>
      <c r="C180" s="216" t="s">
        <v>168</v>
      </c>
      <c r="D180" s="216" t="s">
        <v>227</v>
      </c>
      <c r="E180" s="217" t="s">
        <v>7941</v>
      </c>
      <c r="F180" s="218" t="s">
        <v>7942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0.45937</v>
      </c>
      <c r="R180" s="225">
        <f>Q180*H180</f>
        <v>0.91874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7943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7944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3" customHeight="1">
      <c r="A182" s="41"/>
      <c r="B182" s="42"/>
      <c r="C182" s="216" t="s">
        <v>171</v>
      </c>
      <c r="D182" s="216" t="s">
        <v>227</v>
      </c>
      <c r="E182" s="217" t="s">
        <v>7945</v>
      </c>
      <c r="F182" s="218" t="s">
        <v>7946</v>
      </c>
      <c r="G182" s="219" t="s">
        <v>595</v>
      </c>
      <c r="H182" s="220">
        <v>2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0.47094000000000003</v>
      </c>
      <c r="R182" s="225">
        <f>Q182*H182</f>
        <v>0.94188000000000005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7947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7948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24.15" customHeight="1">
      <c r="A184" s="41"/>
      <c r="B184" s="42"/>
      <c r="C184" s="216" t="s">
        <v>174</v>
      </c>
      <c r="D184" s="216" t="s">
        <v>227</v>
      </c>
      <c r="E184" s="217" t="s">
        <v>7949</v>
      </c>
      <c r="F184" s="218" t="s">
        <v>7950</v>
      </c>
      <c r="G184" s="219" t="s">
        <v>471</v>
      </c>
      <c r="H184" s="220">
        <v>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1.0000000000000001E-05</v>
      </c>
      <c r="R184" s="225">
        <f>Q184*H184</f>
        <v>0.00068000000000000005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7951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7952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16.5" customHeight="1">
      <c r="A186" s="41"/>
      <c r="B186" s="42"/>
      <c r="C186" s="216" t="s">
        <v>623</v>
      </c>
      <c r="D186" s="216" t="s">
        <v>227</v>
      </c>
      <c r="E186" s="217" t="s">
        <v>7953</v>
      </c>
      <c r="F186" s="218" t="s">
        <v>7954</v>
      </c>
      <c r="G186" s="219" t="s">
        <v>471</v>
      </c>
      <c r="H186" s="220">
        <v>268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0.00020000000000000001</v>
      </c>
      <c r="R186" s="225">
        <f>Q186*H186</f>
        <v>0.053600000000000002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7955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7956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24.15" customHeight="1">
      <c r="A188" s="41"/>
      <c r="B188" s="42"/>
      <c r="C188" s="216" t="s">
        <v>629</v>
      </c>
      <c r="D188" s="216" t="s">
        <v>227</v>
      </c>
      <c r="E188" s="217" t="s">
        <v>7957</v>
      </c>
      <c r="F188" s="218" t="s">
        <v>7958</v>
      </c>
      <c r="G188" s="219" t="s">
        <v>471</v>
      </c>
      <c r="H188" s="220">
        <v>134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9.0000000000000006E-05</v>
      </c>
      <c r="R188" s="225">
        <f>Q188*H188</f>
        <v>0.012060000000000001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7959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7960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2588</v>
      </c>
      <c r="F190" s="214" t="s">
        <v>2589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82</v>
      </c>
      <c r="AT190" s="212" t="s">
        <v>73</v>
      </c>
      <c r="AU190" s="212" t="s">
        <v>82</v>
      </c>
      <c r="AY190" s="211" t="s">
        <v>224</v>
      </c>
      <c r="BK190" s="213">
        <f>SUM(BK191:BK192)</f>
        <v>0</v>
      </c>
    </row>
    <row r="191" s="2" customFormat="1" ht="37.8" customHeight="1">
      <c r="A191" s="41"/>
      <c r="B191" s="42"/>
      <c r="C191" s="216" t="s">
        <v>177</v>
      </c>
      <c r="D191" s="216" t="s">
        <v>227</v>
      </c>
      <c r="E191" s="217" t="s">
        <v>7961</v>
      </c>
      <c r="F191" s="218" t="s">
        <v>7962</v>
      </c>
      <c r="G191" s="219" t="s">
        <v>371</v>
      </c>
      <c r="H191" s="220">
        <v>369.79300000000001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7963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7964</v>
      </c>
      <c r="G192" s="43"/>
      <c r="H192" s="43"/>
      <c r="I192" s="269"/>
      <c r="J192" s="43"/>
      <c r="K192" s="43"/>
      <c r="L192" s="47"/>
      <c r="M192" s="303"/>
      <c r="N192" s="304"/>
      <c r="O192" s="243"/>
      <c r="P192" s="243"/>
      <c r="Q192" s="243"/>
      <c r="R192" s="243"/>
      <c r="S192" s="243"/>
      <c r="T192" s="30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DWRN1s8zZThlXVu1LfaJLQ6j1at5JodQA92bM6NiFablQ8i3box4QbsWRsHi6yURCHkpVnDhwek6fZ/z3HhXag==" hashValue="LUPzflADFaJdB48HgN4v/tLZzwrmiCaXKSkAO3XqyeyZvXF3TUt9Hcb4J0kxkf+D3KIeZBAz9WoiCoYcAdQeHg==" algorithmName="SHA-512" password="CC35"/>
  <autoFilter ref="C84:K19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5" r:id="rId13" display="https://podminky.urs.cz/item/CS_URS_2024_01/892381111"/>
    <hyperlink ref="F177" r:id="rId14" display="https://podminky.urs.cz/item/CS_URS_2024_01/892383122"/>
    <hyperlink ref="F179" r:id="rId15" display="https://podminky.urs.cz/item/CS_URS_2024_01/892421111"/>
    <hyperlink ref="F181" r:id="rId16" display="https://podminky.urs.cz/item/CS_URS_2024_01/892372111"/>
    <hyperlink ref="F183" r:id="rId17" display="https://podminky.urs.cz/item/CS_URS_2024_01/892442111"/>
    <hyperlink ref="F185" r:id="rId18" display="https://podminky.urs.cz/item/CS_URS_2024_01/892423122"/>
    <hyperlink ref="F187" r:id="rId19" display="https://podminky.urs.cz/item/CS_URS_2024_01/899721112"/>
    <hyperlink ref="F189" r:id="rId20" display="https://podminky.urs.cz/item/CS_URS_2024_01/899722113"/>
    <hyperlink ref="F192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ROUND((SUM(BE87:BE238)),  2)</f>
        <v>0</v>
      </c>
      <c r="G33" s="41"/>
      <c r="H33" s="41"/>
      <c r="I33" s="161">
        <v>0.20999999999999999</v>
      </c>
      <c r="J33" s="160">
        <f>ROUND(((SUM(BE87:BE238))*I33),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ROUND((SUM(BF87:BF238)),  2)</f>
        <v>0</v>
      </c>
      <c r="G34" s="41"/>
      <c r="H34" s="41"/>
      <c r="I34" s="161">
        <v>0.12</v>
      </c>
      <c r="J34" s="160">
        <f>ROUND(((SUM(BF87:BF238))*I34),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7574</v>
      </c>
      <c r="E63" s="186"/>
      <c r="F63" s="186"/>
      <c r="G63" s="186"/>
      <c r="H63" s="186"/>
      <c r="I63" s="186"/>
      <c r="J63" s="187">
        <f>J173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7575</v>
      </c>
      <c r="E64" s="186"/>
      <c r="F64" s="186"/>
      <c r="G64" s="186"/>
      <c r="H64" s="186"/>
      <c r="I64" s="186"/>
      <c r="J64" s="187">
        <f>J187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7576</v>
      </c>
      <c r="E65" s="186"/>
      <c r="F65" s="186"/>
      <c r="G65" s="186"/>
      <c r="H65" s="186"/>
      <c r="I65" s="186"/>
      <c r="J65" s="187">
        <f>J194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J228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2411.5155534199998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P89+P162+P173+P187+P194+P228+P236</f>
        <v>0</v>
      </c>
      <c r="Q88" s="208"/>
      <c r="R88" s="209">
        <f>R89+R162+R173+R187+R194+R228+R236</f>
        <v>2411.5155534199998</v>
      </c>
      <c r="S88" s="208"/>
      <c r="T88" s="210">
        <f>T89+T162+T173+T187+T194+T228+T236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BK89+BK162+BK173+BK187+BK194+BK228+BK236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SUM(P90:P161)</f>
        <v>0</v>
      </c>
      <c r="Q89" s="208"/>
      <c r="R89" s="209">
        <f>SUM(R90:R161)</f>
        <v>2313.99104622</v>
      </c>
      <c r="S89" s="208"/>
      <c r="T89" s="210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SUM(BK90:BK161)</f>
        <v>0</v>
      </c>
    </row>
    <row r="90" s="2" customFormat="1" ht="24.15" customHeight="1">
      <c r="A90" s="41"/>
      <c r="B90" s="42"/>
      <c r="C90" s="216" t="s">
        <v>871</v>
      </c>
      <c r="D90" s="216" t="s">
        <v>227</v>
      </c>
      <c r="E90" s="217" t="s">
        <v>7247</v>
      </c>
      <c r="F90" s="218" t="s">
        <v>7248</v>
      </c>
      <c r="G90" s="219" t="s">
        <v>5729</v>
      </c>
      <c r="H90" s="220">
        <v>1830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3.0000000000000001E-05</v>
      </c>
      <c r="R90" s="225">
        <f>Q90*H90</f>
        <v>0.054900000000000004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7966</v>
      </c>
    </row>
    <row r="91" s="2" customFormat="1">
      <c r="A91" s="41"/>
      <c r="B91" s="42"/>
      <c r="C91" s="43"/>
      <c r="D91" s="267" t="s">
        <v>314</v>
      </c>
      <c r="E91" s="43"/>
      <c r="F91" s="268" t="s">
        <v>7250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4" customFormat="1">
      <c r="A92" s="14"/>
      <c r="B92" s="246"/>
      <c r="C92" s="247"/>
      <c r="D92" s="231" t="s">
        <v>268</v>
      </c>
      <c r="E92" s="248" t="s">
        <v>19</v>
      </c>
      <c r="F92" s="249" t="s">
        <v>7967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268</v>
      </c>
      <c r="AU92" s="255" t="s">
        <v>93</v>
      </c>
      <c r="AV92" s="14" t="s">
        <v>82</v>
      </c>
      <c r="AW92" s="14" t="s">
        <v>34</v>
      </c>
      <c r="AX92" s="14" t="s">
        <v>74</v>
      </c>
      <c r="AY92" s="255" t="s">
        <v>224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7968</v>
      </c>
      <c r="G93" s="230"/>
      <c r="H93" s="234">
        <v>1830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82</v>
      </c>
      <c r="AY93" s="240" t="s">
        <v>224</v>
      </c>
    </row>
    <row r="94" s="2" customFormat="1" ht="37.8" customHeight="1">
      <c r="A94" s="41"/>
      <c r="B94" s="42"/>
      <c r="C94" s="216" t="s">
        <v>876</v>
      </c>
      <c r="D94" s="216" t="s">
        <v>227</v>
      </c>
      <c r="E94" s="217" t="s">
        <v>7253</v>
      </c>
      <c r="F94" s="218" t="s">
        <v>7254</v>
      </c>
      <c r="G94" s="219" t="s">
        <v>7255</v>
      </c>
      <c r="H94" s="220">
        <v>183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7969</v>
      </c>
    </row>
    <row r="95" s="2" customFormat="1">
      <c r="A95" s="41"/>
      <c r="B95" s="42"/>
      <c r="C95" s="43"/>
      <c r="D95" s="267" t="s">
        <v>314</v>
      </c>
      <c r="E95" s="43"/>
      <c r="F95" s="268" t="s">
        <v>7257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7970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7971</v>
      </c>
      <c r="G97" s="230"/>
      <c r="H97" s="234">
        <v>183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90" customHeight="1">
      <c r="A98" s="41"/>
      <c r="B98" s="42"/>
      <c r="C98" s="216" t="s">
        <v>82</v>
      </c>
      <c r="D98" s="216" t="s">
        <v>227</v>
      </c>
      <c r="E98" s="217" t="s">
        <v>7578</v>
      </c>
      <c r="F98" s="218" t="s">
        <v>7579</v>
      </c>
      <c r="G98" s="219" t="s">
        <v>471</v>
      </c>
      <c r="H98" s="220">
        <v>12.24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0.0086800000000000002</v>
      </c>
      <c r="R98" s="225">
        <f>Q98*H98</f>
        <v>0.10624320000000001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7972</v>
      </c>
    </row>
    <row r="99" s="2" customFormat="1">
      <c r="A99" s="41"/>
      <c r="B99" s="42"/>
      <c r="C99" s="43"/>
      <c r="D99" s="267" t="s">
        <v>314</v>
      </c>
      <c r="E99" s="43"/>
      <c r="F99" s="268" t="s">
        <v>7581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7973</v>
      </c>
      <c r="G100" s="230"/>
      <c r="H100" s="234">
        <v>12.24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82</v>
      </c>
      <c r="AY100" s="240" t="s">
        <v>224</v>
      </c>
    </row>
    <row r="101" s="2" customFormat="1" ht="90" customHeight="1">
      <c r="A101" s="41"/>
      <c r="B101" s="42"/>
      <c r="C101" s="216" t="s">
        <v>93</v>
      </c>
      <c r="D101" s="216" t="s">
        <v>227</v>
      </c>
      <c r="E101" s="217" t="s">
        <v>7974</v>
      </c>
      <c r="F101" s="218" t="s">
        <v>7975</v>
      </c>
      <c r="G101" s="219" t="s">
        <v>471</v>
      </c>
      <c r="H101" s="220">
        <v>3.0600000000000001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0.036900000000000002</v>
      </c>
      <c r="R101" s="225">
        <f>Q101*H101</f>
        <v>0.11291400000000001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7976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7977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7978</v>
      </c>
      <c r="G103" s="230"/>
      <c r="H103" s="234">
        <v>3.0600000000000001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3.0600000000000001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55.5" customHeight="1">
      <c r="A105" s="41"/>
      <c r="B105" s="42"/>
      <c r="C105" s="216" t="s">
        <v>108</v>
      </c>
      <c r="D105" s="216" t="s">
        <v>227</v>
      </c>
      <c r="E105" s="217" t="s">
        <v>7979</v>
      </c>
      <c r="F105" s="218" t="s">
        <v>7980</v>
      </c>
      <c r="G105" s="219" t="s">
        <v>324</v>
      </c>
      <c r="H105" s="220">
        <v>1305.768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7981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7982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7983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7984</v>
      </c>
      <c r="G108" s="230"/>
      <c r="H108" s="234">
        <v>1229.211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7985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7986</v>
      </c>
      <c r="G110" s="230"/>
      <c r="H110" s="234">
        <v>76.557000000000002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6" customFormat="1">
      <c r="A111" s="16"/>
      <c r="B111" s="272"/>
      <c r="C111" s="273"/>
      <c r="D111" s="231" t="s">
        <v>268</v>
      </c>
      <c r="E111" s="274" t="s">
        <v>19</v>
      </c>
      <c r="F111" s="275" t="s">
        <v>351</v>
      </c>
      <c r="G111" s="273"/>
      <c r="H111" s="276">
        <v>1305.768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82" t="s">
        <v>268</v>
      </c>
      <c r="AU111" s="282" t="s">
        <v>93</v>
      </c>
      <c r="AV111" s="16" t="s">
        <v>231</v>
      </c>
      <c r="AW111" s="16" t="s">
        <v>34</v>
      </c>
      <c r="AX111" s="16" t="s">
        <v>82</v>
      </c>
      <c r="AY111" s="282" t="s">
        <v>224</v>
      </c>
    </row>
    <row r="112" s="2" customFormat="1" ht="37.8" customHeight="1">
      <c r="A112" s="41"/>
      <c r="B112" s="42"/>
      <c r="C112" s="216" t="s">
        <v>231</v>
      </c>
      <c r="D112" s="216" t="s">
        <v>227</v>
      </c>
      <c r="E112" s="217" t="s">
        <v>7598</v>
      </c>
      <c r="F112" s="218" t="s">
        <v>7599</v>
      </c>
      <c r="G112" s="219" t="s">
        <v>324</v>
      </c>
      <c r="H112" s="220">
        <v>17.901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7987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7601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7988</v>
      </c>
      <c r="G114" s="230"/>
      <c r="H114" s="234">
        <v>17.901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17.901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37.8" customHeight="1">
      <c r="A116" s="41"/>
      <c r="B116" s="42"/>
      <c r="C116" s="216" t="s">
        <v>223</v>
      </c>
      <c r="D116" s="216" t="s">
        <v>227</v>
      </c>
      <c r="E116" s="217" t="s">
        <v>4907</v>
      </c>
      <c r="F116" s="218" t="s">
        <v>4908</v>
      </c>
      <c r="G116" s="219" t="s">
        <v>266</v>
      </c>
      <c r="H116" s="220">
        <v>1668.058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0.0011900000000000001</v>
      </c>
      <c r="R116" s="225">
        <f>Q116*H116</f>
        <v>1.9849890200000002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7989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4909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7983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7990</v>
      </c>
      <c r="G119" s="230"/>
      <c r="H119" s="234">
        <v>1606.8119999999999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7985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7991</v>
      </c>
      <c r="G121" s="230"/>
      <c r="H121" s="234">
        <v>61.246000000000002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6" customFormat="1">
      <c r="A122" s="16"/>
      <c r="B122" s="272"/>
      <c r="C122" s="273"/>
      <c r="D122" s="231" t="s">
        <v>268</v>
      </c>
      <c r="E122" s="274" t="s">
        <v>19</v>
      </c>
      <c r="F122" s="275" t="s">
        <v>351</v>
      </c>
      <c r="G122" s="273"/>
      <c r="H122" s="276">
        <v>1668.058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268</v>
      </c>
      <c r="AU122" s="282" t="s">
        <v>93</v>
      </c>
      <c r="AV122" s="16" t="s">
        <v>231</v>
      </c>
      <c r="AW122" s="16" t="s">
        <v>34</v>
      </c>
      <c r="AX122" s="16" t="s">
        <v>82</v>
      </c>
      <c r="AY122" s="282" t="s">
        <v>224</v>
      </c>
    </row>
    <row r="123" s="2" customFormat="1" ht="44.25" customHeight="1">
      <c r="A123" s="41"/>
      <c r="B123" s="42"/>
      <c r="C123" s="216" t="s">
        <v>246</v>
      </c>
      <c r="D123" s="216" t="s">
        <v>227</v>
      </c>
      <c r="E123" s="217" t="s">
        <v>4916</v>
      </c>
      <c r="F123" s="218" t="s">
        <v>4917</v>
      </c>
      <c r="G123" s="219" t="s">
        <v>266</v>
      </c>
      <c r="H123" s="220">
        <v>1668.058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7992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4918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66.75" customHeight="1">
      <c r="A125" s="41"/>
      <c r="B125" s="42"/>
      <c r="C125" s="216" t="s">
        <v>250</v>
      </c>
      <c r="D125" s="216" t="s">
        <v>227</v>
      </c>
      <c r="E125" s="217" t="s">
        <v>4919</v>
      </c>
      <c r="F125" s="218" t="s">
        <v>4920</v>
      </c>
      <c r="G125" s="219" t="s">
        <v>324</v>
      </c>
      <c r="H125" s="220">
        <v>783.46199999999999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7993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4921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7994</v>
      </c>
      <c r="G127" s="230"/>
      <c r="H127" s="234">
        <v>783.46199999999999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783.46199999999999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1305.768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7995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367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7996</v>
      </c>
      <c r="G132" s="230"/>
      <c r="H132" s="234">
        <v>1305.768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6" customFormat="1">
      <c r="A133" s="16"/>
      <c r="B133" s="272"/>
      <c r="C133" s="273"/>
      <c r="D133" s="231" t="s">
        <v>268</v>
      </c>
      <c r="E133" s="274" t="s">
        <v>19</v>
      </c>
      <c r="F133" s="275" t="s">
        <v>351</v>
      </c>
      <c r="G133" s="273"/>
      <c r="H133" s="276">
        <v>1305.768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268</v>
      </c>
      <c r="AU133" s="282" t="s">
        <v>93</v>
      </c>
      <c r="AV133" s="16" t="s">
        <v>231</v>
      </c>
      <c r="AW133" s="16" t="s">
        <v>34</v>
      </c>
      <c r="AX133" s="16" t="s">
        <v>82</v>
      </c>
      <c r="AY133" s="282" t="s">
        <v>224</v>
      </c>
    </row>
    <row r="134" s="2" customFormat="1" ht="44.25" customHeight="1">
      <c r="A134" s="41"/>
      <c r="B134" s="42"/>
      <c r="C134" s="216" t="s">
        <v>260</v>
      </c>
      <c r="D134" s="216" t="s">
        <v>227</v>
      </c>
      <c r="E134" s="217" t="s">
        <v>369</v>
      </c>
      <c r="F134" s="218" t="s">
        <v>370</v>
      </c>
      <c r="G134" s="219" t="s">
        <v>371</v>
      </c>
      <c r="H134" s="220">
        <v>2350.3820000000001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7997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373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7998</v>
      </c>
      <c r="G136" s="230"/>
      <c r="H136" s="234">
        <v>2350.3820000000001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82</v>
      </c>
      <c r="AY136" s="240" t="s">
        <v>224</v>
      </c>
    </row>
    <row r="137" s="2" customFormat="1" ht="44.25" customHeight="1">
      <c r="A137" s="41"/>
      <c r="B137" s="42"/>
      <c r="C137" s="216" t="s">
        <v>263</v>
      </c>
      <c r="D137" s="216" t="s">
        <v>227</v>
      </c>
      <c r="E137" s="217" t="s">
        <v>448</v>
      </c>
      <c r="F137" s="218" t="s">
        <v>449</v>
      </c>
      <c r="G137" s="219" t="s">
        <v>324</v>
      </c>
      <c r="H137" s="220">
        <v>1048.165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7999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7615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8000</v>
      </c>
      <c r="G140" s="230"/>
      <c r="H140" s="234">
        <v>1305.77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7617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7622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8001</v>
      </c>
      <c r="G143" s="230"/>
      <c r="H143" s="234">
        <v>-23.719999999999999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7624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8002</v>
      </c>
      <c r="G145" s="230"/>
      <c r="H145" s="234">
        <v>-29.43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3" customFormat="1">
      <c r="A146" s="13"/>
      <c r="B146" s="229"/>
      <c r="C146" s="230"/>
      <c r="D146" s="231" t="s">
        <v>268</v>
      </c>
      <c r="E146" s="232" t="s">
        <v>19</v>
      </c>
      <c r="F146" s="233" t="s">
        <v>8003</v>
      </c>
      <c r="G146" s="230"/>
      <c r="H146" s="234">
        <v>-166.34999999999999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268</v>
      </c>
      <c r="AU146" s="240" t="s">
        <v>93</v>
      </c>
      <c r="AV146" s="13" t="s">
        <v>93</v>
      </c>
      <c r="AW146" s="13" t="s">
        <v>34</v>
      </c>
      <c r="AX146" s="13" t="s">
        <v>74</v>
      </c>
      <c r="AY146" s="240" t="s">
        <v>224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7985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8004</v>
      </c>
      <c r="G148" s="230"/>
      <c r="H148" s="234">
        <v>-38.104999999999997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74</v>
      </c>
      <c r="AY148" s="240" t="s">
        <v>224</v>
      </c>
    </row>
    <row r="149" s="16" customFormat="1">
      <c r="A149" s="16"/>
      <c r="B149" s="272"/>
      <c r="C149" s="273"/>
      <c r="D149" s="231" t="s">
        <v>268</v>
      </c>
      <c r="E149" s="274" t="s">
        <v>19</v>
      </c>
      <c r="F149" s="275" t="s">
        <v>351</v>
      </c>
      <c r="G149" s="273"/>
      <c r="H149" s="276">
        <v>1048.165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268</v>
      </c>
      <c r="AU149" s="282" t="s">
        <v>93</v>
      </c>
      <c r="AV149" s="16" t="s">
        <v>231</v>
      </c>
      <c r="AW149" s="16" t="s">
        <v>34</v>
      </c>
      <c r="AX149" s="16" t="s">
        <v>82</v>
      </c>
      <c r="AY149" s="282" t="s">
        <v>224</v>
      </c>
    </row>
    <row r="150" s="2" customFormat="1" ht="16.5" customHeight="1">
      <c r="A150" s="41"/>
      <c r="B150" s="42"/>
      <c r="C150" s="286" t="s">
        <v>143</v>
      </c>
      <c r="D150" s="286" t="s">
        <v>572</v>
      </c>
      <c r="E150" s="287" t="s">
        <v>7852</v>
      </c>
      <c r="F150" s="288" t="s">
        <v>7853</v>
      </c>
      <c r="G150" s="289" t="s">
        <v>371</v>
      </c>
      <c r="H150" s="290">
        <v>2096.3299999999999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1</v>
      </c>
      <c r="R150" s="225">
        <f>Q150*H150</f>
        <v>2096.3299999999999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8005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8006</v>
      </c>
      <c r="G151" s="230"/>
      <c r="H151" s="234">
        <v>2096.3299999999999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2096.3299999999999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66.75" customHeight="1">
      <c r="A153" s="41"/>
      <c r="B153" s="42"/>
      <c r="C153" s="216" t="s">
        <v>8</v>
      </c>
      <c r="D153" s="216" t="s">
        <v>227</v>
      </c>
      <c r="E153" s="217" t="s">
        <v>7272</v>
      </c>
      <c r="F153" s="218" t="s">
        <v>7273</v>
      </c>
      <c r="G153" s="219" t="s">
        <v>324</v>
      </c>
      <c r="H153" s="220">
        <v>119.66800000000001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8007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7275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8008</v>
      </c>
      <c r="G155" s="230"/>
      <c r="H155" s="234">
        <v>166.34800000000001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5" customFormat="1">
      <c r="A156" s="15"/>
      <c r="B156" s="256"/>
      <c r="C156" s="257"/>
      <c r="D156" s="231" t="s">
        <v>268</v>
      </c>
      <c r="E156" s="258" t="s">
        <v>19</v>
      </c>
      <c r="F156" s="259" t="s">
        <v>300</v>
      </c>
      <c r="G156" s="257"/>
      <c r="H156" s="260">
        <v>166.34800000000001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268</v>
      </c>
      <c r="AU156" s="266" t="s">
        <v>93</v>
      </c>
      <c r="AV156" s="15" t="s">
        <v>108</v>
      </c>
      <c r="AW156" s="15" t="s">
        <v>34</v>
      </c>
      <c r="AX156" s="15" t="s">
        <v>74</v>
      </c>
      <c r="AY156" s="266" t="s">
        <v>224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8009</v>
      </c>
      <c r="G157" s="230"/>
      <c r="H157" s="234">
        <v>-22.960000000000001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74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8001</v>
      </c>
      <c r="G158" s="230"/>
      <c r="H158" s="234">
        <v>-23.719999999999999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6" customFormat="1">
      <c r="A159" s="16"/>
      <c r="B159" s="272"/>
      <c r="C159" s="273"/>
      <c r="D159" s="231" t="s">
        <v>268</v>
      </c>
      <c r="E159" s="274" t="s">
        <v>19</v>
      </c>
      <c r="F159" s="275" t="s">
        <v>351</v>
      </c>
      <c r="G159" s="273"/>
      <c r="H159" s="276">
        <v>119.66800000000001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2" t="s">
        <v>268</v>
      </c>
      <c r="AU159" s="282" t="s">
        <v>93</v>
      </c>
      <c r="AV159" s="16" t="s">
        <v>231</v>
      </c>
      <c r="AW159" s="16" t="s">
        <v>34</v>
      </c>
      <c r="AX159" s="16" t="s">
        <v>82</v>
      </c>
      <c r="AY159" s="282" t="s">
        <v>224</v>
      </c>
    </row>
    <row r="160" s="2" customFormat="1" ht="16.5" customHeight="1">
      <c r="A160" s="41"/>
      <c r="B160" s="42"/>
      <c r="C160" s="286" t="s">
        <v>148</v>
      </c>
      <c r="D160" s="286" t="s">
        <v>572</v>
      </c>
      <c r="E160" s="287" t="s">
        <v>7862</v>
      </c>
      <c r="F160" s="288" t="s">
        <v>7863</v>
      </c>
      <c r="G160" s="289" t="s">
        <v>371</v>
      </c>
      <c r="H160" s="290">
        <v>215.40199999999999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45</v>
      </c>
      <c r="O160" s="87"/>
      <c r="P160" s="225">
        <f>O160*H160</f>
        <v>0</v>
      </c>
      <c r="Q160" s="225">
        <v>1</v>
      </c>
      <c r="R160" s="225">
        <f>Q160*H160</f>
        <v>215.40199999999999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8010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8011</v>
      </c>
      <c r="G161" s="230"/>
      <c r="H161" s="234">
        <v>215.40199999999999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7632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0</v>
      </c>
      <c r="S162" s="208"/>
      <c r="T162" s="210">
        <f>SUM(T163:T172)</f>
        <v>48.292649999999995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224</v>
      </c>
      <c r="BK162" s="213">
        <f>SUM(BK163:BK172)</f>
        <v>0</v>
      </c>
    </row>
    <row r="163" s="2" customFormat="1" ht="33" customHeight="1">
      <c r="A163" s="41"/>
      <c r="B163" s="42"/>
      <c r="C163" s="216" t="s">
        <v>151</v>
      </c>
      <c r="D163" s="216" t="s">
        <v>227</v>
      </c>
      <c r="E163" s="217" t="s">
        <v>8012</v>
      </c>
      <c r="F163" s="218" t="s">
        <v>8013</v>
      </c>
      <c r="G163" s="219" t="s">
        <v>471</v>
      </c>
      <c r="H163" s="220">
        <v>182.5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0.043999999999999997</v>
      </c>
      <c r="T163" s="226">
        <f>S163*H163</f>
        <v>8.0299999999999994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8014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8015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37.8" customHeight="1">
      <c r="A165" s="41"/>
      <c r="B165" s="42"/>
      <c r="C165" s="216" t="s">
        <v>284</v>
      </c>
      <c r="D165" s="216" t="s">
        <v>227</v>
      </c>
      <c r="E165" s="217" t="s">
        <v>8016</v>
      </c>
      <c r="F165" s="218" t="s">
        <v>8017</v>
      </c>
      <c r="G165" s="219" t="s">
        <v>471</v>
      </c>
      <c r="H165" s="220">
        <v>182.5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0.17699999999999999</v>
      </c>
      <c r="T165" s="226">
        <f>S165*H165</f>
        <v>32.302499999999995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8018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8019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33" customHeight="1">
      <c r="A167" s="41"/>
      <c r="B167" s="42"/>
      <c r="C167" s="216" t="s">
        <v>544</v>
      </c>
      <c r="D167" s="216" t="s">
        <v>227</v>
      </c>
      <c r="E167" s="217" t="s">
        <v>8020</v>
      </c>
      <c r="F167" s="218" t="s">
        <v>8021</v>
      </c>
      <c r="G167" s="219" t="s">
        <v>324</v>
      </c>
      <c r="H167" s="220">
        <v>14.473000000000001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0.55000000000000004</v>
      </c>
      <c r="T167" s="226">
        <f>S167*H167</f>
        <v>7.9601500000000014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8022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8023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7985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8024</v>
      </c>
      <c r="G170" s="230"/>
      <c r="H170" s="234">
        <v>3.621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74</v>
      </c>
      <c r="AY170" s="240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8025</v>
      </c>
      <c r="G171" s="230"/>
      <c r="H171" s="234">
        <v>10.852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14.473000000000001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195</v>
      </c>
      <c r="F173" s="214" t="s">
        <v>7694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SUM(P174:P186)</f>
        <v>0</v>
      </c>
      <c r="Q173" s="208"/>
      <c r="R173" s="209">
        <f>SUM(R174:R186)</f>
        <v>4.0509699999999995</v>
      </c>
      <c r="S173" s="208"/>
      <c r="T173" s="210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SUM(BK174:BK186)</f>
        <v>0</v>
      </c>
    </row>
    <row r="174" s="2" customFormat="1" ht="33" customHeight="1">
      <c r="A174" s="41"/>
      <c r="B174" s="42"/>
      <c r="C174" s="216" t="s">
        <v>549</v>
      </c>
      <c r="D174" s="216" t="s">
        <v>227</v>
      </c>
      <c r="E174" s="217" t="s">
        <v>7695</v>
      </c>
      <c r="F174" s="218" t="s">
        <v>7696</v>
      </c>
      <c r="G174" s="219" t="s">
        <v>595</v>
      </c>
      <c r="H174" s="220">
        <v>73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0.00165</v>
      </c>
      <c r="R174" s="225">
        <f>Q174*H174</f>
        <v>0.12045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8026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7698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16.5" customHeight="1">
      <c r="A176" s="41"/>
      <c r="B176" s="42"/>
      <c r="C176" s="286" t="s">
        <v>559</v>
      </c>
      <c r="D176" s="286" t="s">
        <v>572</v>
      </c>
      <c r="E176" s="287" t="s">
        <v>7699</v>
      </c>
      <c r="F176" s="288" t="s">
        <v>7700</v>
      </c>
      <c r="G176" s="289" t="s">
        <v>471</v>
      </c>
      <c r="H176" s="290">
        <v>73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45</v>
      </c>
      <c r="O176" s="87"/>
      <c r="P176" s="225">
        <f>O176*H176</f>
        <v>0</v>
      </c>
      <c r="Q176" s="225">
        <v>0.040000000000000001</v>
      </c>
      <c r="R176" s="225">
        <f>Q176*H176</f>
        <v>2.9199999999999999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8027</v>
      </c>
    </row>
    <row r="177" s="2" customFormat="1" ht="33" customHeight="1">
      <c r="A177" s="41"/>
      <c r="B177" s="42"/>
      <c r="C177" s="216" t="s">
        <v>565</v>
      </c>
      <c r="D177" s="216" t="s">
        <v>227</v>
      </c>
      <c r="E177" s="217" t="s">
        <v>7702</v>
      </c>
      <c r="F177" s="218" t="s">
        <v>7703</v>
      </c>
      <c r="G177" s="219" t="s">
        <v>595</v>
      </c>
      <c r="H177" s="220">
        <v>6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0.087419999999999998</v>
      </c>
      <c r="R177" s="225">
        <f>Q177*H177</f>
        <v>0.52451999999999999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8028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7705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86" t="s">
        <v>571</v>
      </c>
      <c r="D179" s="286" t="s">
        <v>572</v>
      </c>
      <c r="E179" s="287" t="s">
        <v>7706</v>
      </c>
      <c r="F179" s="288" t="s">
        <v>7707</v>
      </c>
      <c r="G179" s="289" t="s">
        <v>595</v>
      </c>
      <c r="H179" s="290">
        <v>6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45</v>
      </c>
      <c r="O179" s="87"/>
      <c r="P179" s="225">
        <f>O179*H179</f>
        <v>0</v>
      </c>
      <c r="Q179" s="225">
        <v>0.081000000000000003</v>
      </c>
      <c r="R179" s="225">
        <f>Q179*H179</f>
        <v>0.48599999999999999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8029</v>
      </c>
    </row>
    <row r="180" s="2" customFormat="1" ht="49.05" customHeight="1">
      <c r="A180" s="41"/>
      <c r="B180" s="42"/>
      <c r="C180" s="216" t="s">
        <v>7</v>
      </c>
      <c r="D180" s="216" t="s">
        <v>227</v>
      </c>
      <c r="E180" s="217" t="s">
        <v>7709</v>
      </c>
      <c r="F180" s="218" t="s">
        <v>7710</v>
      </c>
      <c r="G180" s="219" t="s">
        <v>324</v>
      </c>
      <c r="H180" s="220">
        <v>23.725000000000001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8030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7712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4" customFormat="1">
      <c r="A182" s="14"/>
      <c r="B182" s="246"/>
      <c r="C182" s="247"/>
      <c r="D182" s="231" t="s">
        <v>268</v>
      </c>
      <c r="E182" s="248" t="s">
        <v>19</v>
      </c>
      <c r="F182" s="249" t="s">
        <v>7593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268</v>
      </c>
      <c r="AU182" s="255" t="s">
        <v>93</v>
      </c>
      <c r="AV182" s="14" t="s">
        <v>82</v>
      </c>
      <c r="AW182" s="14" t="s">
        <v>34</v>
      </c>
      <c r="AX182" s="14" t="s">
        <v>74</v>
      </c>
      <c r="AY182" s="255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8031</v>
      </c>
      <c r="G183" s="230"/>
      <c r="H183" s="234">
        <v>1.3500000000000001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7714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8032</v>
      </c>
      <c r="G185" s="230"/>
      <c r="H185" s="234">
        <v>22.375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23.725000000000001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12" customFormat="1" ht="22.8" customHeight="1">
      <c r="A187" s="12"/>
      <c r="B187" s="200"/>
      <c r="C187" s="201"/>
      <c r="D187" s="202" t="s">
        <v>73</v>
      </c>
      <c r="E187" s="214" t="s">
        <v>1210</v>
      </c>
      <c r="F187" s="214" t="s">
        <v>7722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SUM(P188:P193)</f>
        <v>0</v>
      </c>
      <c r="Q187" s="208"/>
      <c r="R187" s="209">
        <f>SUM(R188:R193)</f>
        <v>56.508027199999994</v>
      </c>
      <c r="S187" s="208"/>
      <c r="T187" s="21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82</v>
      </c>
      <c r="AT187" s="212" t="s">
        <v>73</v>
      </c>
      <c r="AU187" s="212" t="s">
        <v>82</v>
      </c>
      <c r="AY187" s="211" t="s">
        <v>224</v>
      </c>
      <c r="BK187" s="213">
        <f>SUM(BK188:BK193)</f>
        <v>0</v>
      </c>
    </row>
    <row r="188" s="2" customFormat="1" ht="24.15" customHeight="1">
      <c r="A188" s="41"/>
      <c r="B188" s="42"/>
      <c r="C188" s="216" t="s">
        <v>156</v>
      </c>
      <c r="D188" s="216" t="s">
        <v>227</v>
      </c>
      <c r="E188" s="217" t="s">
        <v>7755</v>
      </c>
      <c r="F188" s="218" t="s">
        <v>7756</v>
      </c>
      <c r="G188" s="219" t="s">
        <v>595</v>
      </c>
      <c r="H188" s="220">
        <v>3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0.29558000000000001</v>
      </c>
      <c r="R188" s="225">
        <f>Q188*H188</f>
        <v>0.88674000000000008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8033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7758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2" customFormat="1" ht="37.8" customHeight="1">
      <c r="A190" s="41"/>
      <c r="B190" s="42"/>
      <c r="C190" s="216" t="s">
        <v>159</v>
      </c>
      <c r="D190" s="216" t="s">
        <v>227</v>
      </c>
      <c r="E190" s="217" t="s">
        <v>8034</v>
      </c>
      <c r="F190" s="218" t="s">
        <v>8035</v>
      </c>
      <c r="G190" s="219" t="s">
        <v>471</v>
      </c>
      <c r="H190" s="220">
        <v>182.80000000000001</v>
      </c>
      <c r="I190" s="221"/>
      <c r="J190" s="222">
        <f>ROUND(I190*H190,2)</f>
        <v>0</v>
      </c>
      <c r="K190" s="218" t="s">
        <v>312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0.00018000000000000001</v>
      </c>
      <c r="R190" s="225">
        <f>Q190*H190</f>
        <v>0.032904000000000003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82</v>
      </c>
      <c r="BK190" s="228">
        <f>ROUND(I190*H190,2)</f>
        <v>0</v>
      </c>
      <c r="BL190" s="20" t="s">
        <v>231</v>
      </c>
      <c r="BM190" s="227" t="s">
        <v>8036</v>
      </c>
    </row>
    <row r="191" s="2" customFormat="1">
      <c r="A191" s="41"/>
      <c r="B191" s="42"/>
      <c r="C191" s="43"/>
      <c r="D191" s="267" t="s">
        <v>314</v>
      </c>
      <c r="E191" s="43"/>
      <c r="F191" s="268" t="s">
        <v>8037</v>
      </c>
      <c r="G191" s="43"/>
      <c r="H191" s="43"/>
      <c r="I191" s="269"/>
      <c r="J191" s="43"/>
      <c r="K191" s="43"/>
      <c r="L191" s="47"/>
      <c r="M191" s="270"/>
      <c r="N191" s="271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314</v>
      </c>
      <c r="AU191" s="20" t="s">
        <v>93</v>
      </c>
    </row>
    <row r="192" s="2" customFormat="1" ht="16.5" customHeight="1">
      <c r="A192" s="41"/>
      <c r="B192" s="42"/>
      <c r="C192" s="286" t="s">
        <v>162</v>
      </c>
      <c r="D192" s="286" t="s">
        <v>572</v>
      </c>
      <c r="E192" s="287" t="s">
        <v>8038</v>
      </c>
      <c r="F192" s="288" t="s">
        <v>8039</v>
      </c>
      <c r="G192" s="289" t="s">
        <v>471</v>
      </c>
      <c r="H192" s="290">
        <v>185.542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45</v>
      </c>
      <c r="O192" s="87"/>
      <c r="P192" s="225">
        <f>O192*H192</f>
        <v>0</v>
      </c>
      <c r="Q192" s="225">
        <v>0.29959999999999998</v>
      </c>
      <c r="R192" s="225">
        <f>Q192*H192</f>
        <v>55.588383199999996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82</v>
      </c>
      <c r="BK192" s="228">
        <f>ROUND(I192*H192,2)</f>
        <v>0</v>
      </c>
      <c r="BL192" s="20" t="s">
        <v>231</v>
      </c>
      <c r="BM192" s="227" t="s">
        <v>8040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8041</v>
      </c>
      <c r="G193" s="230"/>
      <c r="H193" s="234">
        <v>185.542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1249</v>
      </c>
      <c r="F194" s="214" t="s">
        <v>7734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SUM(P195:P227)</f>
        <v>0</v>
      </c>
      <c r="Q194" s="208"/>
      <c r="R194" s="209">
        <f>SUM(R195:R227)</f>
        <v>36.965510000000002</v>
      </c>
      <c r="S194" s="208"/>
      <c r="T194" s="210">
        <f>SUM(T195:T227)</f>
        <v>1.2000000000000002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SUM(BK195:BK227)</f>
        <v>0</v>
      </c>
    </row>
    <row r="195" s="2" customFormat="1" ht="24.15" customHeight="1">
      <c r="A195" s="41"/>
      <c r="B195" s="42"/>
      <c r="C195" s="216" t="s">
        <v>165</v>
      </c>
      <c r="D195" s="216" t="s">
        <v>227</v>
      </c>
      <c r="E195" s="217" t="s">
        <v>8042</v>
      </c>
      <c r="F195" s="218" t="s">
        <v>8043</v>
      </c>
      <c r="G195" s="219" t="s">
        <v>7737</v>
      </c>
      <c r="H195" s="220">
        <v>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0.00025000000000000001</v>
      </c>
      <c r="R195" s="225">
        <f>Q195*H195</f>
        <v>0.0015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8044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8045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16" t="s">
        <v>168</v>
      </c>
      <c r="D197" s="216" t="s">
        <v>227</v>
      </c>
      <c r="E197" s="217" t="s">
        <v>7764</v>
      </c>
      <c r="F197" s="218" t="s">
        <v>7765</v>
      </c>
      <c r="G197" s="219" t="s">
        <v>471</v>
      </c>
      <c r="H197" s="220">
        <v>820.79999999999995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82</v>
      </c>
      <c r="BK197" s="228">
        <f>ROUND(I197*H197,2)</f>
        <v>0</v>
      </c>
      <c r="BL197" s="20" t="s">
        <v>231</v>
      </c>
      <c r="BM197" s="227" t="s">
        <v>8046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7767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24.15" customHeight="1">
      <c r="A199" s="41"/>
      <c r="B199" s="42"/>
      <c r="C199" s="216" t="s">
        <v>171</v>
      </c>
      <c r="D199" s="216" t="s">
        <v>227</v>
      </c>
      <c r="E199" s="217" t="s">
        <v>8047</v>
      </c>
      <c r="F199" s="218" t="s">
        <v>8048</v>
      </c>
      <c r="G199" s="219" t="s">
        <v>595</v>
      </c>
      <c r="H199" s="220">
        <v>6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0.20000000000000001</v>
      </c>
      <c r="T199" s="226">
        <f>S199*H199</f>
        <v>1.2000000000000002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8049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8050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174</v>
      </c>
      <c r="D201" s="216" t="s">
        <v>227</v>
      </c>
      <c r="E201" s="217" t="s">
        <v>7740</v>
      </c>
      <c r="F201" s="218" t="s">
        <v>7741</v>
      </c>
      <c r="G201" s="219" t="s">
        <v>324</v>
      </c>
      <c r="H201" s="220">
        <v>51.332999999999998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8051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7743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24.15" customHeight="1">
      <c r="A203" s="41"/>
      <c r="B203" s="42"/>
      <c r="C203" s="216" t="s">
        <v>623</v>
      </c>
      <c r="D203" s="216" t="s">
        <v>227</v>
      </c>
      <c r="E203" s="217" t="s">
        <v>7746</v>
      </c>
      <c r="F203" s="218" t="s">
        <v>7747</v>
      </c>
      <c r="G203" s="219" t="s">
        <v>266</v>
      </c>
      <c r="H203" s="220">
        <v>126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0.0045999999999999999</v>
      </c>
      <c r="R203" s="225">
        <f>Q203*H203</f>
        <v>0.5796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82</v>
      </c>
      <c r="BK203" s="228">
        <f>ROUND(I203*H203,2)</f>
        <v>0</v>
      </c>
      <c r="BL203" s="20" t="s">
        <v>231</v>
      </c>
      <c r="BM203" s="227" t="s">
        <v>8052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7749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4" customFormat="1">
      <c r="A205" s="14"/>
      <c r="B205" s="246"/>
      <c r="C205" s="247"/>
      <c r="D205" s="231" t="s">
        <v>268</v>
      </c>
      <c r="E205" s="248" t="s">
        <v>19</v>
      </c>
      <c r="F205" s="249" t="s">
        <v>7593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268</v>
      </c>
      <c r="AU205" s="255" t="s">
        <v>93</v>
      </c>
      <c r="AV205" s="14" t="s">
        <v>82</v>
      </c>
      <c r="AW205" s="14" t="s">
        <v>34</v>
      </c>
      <c r="AX205" s="14" t="s">
        <v>74</v>
      </c>
      <c r="AY205" s="255" t="s">
        <v>224</v>
      </c>
    </row>
    <row r="206" s="13" customFormat="1">
      <c r="A206" s="13"/>
      <c r="B206" s="229"/>
      <c r="C206" s="230"/>
      <c r="D206" s="231" t="s">
        <v>268</v>
      </c>
      <c r="E206" s="232" t="s">
        <v>19</v>
      </c>
      <c r="F206" s="233" t="s">
        <v>8053</v>
      </c>
      <c r="G206" s="230"/>
      <c r="H206" s="234">
        <v>126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268</v>
      </c>
      <c r="AU206" s="240" t="s">
        <v>93</v>
      </c>
      <c r="AV206" s="13" t="s">
        <v>93</v>
      </c>
      <c r="AW206" s="13" t="s">
        <v>34</v>
      </c>
      <c r="AX206" s="13" t="s">
        <v>74</v>
      </c>
      <c r="AY206" s="240" t="s">
        <v>224</v>
      </c>
    </row>
    <row r="207" s="16" customFormat="1">
      <c r="A207" s="16"/>
      <c r="B207" s="272"/>
      <c r="C207" s="273"/>
      <c r="D207" s="231" t="s">
        <v>268</v>
      </c>
      <c r="E207" s="274" t="s">
        <v>19</v>
      </c>
      <c r="F207" s="275" t="s">
        <v>351</v>
      </c>
      <c r="G207" s="273"/>
      <c r="H207" s="276">
        <v>126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268</v>
      </c>
      <c r="AU207" s="282" t="s">
        <v>93</v>
      </c>
      <c r="AV207" s="16" t="s">
        <v>231</v>
      </c>
      <c r="AW207" s="16" t="s">
        <v>34</v>
      </c>
      <c r="AX207" s="16" t="s">
        <v>82</v>
      </c>
      <c r="AY207" s="282" t="s">
        <v>224</v>
      </c>
    </row>
    <row r="208" s="2" customFormat="1" ht="24.15" customHeight="1">
      <c r="A208" s="41"/>
      <c r="B208" s="42"/>
      <c r="C208" s="216" t="s">
        <v>629</v>
      </c>
      <c r="D208" s="216" t="s">
        <v>227</v>
      </c>
      <c r="E208" s="217" t="s">
        <v>7751</v>
      </c>
      <c r="F208" s="218" t="s">
        <v>7752</v>
      </c>
      <c r="G208" s="219" t="s">
        <v>266</v>
      </c>
      <c r="H208" s="220">
        <v>126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82</v>
      </c>
      <c r="BK208" s="228">
        <f>ROUND(I208*H208,2)</f>
        <v>0</v>
      </c>
      <c r="BL208" s="20" t="s">
        <v>231</v>
      </c>
      <c r="BM208" s="227" t="s">
        <v>8054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7754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177</v>
      </c>
      <c r="D210" s="216" t="s">
        <v>227</v>
      </c>
      <c r="E210" s="217" t="s">
        <v>8055</v>
      </c>
      <c r="F210" s="218" t="s">
        <v>8056</v>
      </c>
      <c r="G210" s="219" t="s">
        <v>595</v>
      </c>
      <c r="H210" s="220">
        <v>3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0.35492000000000001</v>
      </c>
      <c r="R210" s="225">
        <f>Q210*H210</f>
        <v>1.0647600000000002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8057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8058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16" t="s">
        <v>643</v>
      </c>
      <c r="D212" s="216" t="s">
        <v>227</v>
      </c>
      <c r="E212" s="217" t="s">
        <v>7796</v>
      </c>
      <c r="F212" s="218" t="s">
        <v>7797</v>
      </c>
      <c r="G212" s="219" t="s">
        <v>595</v>
      </c>
      <c r="H212" s="220">
        <v>6</v>
      </c>
      <c r="I212" s="221"/>
      <c r="J212" s="222">
        <f>ROUND(I212*H212,2)</f>
        <v>0</v>
      </c>
      <c r="K212" s="218" t="s">
        <v>312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0.089999999999999997</v>
      </c>
      <c r="R212" s="225">
        <f>Q212*H212</f>
        <v>0.54000000000000004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8059</v>
      </c>
    </row>
    <row r="213" s="2" customFormat="1">
      <c r="A213" s="41"/>
      <c r="B213" s="42"/>
      <c r="C213" s="43"/>
      <c r="D213" s="267" t="s">
        <v>314</v>
      </c>
      <c r="E213" s="43"/>
      <c r="F213" s="268" t="s">
        <v>7799</v>
      </c>
      <c r="G213" s="43"/>
      <c r="H213" s="43"/>
      <c r="I213" s="269"/>
      <c r="J213" s="43"/>
      <c r="K213" s="43"/>
      <c r="L213" s="47"/>
      <c r="M213" s="270"/>
      <c r="N213" s="271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314</v>
      </c>
      <c r="AU213" s="20" t="s">
        <v>93</v>
      </c>
    </row>
    <row r="214" s="2" customFormat="1" ht="21.75" customHeight="1">
      <c r="A214" s="41"/>
      <c r="B214" s="42"/>
      <c r="C214" s="286" t="s">
        <v>650</v>
      </c>
      <c r="D214" s="286" t="s">
        <v>572</v>
      </c>
      <c r="E214" s="287" t="s">
        <v>7800</v>
      </c>
      <c r="F214" s="288" t="s">
        <v>7801</v>
      </c>
      <c r="G214" s="289" t="s">
        <v>595</v>
      </c>
      <c r="H214" s="290">
        <v>6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0.19600000000000001</v>
      </c>
      <c r="R214" s="225">
        <f>Q214*H214</f>
        <v>1.1760000000000002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8060</v>
      </c>
    </row>
    <row r="215" s="2" customFormat="1" ht="24.15" customHeight="1">
      <c r="A215" s="41"/>
      <c r="B215" s="42"/>
      <c r="C215" s="216" t="s">
        <v>656</v>
      </c>
      <c r="D215" s="216" t="s">
        <v>227</v>
      </c>
      <c r="E215" s="217" t="s">
        <v>7768</v>
      </c>
      <c r="F215" s="218" t="s">
        <v>7769</v>
      </c>
      <c r="G215" s="219" t="s">
        <v>595</v>
      </c>
      <c r="H215" s="220">
        <v>6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0.41948000000000002</v>
      </c>
      <c r="R215" s="225">
        <f>Q215*H215</f>
        <v>2.51688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8061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7771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21.75" customHeight="1">
      <c r="A217" s="41"/>
      <c r="B217" s="42"/>
      <c r="C217" s="286" t="s">
        <v>671</v>
      </c>
      <c r="D217" s="286" t="s">
        <v>572</v>
      </c>
      <c r="E217" s="287" t="s">
        <v>7772</v>
      </c>
      <c r="F217" s="288" t="s">
        <v>7773</v>
      </c>
      <c r="G217" s="289" t="s">
        <v>595</v>
      </c>
      <c r="H217" s="290">
        <v>6</v>
      </c>
      <c r="I217" s="291"/>
      <c r="J217" s="292">
        <f>ROUND(I217*H217,2)</f>
        <v>0</v>
      </c>
      <c r="K217" s="288" t="s">
        <v>312</v>
      </c>
      <c r="L217" s="293"/>
      <c r="M217" s="294" t="s">
        <v>19</v>
      </c>
      <c r="N217" s="295" t="s">
        <v>45</v>
      </c>
      <c r="O217" s="87"/>
      <c r="P217" s="225">
        <f>O217*H217</f>
        <v>0</v>
      </c>
      <c r="Q217" s="225">
        <v>2.1000000000000001</v>
      </c>
      <c r="R217" s="225">
        <f>Q217*H217</f>
        <v>12.600000000000001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254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82</v>
      </c>
      <c r="BK217" s="228">
        <f>ROUND(I217*H217,2)</f>
        <v>0</v>
      </c>
      <c r="BL217" s="20" t="s">
        <v>231</v>
      </c>
      <c r="BM217" s="227" t="s">
        <v>8062</v>
      </c>
    </row>
    <row r="218" s="2" customFormat="1" ht="24.15" customHeight="1">
      <c r="A218" s="41"/>
      <c r="B218" s="42"/>
      <c r="C218" s="216" t="s">
        <v>680</v>
      </c>
      <c r="D218" s="216" t="s">
        <v>227</v>
      </c>
      <c r="E218" s="217" t="s">
        <v>7775</v>
      </c>
      <c r="F218" s="218" t="s">
        <v>7776</v>
      </c>
      <c r="G218" s="219" t="s">
        <v>595</v>
      </c>
      <c r="H218" s="220">
        <v>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0.0098899999999999995</v>
      </c>
      <c r="R218" s="225">
        <f>Q218*H218</f>
        <v>0.049449999999999994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8063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7778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16.5" customHeight="1">
      <c r="A220" s="41"/>
      <c r="B220" s="42"/>
      <c r="C220" s="286" t="s">
        <v>688</v>
      </c>
      <c r="D220" s="286" t="s">
        <v>572</v>
      </c>
      <c r="E220" s="287" t="s">
        <v>7779</v>
      </c>
      <c r="F220" s="288" t="s">
        <v>7780</v>
      </c>
      <c r="G220" s="289" t="s">
        <v>595</v>
      </c>
      <c r="H220" s="290">
        <v>5</v>
      </c>
      <c r="I220" s="291"/>
      <c r="J220" s="292">
        <f>ROUND(I220*H220,2)</f>
        <v>0</v>
      </c>
      <c r="K220" s="288" t="s">
        <v>312</v>
      </c>
      <c r="L220" s="293"/>
      <c r="M220" s="294" t="s">
        <v>19</v>
      </c>
      <c r="N220" s="295" t="s">
        <v>45</v>
      </c>
      <c r="O220" s="87"/>
      <c r="P220" s="225">
        <f>O220*H220</f>
        <v>0</v>
      </c>
      <c r="Q220" s="225">
        <v>0.26200000000000001</v>
      </c>
      <c r="R220" s="225">
        <f>Q220*H220</f>
        <v>1.3100000000000001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254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82</v>
      </c>
      <c r="BK220" s="228">
        <f>ROUND(I220*H220,2)</f>
        <v>0</v>
      </c>
      <c r="BL220" s="20" t="s">
        <v>231</v>
      </c>
      <c r="BM220" s="227" t="s">
        <v>8064</v>
      </c>
    </row>
    <row r="221" s="2" customFormat="1" ht="24.15" customHeight="1">
      <c r="A221" s="41"/>
      <c r="B221" s="42"/>
      <c r="C221" s="216" t="s">
        <v>699</v>
      </c>
      <c r="D221" s="216" t="s">
        <v>227</v>
      </c>
      <c r="E221" s="217" t="s">
        <v>7782</v>
      </c>
      <c r="F221" s="218" t="s">
        <v>7783</v>
      </c>
      <c r="G221" s="219" t="s">
        <v>595</v>
      </c>
      <c r="H221" s="220">
        <v>26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0.0098899999999999995</v>
      </c>
      <c r="R221" s="225">
        <f>Q221*H221</f>
        <v>0.25713999999999998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8065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7785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16.5" customHeight="1">
      <c r="A223" s="41"/>
      <c r="B223" s="42"/>
      <c r="C223" s="286" t="s">
        <v>711</v>
      </c>
      <c r="D223" s="286" t="s">
        <v>572</v>
      </c>
      <c r="E223" s="287" t="s">
        <v>7786</v>
      </c>
      <c r="F223" s="288" t="s">
        <v>7787</v>
      </c>
      <c r="G223" s="289" t="s">
        <v>595</v>
      </c>
      <c r="H223" s="290">
        <v>26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45</v>
      </c>
      <c r="O223" s="87"/>
      <c r="P223" s="225">
        <f>O223*H223</f>
        <v>0</v>
      </c>
      <c r="Q223" s="225">
        <v>0.52600000000000002</v>
      </c>
      <c r="R223" s="225">
        <f>Q223*H223</f>
        <v>13.676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254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8066</v>
      </c>
    </row>
    <row r="224" s="2" customFormat="1" ht="24.15" customHeight="1">
      <c r="A224" s="41"/>
      <c r="B224" s="42"/>
      <c r="C224" s="216" t="s">
        <v>719</v>
      </c>
      <c r="D224" s="216" t="s">
        <v>227</v>
      </c>
      <c r="E224" s="217" t="s">
        <v>8067</v>
      </c>
      <c r="F224" s="218" t="s">
        <v>8068</v>
      </c>
      <c r="G224" s="219" t="s">
        <v>595</v>
      </c>
      <c r="H224" s="220">
        <v>6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0.012030000000000001</v>
      </c>
      <c r="R224" s="225">
        <f>Q224*H224</f>
        <v>0.072180000000000008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82</v>
      </c>
      <c r="BK224" s="228">
        <f>ROUND(I224*H224,2)</f>
        <v>0</v>
      </c>
      <c r="BL224" s="20" t="s">
        <v>231</v>
      </c>
      <c r="BM224" s="227" t="s">
        <v>8069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8070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86" t="s">
        <v>180</v>
      </c>
      <c r="D226" s="286" t="s">
        <v>572</v>
      </c>
      <c r="E226" s="287" t="s">
        <v>8071</v>
      </c>
      <c r="F226" s="288" t="s">
        <v>8072</v>
      </c>
      <c r="G226" s="289" t="s">
        <v>595</v>
      </c>
      <c r="H226" s="290">
        <v>6</v>
      </c>
      <c r="I226" s="291"/>
      <c r="J226" s="292">
        <f>ROUND(I226*H226,2)</f>
        <v>0</v>
      </c>
      <c r="K226" s="288" t="s">
        <v>312</v>
      </c>
      <c r="L226" s="293"/>
      <c r="M226" s="294" t="s">
        <v>19</v>
      </c>
      <c r="N226" s="295" t="s">
        <v>45</v>
      </c>
      <c r="O226" s="87"/>
      <c r="P226" s="225">
        <f>O226*H226</f>
        <v>0</v>
      </c>
      <c r="Q226" s="225">
        <v>0.50800000000000001</v>
      </c>
      <c r="R226" s="225">
        <f>Q226*H226</f>
        <v>3.048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254</v>
      </c>
      <c r="AT226" s="227" t="s">
        <v>572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8073</v>
      </c>
    </row>
    <row r="227" s="2" customFormat="1" ht="24.15" customHeight="1">
      <c r="A227" s="41"/>
      <c r="B227" s="42"/>
      <c r="C227" s="286" t="s">
        <v>192</v>
      </c>
      <c r="D227" s="286" t="s">
        <v>572</v>
      </c>
      <c r="E227" s="287" t="s">
        <v>7803</v>
      </c>
      <c r="F227" s="288" t="s">
        <v>7804</v>
      </c>
      <c r="G227" s="289" t="s">
        <v>595</v>
      </c>
      <c r="H227" s="290">
        <v>37</v>
      </c>
      <c r="I227" s="291"/>
      <c r="J227" s="292">
        <f>ROUND(I227*H227,2)</f>
        <v>0</v>
      </c>
      <c r="K227" s="288" t="s">
        <v>312</v>
      </c>
      <c r="L227" s="293"/>
      <c r="M227" s="294" t="s">
        <v>19</v>
      </c>
      <c r="N227" s="295" t="s">
        <v>45</v>
      </c>
      <c r="O227" s="87"/>
      <c r="P227" s="225">
        <f>O227*H227</f>
        <v>0</v>
      </c>
      <c r="Q227" s="225">
        <v>0.002</v>
      </c>
      <c r="R227" s="225">
        <f>Q227*H227</f>
        <v>0.073999999999999996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254</v>
      </c>
      <c r="AT227" s="227" t="s">
        <v>572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82</v>
      </c>
      <c r="BK227" s="228">
        <f>ROUND(I227*H227,2)</f>
        <v>0</v>
      </c>
      <c r="BL227" s="20" t="s">
        <v>231</v>
      </c>
      <c r="BM227" s="227" t="s">
        <v>8074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7806</v>
      </c>
      <c r="F228" s="214" t="s">
        <v>7807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SUM(P229:P235)</f>
        <v>0</v>
      </c>
      <c r="Q228" s="208"/>
      <c r="R228" s="209">
        <f>SUM(R229:R235)</f>
        <v>0</v>
      </c>
      <c r="S228" s="208"/>
      <c r="T228" s="21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SUM(BK229:BK235)</f>
        <v>0</v>
      </c>
    </row>
    <row r="229" s="2" customFormat="1" ht="33" customHeight="1">
      <c r="A229" s="41"/>
      <c r="B229" s="42"/>
      <c r="C229" s="216" t="s">
        <v>822</v>
      </c>
      <c r="D229" s="216" t="s">
        <v>227</v>
      </c>
      <c r="E229" s="217" t="s">
        <v>7808</v>
      </c>
      <c r="F229" s="218" t="s">
        <v>7809</v>
      </c>
      <c r="G229" s="219" t="s">
        <v>371</v>
      </c>
      <c r="H229" s="220">
        <v>49.493000000000002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8075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7811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44.25" customHeight="1">
      <c r="A231" s="41"/>
      <c r="B231" s="42"/>
      <c r="C231" s="216" t="s">
        <v>827</v>
      </c>
      <c r="D231" s="216" t="s">
        <v>227</v>
      </c>
      <c r="E231" s="217" t="s">
        <v>7812</v>
      </c>
      <c r="F231" s="218" t="s">
        <v>7813</v>
      </c>
      <c r="G231" s="219" t="s">
        <v>371</v>
      </c>
      <c r="H231" s="220">
        <v>445.43700000000001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8076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7815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0"/>
      <c r="F233" s="233" t="s">
        <v>8077</v>
      </c>
      <c r="G233" s="230"/>
      <c r="H233" s="234">
        <v>445.43700000000001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4</v>
      </c>
      <c r="AX233" s="13" t="s">
        <v>82</v>
      </c>
      <c r="AY233" s="240" t="s">
        <v>224</v>
      </c>
    </row>
    <row r="234" s="2" customFormat="1" ht="49.05" customHeight="1">
      <c r="A234" s="41"/>
      <c r="B234" s="42"/>
      <c r="C234" s="216" t="s">
        <v>195</v>
      </c>
      <c r="D234" s="216" t="s">
        <v>227</v>
      </c>
      <c r="E234" s="217" t="s">
        <v>8078</v>
      </c>
      <c r="F234" s="218" t="s">
        <v>8079</v>
      </c>
      <c r="G234" s="219" t="s">
        <v>371</v>
      </c>
      <c r="H234" s="220">
        <v>49.493000000000002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82</v>
      </c>
      <c r="BK234" s="228">
        <f>ROUND(I234*H234,2)</f>
        <v>0</v>
      </c>
      <c r="BL234" s="20" t="s">
        <v>231</v>
      </c>
      <c r="BM234" s="227" t="s">
        <v>8080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8081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2" customFormat="1" ht="22.8" customHeight="1">
      <c r="A236" s="12"/>
      <c r="B236" s="200"/>
      <c r="C236" s="201"/>
      <c r="D236" s="202" t="s">
        <v>73</v>
      </c>
      <c r="E236" s="214" t="s">
        <v>2588</v>
      </c>
      <c r="F236" s="214" t="s">
        <v>2589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82</v>
      </c>
      <c r="AT236" s="212" t="s">
        <v>73</v>
      </c>
      <c r="AU236" s="212" t="s">
        <v>82</v>
      </c>
      <c r="AY236" s="211" t="s">
        <v>224</v>
      </c>
      <c r="BK236" s="213">
        <f>SUM(BK237:BK238)</f>
        <v>0</v>
      </c>
    </row>
    <row r="237" s="2" customFormat="1" ht="49.05" customHeight="1">
      <c r="A237" s="41"/>
      <c r="B237" s="42"/>
      <c r="C237" s="216" t="s">
        <v>864</v>
      </c>
      <c r="D237" s="216" t="s">
        <v>227</v>
      </c>
      <c r="E237" s="217" t="s">
        <v>7821</v>
      </c>
      <c r="F237" s="218" t="s">
        <v>7822</v>
      </c>
      <c r="G237" s="219" t="s">
        <v>371</v>
      </c>
      <c r="H237" s="220">
        <v>2411.5160000000001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82</v>
      </c>
      <c r="BK237" s="228">
        <f>ROUND(I237*H237,2)</f>
        <v>0</v>
      </c>
      <c r="BL237" s="20" t="s">
        <v>231</v>
      </c>
      <c r="BM237" s="227" t="s">
        <v>8082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7824</v>
      </c>
      <c r="G238" s="43"/>
      <c r="H238" s="43"/>
      <c r="I238" s="269"/>
      <c r="J238" s="43"/>
      <c r="K238" s="43"/>
      <c r="L238" s="47"/>
      <c r="M238" s="303"/>
      <c r="N238" s="304"/>
      <c r="O238" s="243"/>
      <c r="P238" s="243"/>
      <c r="Q238" s="243"/>
      <c r="R238" s="243"/>
      <c r="S238" s="243"/>
      <c r="T238" s="30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TGCKRT0Fwu7RMtzyi6u6Nd3sYPz86wbNMgdVWWUmgN1ZtO8qp7dwdHX/ucnf09MxdP+PSTShJHvbFApF1wGryQ==" hashValue="rP7hgslySuL4OMpLI7lu3m38FeKk23XhlrhzEsygDkRqh4z6Qj50iL9NFeh4NbGWHnQ9i++Zc+sIdJIUEHYOgA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5" r:id="rId2" display="https://podminky.urs.cz/item/CS_URS_2024_01/115101301"/>
    <hyperlink ref="F99" r:id="rId3" display="https://podminky.urs.cz/item/CS_URS_2024_01/119001401"/>
    <hyperlink ref="F102" r:id="rId4" display="https://podminky.urs.cz/item/CS_URS_2024_01/119001421"/>
    <hyperlink ref="F106" r:id="rId5" display="https://podminky.urs.cz/item/CS_URS_2024_01/132251256"/>
    <hyperlink ref="F113" r:id="rId6" display="https://podminky.urs.cz/item/CS_URS_2024_01/139001101"/>
    <hyperlink ref="F117" r:id="rId7" display="https://podminky.urs.cz/item/CS_URS_2024_01/151101103"/>
    <hyperlink ref="F124" r:id="rId8" display="https://podminky.urs.cz/item/CS_URS_2024_01/151101113"/>
    <hyperlink ref="F126" r:id="rId9" display="https://podminky.urs.cz/item/CS_URS_2024_01/161151103"/>
    <hyperlink ref="F130" r:id="rId10" display="https://podminky.urs.cz/item/CS_URS_2024_01/162751117"/>
    <hyperlink ref="F135" r:id="rId11" display="https://podminky.urs.cz/item/CS_URS_2024_01/171201231"/>
    <hyperlink ref="F138" r:id="rId12" display="https://podminky.urs.cz/item/CS_URS_2024_01/174151101"/>
    <hyperlink ref="F154" r:id="rId13" display="https://podminky.urs.cz/item/CS_URS_2024_01/175151101"/>
    <hyperlink ref="F164" r:id="rId14" display="https://podminky.urs.cz/item/CS_URS_2024_01/850311811"/>
    <hyperlink ref="F166" r:id="rId15" display="https://podminky.urs.cz/item/CS_URS_2024_01/850391811"/>
    <hyperlink ref="F168" r:id="rId16" display="https://podminky.urs.cz/item/CS_URS_2024_01/890231811"/>
    <hyperlink ref="F175" r:id="rId17" display="https://podminky.urs.cz/item/CS_URS_2024_01/452111111"/>
    <hyperlink ref="F178" r:id="rId18" display="https://podminky.urs.cz/item/CS_URS_2024_01/452112122"/>
    <hyperlink ref="F181" r:id="rId19" display="https://podminky.urs.cz/item/CS_URS_2024_01/452311131"/>
    <hyperlink ref="F189" r:id="rId20" display="https://podminky.urs.cz/item/CS_URS_2024_01/817374111"/>
    <hyperlink ref="F191" r:id="rId21" display="https://podminky.urs.cz/item/CS_URS_2024_01/822392112"/>
    <hyperlink ref="F196" r:id="rId22" display="https://podminky.urs.cz/item/CS_URS_2024_01/892392121"/>
    <hyperlink ref="F198" r:id="rId23" display="https://podminky.urs.cz/item/CS_URS_2024_01/359901212"/>
    <hyperlink ref="F200" r:id="rId24" display="https://podminky.urs.cz/item/CS_URS_2024_01/899104211"/>
    <hyperlink ref="F202" r:id="rId25" display="https://podminky.urs.cz/item/CS_URS_2024_01/899623151"/>
    <hyperlink ref="F204" r:id="rId26" display="https://podminky.urs.cz/item/CS_URS_2024_01/899643121"/>
    <hyperlink ref="F209" r:id="rId27" display="https://podminky.urs.cz/item/CS_URS_2024_01/899643122"/>
    <hyperlink ref="F211" r:id="rId28" display="https://podminky.urs.cz/item/CS_URS_2024_01/817394111"/>
    <hyperlink ref="F213" r:id="rId29" display="https://podminky.urs.cz/item/CS_URS_2024_01/899104112"/>
    <hyperlink ref="F216" r:id="rId30" display="https://podminky.urs.cz/item/CS_URS_2024_01/894410103"/>
    <hyperlink ref="F219" r:id="rId31" display="https://podminky.urs.cz/item/CS_URS_2024_01/894410211"/>
    <hyperlink ref="F222" r:id="rId32" display="https://podminky.urs.cz/item/CS_URS_2024_01/894410212"/>
    <hyperlink ref="F225" r:id="rId33" display="https://podminky.urs.cz/item/CS_URS_2024_01/894410231"/>
    <hyperlink ref="F230" r:id="rId34" display="https://podminky.urs.cz/item/CS_URS_2024_01/997013501"/>
    <hyperlink ref="F232" r:id="rId35" display="https://podminky.urs.cz/item/CS_URS_2024_01/997013509"/>
    <hyperlink ref="F235" r:id="rId36" display="https://podminky.urs.cz/item/CS_URS_2024_01/997013871"/>
    <hyperlink ref="F238" r:id="rId37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8084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8085</v>
      </c>
      <c r="F90" s="218" t="s">
        <v>8086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8087</v>
      </c>
    </row>
    <row r="91" s="2" customFormat="1">
      <c r="A91" s="41"/>
      <c r="B91" s="42"/>
      <c r="C91" s="43"/>
      <c r="D91" s="267" t="s">
        <v>314</v>
      </c>
      <c r="E91" s="43"/>
      <c r="F91" s="268" t="s">
        <v>8088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8089</v>
      </c>
      <c r="F92" s="218" t="s">
        <v>8090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8091</v>
      </c>
    </row>
    <row r="93" s="2" customFormat="1">
      <c r="A93" s="41"/>
      <c r="B93" s="42"/>
      <c r="C93" s="43"/>
      <c r="D93" s="267" t="s">
        <v>314</v>
      </c>
      <c r="E93" s="43"/>
      <c r="F93" s="268" t="s">
        <v>8092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8093</v>
      </c>
      <c r="F94" s="218" t="s">
        <v>8094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8095</v>
      </c>
    </row>
    <row r="95" s="2" customFormat="1">
      <c r="A95" s="41"/>
      <c r="B95" s="42"/>
      <c r="C95" s="43"/>
      <c r="D95" s="267" t="s">
        <v>314</v>
      </c>
      <c r="E95" s="43"/>
      <c r="F95" s="268" t="s">
        <v>8096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7974</v>
      </c>
      <c r="F96" s="218" t="s">
        <v>7975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8097</v>
      </c>
    </row>
    <row r="97" s="2" customFormat="1">
      <c r="A97" s="41"/>
      <c r="B97" s="42"/>
      <c r="C97" s="43"/>
      <c r="D97" s="267" t="s">
        <v>314</v>
      </c>
      <c r="E97" s="43"/>
      <c r="F97" s="268" t="s">
        <v>7977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8098</v>
      </c>
      <c r="F98" s="218" t="s">
        <v>8099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8100</v>
      </c>
    </row>
    <row r="99" s="2" customFormat="1">
      <c r="A99" s="41"/>
      <c r="B99" s="42"/>
      <c r="C99" s="43"/>
      <c r="D99" s="267" t="s">
        <v>314</v>
      </c>
      <c r="E99" s="43"/>
      <c r="F99" s="268" t="s">
        <v>8101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8102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8103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8104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8105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8106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6895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8107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8108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8109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8110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8111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8112</v>
      </c>
      <c r="F120" s="218" t="s">
        <v>8113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8114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8116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8117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8118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8119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8120</v>
      </c>
      <c r="F127" s="218" t="s">
        <v>8121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8122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8123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8124</v>
      </c>
      <c r="F129" s="218" t="s">
        <v>8125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8126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8127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8128</v>
      </c>
      <c r="F131" s="218" t="s">
        <v>8129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8130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8131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8132</v>
      </c>
      <c r="F133" s="218" t="s">
        <v>8133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8134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8135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8136</v>
      </c>
      <c r="F135" s="218" t="s">
        <v>8137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8138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8139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4932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8140</v>
      </c>
      <c r="F138" s="218" t="s">
        <v>8141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8142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8143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8144</v>
      </c>
      <c r="F140" s="288" t="s">
        <v>8145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8146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8147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8148</v>
      </c>
      <c r="F142" s="218" t="s">
        <v>8149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8150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8151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7288</v>
      </c>
      <c r="F144" s="218" t="s">
        <v>7289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8152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7291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7941</v>
      </c>
      <c r="F146" s="218" t="s">
        <v>7942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8153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7944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4941</v>
      </c>
      <c r="F148" s="218" t="s">
        <v>4942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8154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4943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7293</v>
      </c>
      <c r="F150" s="218" t="s">
        <v>7294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8155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7296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4950</v>
      </c>
      <c r="F152" s="218" t="s">
        <v>4951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8156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4952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7740</v>
      </c>
      <c r="F154" s="218" t="s">
        <v>7741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8157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7743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8158</v>
      </c>
      <c r="F157" s="218" t="s">
        <v>8159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8160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8161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7806</v>
      </c>
      <c r="F159" s="214" t="s">
        <v>7807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8162</v>
      </c>
      <c r="F160" s="218" t="s">
        <v>8163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8164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8165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8166</v>
      </c>
      <c r="F162" s="218" t="s">
        <v>8167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8168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8169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8170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8171</v>
      </c>
      <c r="F165" s="218" t="s">
        <v>7818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8172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8173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8174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8175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8176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8177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8178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8179</v>
      </c>
      <c r="F171" s="218" t="s">
        <v>8180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8181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8182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8183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2588</v>
      </c>
      <c r="F174" s="214" t="s">
        <v>2589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7298</v>
      </c>
      <c r="F175" s="218" t="s">
        <v>7299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8184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7301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4avVZc/6niwSGY6aroP0s3zzbYVUqeLQrkpszPN26OrOQSZjcfoMaNU0a5AMV/ZxdELs/xmfowzjyVFUSq9Wjw==" hashValue="VMqCKgXvBnTM4XJZOvn0dH59Xc3qkY0ysxDqOOb8k3D7y0MzeJtZ57w+8aTQmPbXwM8wCKRtA8dHOI1QIyBEgA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8185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8084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8085</v>
      </c>
      <c r="F90" s="218" t="s">
        <v>8086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8186</v>
      </c>
    </row>
    <row r="91" s="2" customFormat="1">
      <c r="A91" s="41"/>
      <c r="B91" s="42"/>
      <c r="C91" s="43"/>
      <c r="D91" s="267" t="s">
        <v>314</v>
      </c>
      <c r="E91" s="43"/>
      <c r="F91" s="268" t="s">
        <v>8088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8089</v>
      </c>
      <c r="F92" s="218" t="s">
        <v>8090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8187</v>
      </c>
    </row>
    <row r="93" s="2" customFormat="1">
      <c r="A93" s="41"/>
      <c r="B93" s="42"/>
      <c r="C93" s="43"/>
      <c r="D93" s="267" t="s">
        <v>314</v>
      </c>
      <c r="E93" s="43"/>
      <c r="F93" s="268" t="s">
        <v>8092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8093</v>
      </c>
      <c r="F94" s="218" t="s">
        <v>8094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8188</v>
      </c>
    </row>
    <row r="95" s="2" customFormat="1">
      <c r="A95" s="41"/>
      <c r="B95" s="42"/>
      <c r="C95" s="43"/>
      <c r="D95" s="267" t="s">
        <v>314</v>
      </c>
      <c r="E95" s="43"/>
      <c r="F95" s="268" t="s">
        <v>8096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7974</v>
      </c>
      <c r="F96" s="218" t="s">
        <v>7975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8189</v>
      </c>
    </row>
    <row r="97" s="2" customFormat="1">
      <c r="A97" s="41"/>
      <c r="B97" s="42"/>
      <c r="C97" s="43"/>
      <c r="D97" s="267" t="s">
        <v>314</v>
      </c>
      <c r="E97" s="43"/>
      <c r="F97" s="268" t="s">
        <v>7977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8190</v>
      </c>
      <c r="F98" s="218" t="s">
        <v>8191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8192</v>
      </c>
    </row>
    <row r="99" s="2" customFormat="1">
      <c r="A99" s="41"/>
      <c r="B99" s="42"/>
      <c r="C99" s="43"/>
      <c r="D99" s="267" t="s">
        <v>314</v>
      </c>
      <c r="E99" s="43"/>
      <c r="F99" s="268" t="s">
        <v>8193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8194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8195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8196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8197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8198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8199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8200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8201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8202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8203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8204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8112</v>
      </c>
      <c r="F120" s="218" t="s">
        <v>8113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8205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8206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8207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8118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8208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8120</v>
      </c>
      <c r="F128" s="218" t="s">
        <v>8121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8209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8123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8124</v>
      </c>
      <c r="F130" s="218" t="s">
        <v>8125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8210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8127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8128</v>
      </c>
      <c r="F132" s="218" t="s">
        <v>8129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8211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8131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8132</v>
      </c>
      <c r="F134" s="218" t="s">
        <v>8133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8212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8135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8136</v>
      </c>
      <c r="F136" s="218" t="s">
        <v>8137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8213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8139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4932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8140</v>
      </c>
      <c r="F139" s="218" t="s">
        <v>8141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8214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8143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8144</v>
      </c>
      <c r="F141" s="288" t="s">
        <v>8145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8215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8216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8148</v>
      </c>
      <c r="F143" s="218" t="s">
        <v>8149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8217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8151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7288</v>
      </c>
      <c r="F145" s="218" t="s">
        <v>7289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8218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7291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7941</v>
      </c>
      <c r="F147" s="218" t="s">
        <v>7942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8219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7944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4941</v>
      </c>
      <c r="F149" s="218" t="s">
        <v>4942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8220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4943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7293</v>
      </c>
      <c r="F151" s="218" t="s">
        <v>7294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8221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7296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4950</v>
      </c>
      <c r="F153" s="218" t="s">
        <v>4951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8222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4952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7740</v>
      </c>
      <c r="F155" s="218" t="s">
        <v>7741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7743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7393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8158</v>
      </c>
      <c r="F158" s="218" t="s">
        <v>8159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8224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8161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7806</v>
      </c>
      <c r="F160" s="214" t="s">
        <v>7807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8162</v>
      </c>
      <c r="F161" s="218" t="s">
        <v>8163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8225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8165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8166</v>
      </c>
      <c r="F163" s="218" t="s">
        <v>8167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8226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8169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8227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8171</v>
      </c>
      <c r="F166" s="218" t="s">
        <v>7818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8228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8173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8229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8175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8230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8177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8231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8179</v>
      </c>
      <c r="F172" s="218" t="s">
        <v>8180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8232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8182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8233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2588</v>
      </c>
      <c r="F175" s="214" t="s">
        <v>2589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7298</v>
      </c>
      <c r="F176" s="218" t="s">
        <v>7299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7301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ghBzSzMj2xxuRw4VrVbqX/AjMQF3ie9FQ1+FY0W1dj5mxlD7QsE4rk8QnpYdNPc0x2wfJou9dkVURD/cnPBfEQ==" hashValue="FhMTDbj2Va8zKGtr+F2bgzrBoYVnAOMjDVS+G0/nczHes8Rm3jinLdU6mOb1qTRp49V2SWWKyUDCZ+jgV0Fju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8235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8084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7389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7577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8236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8237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8085</v>
      </c>
      <c r="F92" s="218" t="s">
        <v>8086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8238</v>
      </c>
    </row>
    <row r="93" s="2" customFormat="1">
      <c r="A93" s="41"/>
      <c r="B93" s="42"/>
      <c r="C93" s="43"/>
      <c r="D93" s="267" t="s">
        <v>314</v>
      </c>
      <c r="E93" s="43"/>
      <c r="F93" s="268" t="s">
        <v>8088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8089</v>
      </c>
      <c r="F94" s="218" t="s">
        <v>8090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8239</v>
      </c>
    </row>
    <row r="95" s="2" customFormat="1">
      <c r="A95" s="41"/>
      <c r="B95" s="42"/>
      <c r="C95" s="43"/>
      <c r="D95" s="267" t="s">
        <v>314</v>
      </c>
      <c r="E95" s="43"/>
      <c r="F95" s="268" t="s">
        <v>8092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8240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8241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8093</v>
      </c>
      <c r="F98" s="218" t="s">
        <v>8094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8242</v>
      </c>
    </row>
    <row r="99" s="2" customFormat="1">
      <c r="A99" s="41"/>
      <c r="B99" s="42"/>
      <c r="C99" s="43"/>
      <c r="D99" s="267" t="s">
        <v>314</v>
      </c>
      <c r="E99" s="43"/>
      <c r="F99" s="268" t="s">
        <v>8096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7578</v>
      </c>
      <c r="F100" s="218" t="s">
        <v>7579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8243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7581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7582</v>
      </c>
      <c r="F102" s="218" t="s">
        <v>7583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8244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7585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7974</v>
      </c>
      <c r="F104" s="218" t="s">
        <v>7975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8245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7977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7598</v>
      </c>
      <c r="F106" s="218" t="s">
        <v>7599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8246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7601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6888</v>
      </c>
      <c r="F108" s="218" t="s">
        <v>6889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8247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6891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4901</v>
      </c>
      <c r="F110" s="218" t="s">
        <v>4902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8248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4903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4910</v>
      </c>
      <c r="F112" s="218" t="s">
        <v>4911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8249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4912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4922</v>
      </c>
      <c r="F114" s="218" t="s">
        <v>4923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8250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4924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8251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8199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8252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8253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8254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8255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7272</v>
      </c>
      <c r="F126" s="218" t="s">
        <v>7273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8256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7276</v>
      </c>
      <c r="F128" s="288" t="s">
        <v>7277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8257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8254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8118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8258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8120</v>
      </c>
      <c r="F133" s="218" t="s">
        <v>8121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8259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8123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8124</v>
      </c>
      <c r="F135" s="218" t="s">
        <v>8125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8260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8127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8128</v>
      </c>
      <c r="F137" s="218" t="s">
        <v>8129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8261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8131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8132</v>
      </c>
      <c r="F139" s="218" t="s">
        <v>8133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8262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8135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8136</v>
      </c>
      <c r="F141" s="218" t="s">
        <v>8137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8263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8139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4932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8264</v>
      </c>
      <c r="F144" s="218" t="s">
        <v>8265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8266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8267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8268</v>
      </c>
      <c r="F146" s="288" t="s">
        <v>8269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8270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8271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4.25" customHeight="1">
      <c r="A148" s="41"/>
      <c r="B148" s="42"/>
      <c r="C148" s="216" t="s">
        <v>162</v>
      </c>
      <c r="D148" s="216" t="s">
        <v>227</v>
      </c>
      <c r="E148" s="217" t="s">
        <v>8272</v>
      </c>
      <c r="F148" s="218" t="s">
        <v>8273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8274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8275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8276</v>
      </c>
      <c r="F150" s="288" t="s">
        <v>8277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8278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8279</v>
      </c>
      <c r="F151" s="218" t="s">
        <v>8280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8281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8282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8283</v>
      </c>
      <c r="F153" s="218" t="s">
        <v>8284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8285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8286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8287</v>
      </c>
      <c r="F155" s="218" t="s">
        <v>8288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8289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8290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8291</v>
      </c>
      <c r="F157" s="288" t="s">
        <v>8292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8293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8294</v>
      </c>
      <c r="F158" s="218" t="s">
        <v>8295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7957</v>
      </c>
      <c r="F159" s="218" t="s">
        <v>7958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8296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7960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7393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8158</v>
      </c>
      <c r="F162" s="218" t="s">
        <v>8159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8297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8161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7806</v>
      </c>
      <c r="F164" s="214" t="s">
        <v>7807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8162</v>
      </c>
      <c r="F165" s="218" t="s">
        <v>8163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8298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8165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8166</v>
      </c>
      <c r="F167" s="218" t="s">
        <v>8167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8299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8169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8300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8171</v>
      </c>
      <c r="F170" s="218" t="s">
        <v>7818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8301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8173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8302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8175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8303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8177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8304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8179</v>
      </c>
      <c r="F176" s="218" t="s">
        <v>8180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8305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8182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8306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2588</v>
      </c>
      <c r="F179" s="214" t="s">
        <v>2589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7298</v>
      </c>
      <c r="F180" s="218" t="s">
        <v>7299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8307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7301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2595</v>
      </c>
      <c r="F182" s="203" t="s">
        <v>2596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5088</v>
      </c>
      <c r="F183" s="214" t="s">
        <v>8308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8309</v>
      </c>
      <c r="F184" s="218" t="s">
        <v>8310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8311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8312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8313</v>
      </c>
      <c r="F186" s="218" t="s">
        <v>8314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8315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8316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8317</v>
      </c>
      <c r="F188" s="218" t="s">
        <v>8318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8319</v>
      </c>
      <c r="F189" s="218" t="s">
        <v>8320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8321</v>
      </c>
      <c r="F190" s="214" t="s">
        <v>8322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8323</v>
      </c>
      <c r="F191" s="218" t="s">
        <v>8324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8325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8326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8327</v>
      </c>
      <c r="F193" s="288" t="s">
        <v>8328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8329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1/2mQcbc454jTfEtfZZHUS7V66KENBW6rnUeTAuzCx9X56gaYDw3MRc5taWtz01CzXMSLCvobDSWYBHYr75Z5A==" hashValue="en80dXs4unU7ZXL0XEET1e6/HEppYJwuCreJHZuOp1Qier0r8/svs53cumZz2+bV8y6+gSZtXPe/cI/fS5lU5w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8333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8335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8336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8337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8338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8339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8340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8341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8342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8343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8344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8321</v>
      </c>
      <c r="F106" s="214" t="s">
        <v>8322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8345</v>
      </c>
      <c r="F107" s="218" t="s">
        <v>8346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8347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8348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8349</v>
      </c>
      <c r="F109" s="218" t="s">
        <v>8350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8351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8353</v>
      </c>
      <c r="F111" s="288" t="s">
        <v>8354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8355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8356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ZvR7XmyQQ0Iv4LL6rhLWogHdWBrcw5hrUFb3+EMQyjvTC2fS68sa0HrzkDfC7GOy8Hm0w6/BVFxJ2AJlXvV2uQ==" hashValue="e5A3Uvrh5PI+a001+f9shFy2aK6oYalblhc6X1rj7qKJ3D7+58N0kgJjt9VS3z6v1CR8muJJ8+en5KLPxBW/+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8357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8358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8359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8360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8361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8362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8363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8364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8366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8321</v>
      </c>
      <c r="F103" s="214" t="s">
        <v>8322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8345</v>
      </c>
      <c r="F104" s="218" t="s">
        <v>8346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8349</v>
      </c>
      <c r="F106" s="218" t="s">
        <v>8350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8352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8353</v>
      </c>
      <c r="F108" s="288" t="s">
        <v>8354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8369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8370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dKnjPN2obeAf3UHFagpJ0ukVE6rc5vzHtGtlGxfsxAjiPT+tHHcYcPFaYC5bJFsOGf2l2D3IoWXbUWArDHJiig==" hashValue="LJ+pRQdH8PpBBgiTjfTwLU3QNGYGSNNHJBvOj9DIlYqmFNBy3WPe5Xwoap0zKu5zcZEyBfMQsXfp21IAIiqJb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8371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8358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8372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8360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8373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8374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8375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8376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8377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8365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8378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8321</v>
      </c>
      <c r="F106" s="214" t="s">
        <v>8322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8345</v>
      </c>
      <c r="F107" s="218" t="s">
        <v>8346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8367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8348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8349</v>
      </c>
      <c r="F109" s="218" t="s">
        <v>8350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8379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8353</v>
      </c>
      <c r="F111" s="288" t="s">
        <v>8354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8380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8381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fmSKQ5l3hcZrV5RJD3ZB3jN0/zilU28LU4QjMypj4vzaqVMKaSUtxALbsYztL2TZqd5XRGKJ9h3za04WQQ2rmw==" hashValue="zoy9qP/C1Cgr18p6YnhLyA0b0tWZGtO3D7/tdK6NBoCf/mP7w3O8gQ5KdvWonZmwMW/mbB2wX0llbbUGqlpGR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8382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8383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8384</v>
      </c>
      <c r="F89" s="218" t="s">
        <v>8385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8386</v>
      </c>
    </row>
    <row r="90" s="2" customFormat="1">
      <c r="A90" s="41"/>
      <c r="B90" s="42"/>
      <c r="C90" s="43"/>
      <c r="D90" s="267" t="s">
        <v>314</v>
      </c>
      <c r="E90" s="43"/>
      <c r="F90" s="268" t="s">
        <v>8387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8388</v>
      </c>
      <c r="F91" s="218" t="s">
        <v>8389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8390</v>
      </c>
    </row>
    <row r="92" s="2" customFormat="1">
      <c r="A92" s="41"/>
      <c r="B92" s="42"/>
      <c r="C92" s="43"/>
      <c r="D92" s="267" t="s">
        <v>314</v>
      </c>
      <c r="E92" s="43"/>
      <c r="F92" s="268" t="s">
        <v>8391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8392</v>
      </c>
      <c r="F93" s="218" t="s">
        <v>8393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8394</v>
      </c>
    </row>
    <row r="94" s="2" customFormat="1">
      <c r="A94" s="41"/>
      <c r="B94" s="42"/>
      <c r="C94" s="43"/>
      <c r="D94" s="267" t="s">
        <v>314</v>
      </c>
      <c r="E94" s="43"/>
      <c r="F94" s="268" t="s">
        <v>8395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8396</v>
      </c>
      <c r="F95" s="218" t="s">
        <v>8397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8398</v>
      </c>
    </row>
    <row r="96" s="2" customFormat="1">
      <c r="A96" s="41"/>
      <c r="B96" s="42"/>
      <c r="C96" s="43"/>
      <c r="D96" s="267" t="s">
        <v>314</v>
      </c>
      <c r="E96" s="43"/>
      <c r="F96" s="268" t="s">
        <v>8399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8400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8401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8402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8403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8404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8406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8407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8408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8409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8410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8411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8412</v>
      </c>
      <c r="F115" s="288" t="s">
        <v>8413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8414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8415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8416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8417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8418</v>
      </c>
      <c r="F120" s="288" t="s">
        <v>8419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8420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8422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8423</v>
      </c>
      <c r="F124" s="218" t="s">
        <v>8424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8426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8427</v>
      </c>
      <c r="F126" s="288" t="s">
        <v>8428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8429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8430</v>
      </c>
      <c r="F127" s="218" t="s">
        <v>8431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8432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8433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8434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8435</v>
      </c>
      <c r="F130" s="288" t="s">
        <v>8436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8437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8438</v>
      </c>
      <c r="F131" s="288" t="s">
        <v>8439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8440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8441</v>
      </c>
      <c r="F132" s="218" t="s">
        <v>8442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8443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8444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8445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8446</v>
      </c>
      <c r="F135" s="218" t="s">
        <v>8447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8448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8449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8450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8451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8452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8453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2842</v>
      </c>
      <c r="F142" s="288" t="s">
        <v>2843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8454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8455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8456</v>
      </c>
      <c r="F144" s="288" t="s">
        <v>8457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8458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8455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8459</v>
      </c>
      <c r="F148" s="218" t="s">
        <v>8460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8461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8463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8464</v>
      </c>
      <c r="F151" s="218" t="s">
        <v>8465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8466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8467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8468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8469</v>
      </c>
      <c r="F154" s="288" t="s">
        <v>8470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8471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8455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8472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fL/N0N+ZTHBCvWq7nGB1hafqRLqAG5sskd/sdkLwwBQ2tts/basvOselAytkOWgq/LAj8yGTSLZBn2BgXVzx2A==" hashValue="F3tD26JxSfBFZMUpg7LXW9jgqQ2eZy/Rk7HzqaBwu3zt3TJ4MTpMZ3ii3ubXTl0D1SnzhjnjZmm5+uLpomqZd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8474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8384</v>
      </c>
      <c r="F89" s="218" t="s">
        <v>8385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8475</v>
      </c>
    </row>
    <row r="90" s="2" customFormat="1">
      <c r="A90" s="41"/>
      <c r="B90" s="42"/>
      <c r="C90" s="43"/>
      <c r="D90" s="267" t="s">
        <v>314</v>
      </c>
      <c r="E90" s="43"/>
      <c r="F90" s="268" t="s">
        <v>8387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8388</v>
      </c>
      <c r="F91" s="218" t="s">
        <v>8389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8476</v>
      </c>
    </row>
    <row r="92" s="2" customFormat="1">
      <c r="A92" s="41"/>
      <c r="B92" s="42"/>
      <c r="C92" s="43"/>
      <c r="D92" s="267" t="s">
        <v>314</v>
      </c>
      <c r="E92" s="43"/>
      <c r="F92" s="268" t="s">
        <v>8391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8392</v>
      </c>
      <c r="F93" s="218" t="s">
        <v>8393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8477</v>
      </c>
    </row>
    <row r="94" s="2" customFormat="1">
      <c r="A94" s="41"/>
      <c r="B94" s="42"/>
      <c r="C94" s="43"/>
      <c r="D94" s="267" t="s">
        <v>314</v>
      </c>
      <c r="E94" s="43"/>
      <c r="F94" s="268" t="s">
        <v>8395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8396</v>
      </c>
      <c r="F95" s="218" t="s">
        <v>8397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8478</v>
      </c>
    </row>
    <row r="96" s="2" customFormat="1">
      <c r="A96" s="41"/>
      <c r="B96" s="42"/>
      <c r="C96" s="43"/>
      <c r="D96" s="267" t="s">
        <v>314</v>
      </c>
      <c r="E96" s="43"/>
      <c r="F96" s="268" t="s">
        <v>8399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8479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8480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8481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8482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8483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8484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8407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8485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8486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8487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8488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8412</v>
      </c>
      <c r="F115" s="288" t="s">
        <v>8413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8489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8490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8491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8492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8418</v>
      </c>
      <c r="F120" s="288" t="s">
        <v>8419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8494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8446</v>
      </c>
      <c r="F124" s="218" t="s">
        <v>8447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8495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8449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8450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8496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8452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2842</v>
      </c>
      <c r="F131" s="288" t="s">
        <v>2843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8497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8498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8456</v>
      </c>
      <c r="F133" s="288" t="s">
        <v>8457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8499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8498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8423</v>
      </c>
      <c r="F135" s="218" t="s">
        <v>8424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8500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8426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8427</v>
      </c>
      <c r="F137" s="288" t="s">
        <v>8428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8501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8430</v>
      </c>
      <c r="F138" s="218" t="s">
        <v>8431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8502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8433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8503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8435</v>
      </c>
      <c r="F141" s="288" t="s">
        <v>8436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8504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8438</v>
      </c>
      <c r="F142" s="288" t="s">
        <v>8439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8505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8441</v>
      </c>
      <c r="F143" s="218" t="s">
        <v>8442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8506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8444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8507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8459</v>
      </c>
      <c r="F148" s="218" t="s">
        <v>8460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8508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8509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8464</v>
      </c>
      <c r="F151" s="218" t="s">
        <v>8465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8510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8467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8511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8469</v>
      </c>
      <c r="F154" s="288" t="s">
        <v>8470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8512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8513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8514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CzBvmpLSqyqhoWS9ZRDFaEPLcDTi3GSkrvsIpFkz9FQZq7YzAYe2nmTmuQZheh629aREhZ3yswzcqXtHnyuh1g==" hashValue="b95E4ELXKkx6cFHAoRHWIB/+R1+wMnkuplB6sojf0aSHXU3JciYMyBdf9vcv5YH8C/K1tuhVKlTDWlDAx6iV7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8515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4888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7577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8516</v>
      </c>
      <c r="F91" s="218" t="s">
        <v>8517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8518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8519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8520</v>
      </c>
      <c r="F95" s="218" t="s">
        <v>8521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8522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8523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8089</v>
      </c>
      <c r="F99" s="218" t="s">
        <v>8090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8092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8524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8525</v>
      </c>
      <c r="F103" s="218" t="s">
        <v>8526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8527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8528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8529</v>
      </c>
      <c r="F107" s="218" t="s">
        <v>8530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8531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8532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8533</v>
      </c>
      <c r="F113" s="218" t="s">
        <v>8534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8535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8536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8533</v>
      </c>
      <c r="F117" s="218" t="s">
        <v>8534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8535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8537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7352</v>
      </c>
      <c r="F121" s="218" t="s">
        <v>7353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7355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8538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8539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8540</v>
      </c>
      <c r="F129" s="218" t="s">
        <v>8541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8542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8543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8544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8545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8546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4922</v>
      </c>
      <c r="F136" s="218" t="s">
        <v>4923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4924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8547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8548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8549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8550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4922</v>
      </c>
      <c r="F143" s="218" t="s">
        <v>4923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4924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8551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6691</v>
      </c>
      <c r="F147" s="218" t="s">
        <v>6692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6694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8551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8552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8553</v>
      </c>
      <c r="F153" s="218" t="s">
        <v>8554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8555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8556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8557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8558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8559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8560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8550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8561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8562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8563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8556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8557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8564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8565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8566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8567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8568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8569</v>
      </c>
      <c r="F184" s="218" t="s">
        <v>8570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8571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8572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8573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8574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8575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8576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8577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8578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8579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8580</v>
      </c>
      <c r="F195" s="218" t="s">
        <v>8581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8582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8583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8584</v>
      </c>
      <c r="F199" s="218" t="s">
        <v>8585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8586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8587</v>
      </c>
      <c r="F201" s="288" t="s">
        <v>8588</v>
      </c>
      <c r="G201" s="289" t="s">
        <v>4685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8589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8590</v>
      </c>
      <c r="F205" s="218" t="s">
        <v>8591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8592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8593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8594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8595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8596</v>
      </c>
      <c r="F214" s="288" t="s">
        <v>8597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8598</v>
      </c>
      <c r="F215" s="218" t="s">
        <v>8599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4973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8600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8601</v>
      </c>
      <c r="F218" s="218" t="s">
        <v>8602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8603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8604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8605</v>
      </c>
      <c r="F223" s="218" t="s">
        <v>8606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8607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8608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8609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8610</v>
      </c>
      <c r="F228" s="288" t="s">
        <v>8611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8612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8613</v>
      </c>
      <c r="F231" s="218" t="s">
        <v>8614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8615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8579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8616</v>
      </c>
      <c r="F235" s="218" t="s">
        <v>8617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8618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8579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8619</v>
      </c>
      <c r="F239" s="218" t="s">
        <v>8620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8621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8622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8623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8624</v>
      </c>
      <c r="F244" s="218" t="s">
        <v>8625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8626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8572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8627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8574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8575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8576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8577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8578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8624</v>
      </c>
      <c r="F254" s="218" t="s">
        <v>8625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8626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8628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8629</v>
      </c>
      <c r="F258" s="218" t="s">
        <v>8630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8631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8632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8633</v>
      </c>
      <c r="F262" s="218" t="s">
        <v>8634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8635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8632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8636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8637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8128</v>
      </c>
      <c r="F268" s="218" t="s">
        <v>8129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8131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8632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8638</v>
      </c>
      <c r="F272" s="218" t="s">
        <v>8639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8640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8632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8641</v>
      </c>
      <c r="F276" s="218" t="s">
        <v>8642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8643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8644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8645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8646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8647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8648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8649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8650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8651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8652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8653</v>
      </c>
      <c r="F292" s="288" t="s">
        <v>8654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5002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8655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8656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8657</v>
      </c>
      <c r="F297" s="288" t="s">
        <v>8658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2176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8659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8660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8661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8662</v>
      </c>
      <c r="F303" s="288" t="s">
        <v>8663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5011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8664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8665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8666</v>
      </c>
      <c r="F308" s="288" t="s">
        <v>8667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8668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8669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8670</v>
      </c>
      <c r="F313" s="288" t="s">
        <v>8671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8672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8673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8674</v>
      </c>
      <c r="F318" s="218" t="s">
        <v>8675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8676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8677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8678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8679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8680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8681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8682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8683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8684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8685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8686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8687</v>
      </c>
      <c r="F335" s="288" t="s">
        <v>8688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8689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8636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8690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8691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8637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8692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8693</v>
      </c>
      <c r="F347" s="288" t="s">
        <v>8694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8695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8696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8697</v>
      </c>
      <c r="F352" s="288" t="s">
        <v>8698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8699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8700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4932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8701</v>
      </c>
      <c r="F358" s="218" t="s">
        <v>8702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8703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8704</v>
      </c>
      <c r="F360" s="288" t="s">
        <v>8705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8706</v>
      </c>
      <c r="F361" s="218" t="s">
        <v>8707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8708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8709</v>
      </c>
      <c r="F363" s="288" t="s">
        <v>8710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5040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8711</v>
      </c>
      <c r="F364" s="218" t="s">
        <v>8712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5044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8713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4973</v>
      </c>
      <c r="D366" s="286" t="s">
        <v>572</v>
      </c>
      <c r="E366" s="287" t="s">
        <v>8714</v>
      </c>
      <c r="F366" s="288" t="s">
        <v>8715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8716</v>
      </c>
      <c r="F367" s="218" t="s">
        <v>8717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8718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8719</v>
      </c>
      <c r="F369" s="288" t="s">
        <v>8720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2105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8721</v>
      </c>
      <c r="F371" s="218" t="s">
        <v>8722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8723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8724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8725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8726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8727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8728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8729</v>
      </c>
      <c r="F379" s="288" t="s">
        <v>8730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8731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8732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8733</v>
      </c>
      <c r="F383" s="288" t="s">
        <v>8734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8735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8736</v>
      </c>
      <c r="F386" s="288" t="s">
        <v>8737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1540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8738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8739</v>
      </c>
      <c r="F389" s="288" t="s">
        <v>8740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1560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8741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8742</v>
      </c>
      <c r="F392" s="218" t="s">
        <v>8743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1568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8744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8745</v>
      </c>
      <c r="F394" s="288" t="s">
        <v>8746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1584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8747</v>
      </c>
      <c r="F395" s="218" t="s">
        <v>8748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1594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8749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8750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8751</v>
      </c>
      <c r="F399" s="218" t="s">
        <v>8752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1604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8753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8754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8755</v>
      </c>
      <c r="F403" s="218" t="s">
        <v>8756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1640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8757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8750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8758</v>
      </c>
      <c r="F407" s="218" t="s">
        <v>8759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1661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8760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8754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8761</v>
      </c>
      <c r="F411" s="218" t="s">
        <v>8762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1672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8763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8764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8765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8766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8767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8768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8769</v>
      </c>
      <c r="F419" s="288" t="s">
        <v>8770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1690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8771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8772</v>
      </c>
      <c r="F422" s="288" t="s">
        <v>8773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1701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8774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8775</v>
      </c>
      <c r="F425" s="288" t="s">
        <v>8776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5309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8777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8778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8779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8780</v>
      </c>
      <c r="F431" s="288" t="s">
        <v>8781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5318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8782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8783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8784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8785</v>
      </c>
      <c r="F437" s="218" t="s">
        <v>8786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5327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8787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8788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8789</v>
      </c>
      <c r="F441" s="288" t="s">
        <v>8790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1769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8791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8792</v>
      </c>
      <c r="F444" s="218" t="s">
        <v>8793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1784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8794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8795</v>
      </c>
      <c r="F446" s="218" t="s">
        <v>8796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1804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8797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8798</v>
      </c>
      <c r="F448" s="218" t="s">
        <v>8799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1814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8800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8801</v>
      </c>
      <c r="F450" s="218" t="s">
        <v>8802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1829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8803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8804</v>
      </c>
      <c r="F452" s="288" t="s">
        <v>8805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1840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8806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7806</v>
      </c>
      <c r="F455" s="214" t="s">
        <v>7807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8807</v>
      </c>
      <c r="F456" s="218" t="s">
        <v>8808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1886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8809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8810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8811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8812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5120</v>
      </c>
      <c r="D462" s="216" t="s">
        <v>227</v>
      </c>
      <c r="E462" s="217" t="s">
        <v>8813</v>
      </c>
      <c r="F462" s="218" t="s">
        <v>8814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1901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8815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8810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8811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8812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8816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5002</v>
      </c>
      <c r="D470" s="216" t="s">
        <v>227</v>
      </c>
      <c r="E470" s="217" t="s">
        <v>8817</v>
      </c>
      <c r="F470" s="218" t="s">
        <v>8818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1913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8819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8820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2515</v>
      </c>
      <c r="D474" s="216" t="s">
        <v>227</v>
      </c>
      <c r="E474" s="217" t="s">
        <v>8821</v>
      </c>
      <c r="F474" s="218" t="s">
        <v>8814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1928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8822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8820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8823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2176</v>
      </c>
      <c r="D480" s="216" t="s">
        <v>227</v>
      </c>
      <c r="E480" s="217" t="s">
        <v>8171</v>
      </c>
      <c r="F480" s="218" t="s">
        <v>7818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1949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8173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8824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8825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5132</v>
      </c>
      <c r="D485" s="216" t="s">
        <v>227</v>
      </c>
      <c r="E485" s="217" t="s">
        <v>8175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1956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8177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8826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5011</v>
      </c>
      <c r="D489" s="216" t="s">
        <v>227</v>
      </c>
      <c r="E489" s="217" t="s">
        <v>8179</v>
      </c>
      <c r="F489" s="218" t="s">
        <v>8180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1964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8182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8827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2588</v>
      </c>
      <c r="F493" s="214" t="s">
        <v>2589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6935</v>
      </c>
      <c r="F494" s="218" t="s">
        <v>6936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1976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6938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y6X2LfuJRNjOHJjQZ68iqt74lwlBrRpF5OngKBAYUx1I3jskDHaKgZr7CD6SKW5rERRGmHRRepxgFW+G0yiNrA==" hashValue="YpeB12CWluwf9QLkgBS/I8Kf1Fp54ajEZQocHEFy5td7Yko8NGaJ7hkVlUp1QH6m3WEsa0tFV/gtzxVaZ9nXLw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8829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8830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8831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8832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8833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8828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8834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7072</v>
      </c>
      <c r="F93" s="218" t="s">
        <v>7073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7075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8835</v>
      </c>
      <c r="F95" s="218" t="s">
        <v>8836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8837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8838</v>
      </c>
      <c r="F97" s="218" t="s">
        <v>8839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8840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8841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8842</v>
      </c>
      <c r="F100" s="218" t="s">
        <v>8843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8844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8845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8846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8847</v>
      </c>
      <c r="F105" s="288" t="s">
        <v>8848</v>
      </c>
      <c r="G105" s="289" t="s">
        <v>8849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8580</v>
      </c>
      <c r="F106" s="218" t="s">
        <v>8581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8582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8850</v>
      </c>
      <c r="F108" s="288" t="s">
        <v>8851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8852</v>
      </c>
      <c r="F109" s="218" t="s">
        <v>8853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8854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7673</v>
      </c>
      <c r="F111" s="218" t="s">
        <v>7674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7676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8855</v>
      </c>
      <c r="F113" s="218" t="s">
        <v>8856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8857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8858</v>
      </c>
      <c r="F115" s="218" t="s">
        <v>8859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8860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8861</v>
      </c>
      <c r="F117" s="218" t="s">
        <v>8862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8863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8864</v>
      </c>
      <c r="F119" s="218" t="s">
        <v>8865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8866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8867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8868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8869</v>
      </c>
      <c r="F124" s="218" t="s">
        <v>8870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8871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8872</v>
      </c>
      <c r="F126" s="218" t="s">
        <v>8873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8874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8875</v>
      </c>
      <c r="F128" s="218" t="s">
        <v>8876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8877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8878</v>
      </c>
      <c r="F130" s="218" t="s">
        <v>8879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8880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8881</v>
      </c>
      <c r="F132" s="218" t="s">
        <v>8882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8883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8884</v>
      </c>
      <c r="F134" s="288" t="s">
        <v>8885</v>
      </c>
      <c r="G134" s="289" t="s">
        <v>4685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8881</v>
      </c>
      <c r="F135" s="218" t="s">
        <v>8882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8883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8886</v>
      </c>
      <c r="F137" s="288" t="s">
        <v>8887</v>
      </c>
      <c r="G137" s="289" t="s">
        <v>4685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8888</v>
      </c>
      <c r="F138" s="288" t="s">
        <v>8889</v>
      </c>
      <c r="G138" s="289" t="s">
        <v>5772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8890</v>
      </c>
      <c r="F139" s="288" t="s">
        <v>8891</v>
      </c>
      <c r="G139" s="289" t="s">
        <v>5772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8892</v>
      </c>
      <c r="F140" s="288" t="s">
        <v>8893</v>
      </c>
      <c r="G140" s="289" t="s">
        <v>5772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8894</v>
      </c>
      <c r="F141" s="288" t="s">
        <v>8895</v>
      </c>
      <c r="G141" s="289" t="s">
        <v>5772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8896</v>
      </c>
      <c r="F142" s="288" t="s">
        <v>8897</v>
      </c>
      <c r="G142" s="289" t="s">
        <v>5772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8898</v>
      </c>
      <c r="F143" s="288" t="s">
        <v>8899</v>
      </c>
      <c r="G143" s="289" t="s">
        <v>5772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8900</v>
      </c>
      <c r="F144" s="288" t="s">
        <v>8901</v>
      </c>
      <c r="G144" s="289" t="s">
        <v>5772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4973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8902</v>
      </c>
      <c r="F145" s="288" t="s">
        <v>8903</v>
      </c>
      <c r="G145" s="289" t="s">
        <v>5772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8904</v>
      </c>
      <c r="F146" s="288" t="s">
        <v>8905</v>
      </c>
      <c r="G146" s="289" t="s">
        <v>5772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8906</v>
      </c>
      <c r="F147" s="288" t="s">
        <v>8907</v>
      </c>
      <c r="G147" s="289" t="s">
        <v>5772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8908</v>
      </c>
      <c r="F148" s="288" t="s">
        <v>8909</v>
      </c>
      <c r="G148" s="289" t="s">
        <v>5772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8910</v>
      </c>
      <c r="F149" s="288" t="s">
        <v>8911</v>
      </c>
      <c r="G149" s="289" t="s">
        <v>5772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8912</v>
      </c>
      <c r="F150" s="288" t="s">
        <v>8913</v>
      </c>
      <c r="G150" s="289" t="s">
        <v>5772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8914</v>
      </c>
      <c r="F151" s="288" t="s">
        <v>8915</v>
      </c>
      <c r="G151" s="289" t="s">
        <v>5772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8916</v>
      </c>
      <c r="F152" s="288" t="s">
        <v>8917</v>
      </c>
      <c r="G152" s="289" t="s">
        <v>5772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8918</v>
      </c>
      <c r="F153" s="288" t="s">
        <v>8919</v>
      </c>
      <c r="G153" s="289" t="s">
        <v>5772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8920</v>
      </c>
      <c r="F154" s="288" t="s">
        <v>8921</v>
      </c>
      <c r="G154" s="289" t="s">
        <v>5772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8922</v>
      </c>
      <c r="F155" s="288" t="s">
        <v>8923</v>
      </c>
      <c r="G155" s="289" t="s">
        <v>5772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8924</v>
      </c>
      <c r="F156" s="288" t="s">
        <v>8925</v>
      </c>
      <c r="G156" s="289" t="s">
        <v>5772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8926</v>
      </c>
      <c r="F157" s="288" t="s">
        <v>8927</v>
      </c>
      <c r="G157" s="289" t="s">
        <v>5772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8928</v>
      </c>
      <c r="F158" s="288" t="s">
        <v>8929</v>
      </c>
      <c r="G158" s="289" t="s">
        <v>5772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5002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8930</v>
      </c>
      <c r="F159" s="288" t="s">
        <v>8931</v>
      </c>
      <c r="G159" s="289" t="s">
        <v>5772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2176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8932</v>
      </c>
      <c r="F160" s="288" t="s">
        <v>8933</v>
      </c>
      <c r="G160" s="289" t="s">
        <v>5772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5011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8934</v>
      </c>
      <c r="F161" s="288" t="s">
        <v>8935</v>
      </c>
      <c r="G161" s="289" t="s">
        <v>5772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8936</v>
      </c>
      <c r="F162" s="288" t="s">
        <v>8937</v>
      </c>
      <c r="G162" s="289" t="s">
        <v>5772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8938</v>
      </c>
      <c r="F163" s="288" t="s">
        <v>8939</v>
      </c>
      <c r="G163" s="289" t="s">
        <v>5772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8940</v>
      </c>
      <c r="F164" s="288" t="s">
        <v>8941</v>
      </c>
      <c r="G164" s="289" t="s">
        <v>5772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8942</v>
      </c>
      <c r="F165" s="288" t="s">
        <v>8943</v>
      </c>
      <c r="G165" s="289" t="s">
        <v>5772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8944</v>
      </c>
      <c r="F166" s="288" t="s">
        <v>8945</v>
      </c>
      <c r="G166" s="289" t="s">
        <v>5772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8946</v>
      </c>
      <c r="F167" s="288" t="s">
        <v>8947</v>
      </c>
      <c r="G167" s="289" t="s">
        <v>5772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8948</v>
      </c>
      <c r="F168" s="288" t="s">
        <v>8949</v>
      </c>
      <c r="G168" s="289" t="s">
        <v>5772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8950</v>
      </c>
      <c r="F169" s="288" t="s">
        <v>8951</v>
      </c>
      <c r="G169" s="289" t="s">
        <v>5772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8952</v>
      </c>
      <c r="F170" s="288" t="s">
        <v>8953</v>
      </c>
      <c r="G170" s="289" t="s">
        <v>5772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8954</v>
      </c>
      <c r="F171" s="288" t="s">
        <v>8955</v>
      </c>
      <c r="G171" s="289" t="s">
        <v>5772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5040</v>
      </c>
    </row>
    <row r="172" s="2" customFormat="1" ht="16.5" customHeight="1">
      <c r="A172" s="41"/>
      <c r="B172" s="42"/>
      <c r="C172" s="286" t="s">
        <v>4973</v>
      </c>
      <c r="D172" s="286" t="s">
        <v>572</v>
      </c>
      <c r="E172" s="287" t="s">
        <v>8956</v>
      </c>
      <c r="F172" s="288" t="s">
        <v>8957</v>
      </c>
      <c r="G172" s="289" t="s">
        <v>5772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5044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8958</v>
      </c>
      <c r="F173" s="288" t="s">
        <v>8959</v>
      </c>
      <c r="G173" s="289" t="s">
        <v>5772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8960</v>
      </c>
      <c r="F174" s="288" t="s">
        <v>8961</v>
      </c>
      <c r="G174" s="289" t="s">
        <v>5772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8962</v>
      </c>
      <c r="F175" s="288" t="s">
        <v>8963</v>
      </c>
      <c r="G175" s="289" t="s">
        <v>5772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8964</v>
      </c>
      <c r="F176" s="288" t="s">
        <v>8965</v>
      </c>
      <c r="G176" s="289" t="s">
        <v>5772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8966</v>
      </c>
      <c r="F177" s="288" t="s">
        <v>8967</v>
      </c>
      <c r="G177" s="289" t="s">
        <v>5772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8968</v>
      </c>
      <c r="F178" s="288" t="s">
        <v>8969</v>
      </c>
      <c r="G178" s="289" t="s">
        <v>5772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8970</v>
      </c>
      <c r="F179" s="288" t="s">
        <v>8971</v>
      </c>
      <c r="G179" s="289" t="s">
        <v>5772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1540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8972</v>
      </c>
      <c r="F180" s="288" t="s">
        <v>8973</v>
      </c>
      <c r="G180" s="289" t="s">
        <v>5772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1560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8974</v>
      </c>
      <c r="F181" s="288" t="s">
        <v>8975</v>
      </c>
      <c r="G181" s="289" t="s">
        <v>5772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1568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8976</v>
      </c>
      <c r="F182" s="288" t="s">
        <v>8977</v>
      </c>
      <c r="G182" s="289" t="s">
        <v>5772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1584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8978</v>
      </c>
      <c r="F183" s="218" t="s">
        <v>8979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1594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8980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8981</v>
      </c>
      <c r="F185" s="288" t="s">
        <v>8982</v>
      </c>
      <c r="G185" s="289" t="s">
        <v>5772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1604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8983</v>
      </c>
      <c r="F186" s="288" t="s">
        <v>8984</v>
      </c>
      <c r="G186" s="289" t="s">
        <v>5772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1640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8985</v>
      </c>
      <c r="F187" s="288" t="s">
        <v>8986</v>
      </c>
      <c r="G187" s="289" t="s">
        <v>5772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1661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8987</v>
      </c>
      <c r="F188" s="218" t="s">
        <v>8988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1672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8989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8990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8991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8992</v>
      </c>
      <c r="F193" s="288" t="s">
        <v>8993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8991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8994</v>
      </c>
      <c r="F196" s="218" t="s">
        <v>8995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1701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8996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8997</v>
      </c>
      <c r="F198" s="218" t="s">
        <v>8998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5309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8999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9000</v>
      </c>
      <c r="F200" s="218" t="s">
        <v>9001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9002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9003</v>
      </c>
      <c r="F202" s="218" t="s">
        <v>9004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5327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9005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9006</v>
      </c>
      <c r="F204" s="288" t="s">
        <v>9007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1769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9008</v>
      </c>
      <c r="F205" s="218" t="s">
        <v>9009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1784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9010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9011</v>
      </c>
      <c r="F207" s="288" t="s">
        <v>9012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1804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9013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9014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9015</v>
      </c>
      <c r="F211" s="218" t="s">
        <v>9016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1814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9017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9018</v>
      </c>
      <c r="F213" s="218" t="s">
        <v>9019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9020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9021</v>
      </c>
      <c r="F215" s="288" t="s">
        <v>9022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1840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5934</v>
      </c>
      <c r="F216" s="214" t="s">
        <v>9023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5120</v>
      </c>
      <c r="D217" s="216" t="s">
        <v>227</v>
      </c>
      <c r="E217" s="217" t="s">
        <v>8584</v>
      </c>
      <c r="F217" s="218" t="s">
        <v>8585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1886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8586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5002</v>
      </c>
      <c r="D219" s="286" t="s">
        <v>572</v>
      </c>
      <c r="E219" s="287" t="s">
        <v>9024</v>
      </c>
      <c r="F219" s="288" t="s">
        <v>9025</v>
      </c>
      <c r="G219" s="289" t="s">
        <v>4685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1901</v>
      </c>
    </row>
    <row r="220" s="2" customFormat="1" ht="21.75" customHeight="1">
      <c r="A220" s="41"/>
      <c r="B220" s="42"/>
      <c r="C220" s="216" t="s">
        <v>2515</v>
      </c>
      <c r="D220" s="216" t="s">
        <v>227</v>
      </c>
      <c r="E220" s="217" t="s">
        <v>7677</v>
      </c>
      <c r="F220" s="218" t="s">
        <v>7678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1913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7680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9026</v>
      </c>
      <c r="F222" s="214" t="s">
        <v>9027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2176</v>
      </c>
      <c r="D223" s="216" t="s">
        <v>227</v>
      </c>
      <c r="E223" s="217" t="s">
        <v>9028</v>
      </c>
      <c r="F223" s="218" t="s">
        <v>9029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1928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9030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Pot154PQllduSmrlmXIR6MfSvZ2Lja3r+pn0Js1XlrV5FfHf3QbCLoj2+Ttc8SWLiB7E78D2lsVba+vzVoNAfQ==" hashValue="0K0KE8dL+duaph58XPoLGRQsMk/coP19QLqIEhhvAORNTL1pZ/4GlE6dzu6Xw/nG1sxqU3MDJoarSlJolAfOIg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9031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9032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9033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9034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8828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1981</v>
      </c>
      <c r="F91" s="214" t="s">
        <v>9035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9015</v>
      </c>
      <c r="F92" s="218" t="s">
        <v>9016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9017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9018</v>
      </c>
      <c r="F94" s="218" t="s">
        <v>9019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9020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9021</v>
      </c>
      <c r="F96" s="288" t="s">
        <v>9022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9036</v>
      </c>
      <c r="F97" s="218" t="s">
        <v>9037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9038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9039</v>
      </c>
      <c r="F99" s="218" t="s">
        <v>9040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9041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9042</v>
      </c>
      <c r="F101" s="218" t="s">
        <v>9043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9044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9045</v>
      </c>
      <c r="F103" s="218" t="s">
        <v>9046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9047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1988</v>
      </c>
      <c r="F105" s="214" t="s">
        <v>9048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9015</v>
      </c>
      <c r="F106" s="218" t="s">
        <v>9016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9017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9018</v>
      </c>
      <c r="F108" s="218" t="s">
        <v>9019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9020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9021</v>
      </c>
      <c r="F110" s="288" t="s">
        <v>9022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9049</v>
      </c>
      <c r="F111" s="218" t="s">
        <v>9050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9051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9052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9053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9054</v>
      </c>
      <c r="F116" s="218" t="s">
        <v>9055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9056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9057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9058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9059</v>
      </c>
      <c r="F121" s="218" t="s">
        <v>9060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9063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9064</v>
      </c>
      <c r="F126" s="218" t="s">
        <v>9065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9066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9067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8846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1996</v>
      </c>
      <c r="F131" s="214" t="s">
        <v>9068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9069</v>
      </c>
      <c r="F132" s="218" t="s">
        <v>9070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9071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9072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9073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fv1kRNKdvnG5WBnnxON14f8GTkTTIJyeXBXSlDGlMfIzOklXOnBKIXSiTd68miQTW7csldYF7B7TmaBUYfDJ1A==" hashValue="bMPHkrDVBNEtUFpZMu9S21knhyW4hYUdE4T9sRKtG4opytk0fb8DS8TPdNfG1H6mfhRi//0VsV0GCitWz/3TE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9075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9076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8828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9077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9078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8878</v>
      </c>
      <c r="F91" s="218" t="s">
        <v>8879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8880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9079</v>
      </c>
      <c r="F93" s="288" t="s">
        <v>9080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9081</v>
      </c>
      <c r="F94" s="218" t="s">
        <v>9082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9083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8875</v>
      </c>
      <c r="F96" s="218" t="s">
        <v>8876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9084</v>
      </c>
      <c r="F98" s="288" t="s">
        <v>9085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9086</v>
      </c>
      <c r="F99" s="218" t="s">
        <v>9087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9088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9089</v>
      </c>
      <c r="F101" s="288" t="s">
        <v>9090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9091</v>
      </c>
      <c r="F102" s="288" t="s">
        <v>9092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9093</v>
      </c>
      <c r="F103" s="288" t="s">
        <v>9094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9095</v>
      </c>
      <c r="F104" s="218" t="s">
        <v>9096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9097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9098</v>
      </c>
      <c r="F106" s="218" t="s">
        <v>9099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9101</v>
      </c>
      <c r="F108" s="288" t="s">
        <v>9102</v>
      </c>
      <c r="G108" s="289" t="s">
        <v>5237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9103</v>
      </c>
      <c r="F109" s="218" t="s">
        <v>9104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9105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9106</v>
      </c>
      <c r="F111" s="288" t="s">
        <v>9107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9108</v>
      </c>
      <c r="F115" s="288" t="s">
        <v>9109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9110</v>
      </c>
      <c r="F116" s="288" t="s">
        <v>9111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9112</v>
      </c>
      <c r="F117" s="288" t="s">
        <v>9113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hGeTIFxCroCdnoBAfMb4rhoW26hLIaf2ah48q17azfFQtHl40/xYt+r5Um5lp1AzcjrNFz8VlyV6hV7BmHtNxA==" hashValue="9mUVAXf58O+AZvlLONJo/gNozJtVkmQ9EKgh571CKDesS3/IIGnSqfKYUe/euzaR4FV7XtoCDvJcn9vFooByRg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9114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9115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7066</v>
      </c>
      <c r="F87" s="218" t="s">
        <v>7067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9116</v>
      </c>
    </row>
    <row r="88" s="2" customFormat="1">
      <c r="A88" s="41"/>
      <c r="B88" s="42"/>
      <c r="C88" s="43"/>
      <c r="D88" s="267" t="s">
        <v>314</v>
      </c>
      <c r="E88" s="43"/>
      <c r="F88" s="268" t="s">
        <v>7069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9117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9118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9119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9120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9121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9122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9123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9124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7072</v>
      </c>
      <c r="F98" s="218" t="s">
        <v>7073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9125</v>
      </c>
    </row>
    <row r="99" s="2" customFormat="1">
      <c r="A99" s="41"/>
      <c r="B99" s="42"/>
      <c r="C99" s="43"/>
      <c r="D99" s="267" t="s">
        <v>314</v>
      </c>
      <c r="E99" s="43"/>
      <c r="F99" s="268" t="s">
        <v>7075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9126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6691</v>
      </c>
      <c r="F102" s="218" t="s">
        <v>6692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9127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6694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9128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9129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9130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7093</v>
      </c>
      <c r="F109" s="218" t="s">
        <v>7094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9131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7096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9117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9118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9119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9120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9121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9122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9123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9124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9132</v>
      </c>
      <c r="F120" s="214" t="s">
        <v>9133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9134</v>
      </c>
      <c r="F121" s="218" t="s">
        <v>9135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9136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9137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9138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9139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9140</v>
      </c>
      <c r="F128" s="288" t="s">
        <v>9141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9142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9143</v>
      </c>
      <c r="F129" s="288" t="s">
        <v>9144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9145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9146</v>
      </c>
      <c r="F130" s="218" t="s">
        <v>9147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9148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9149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9150</v>
      </c>
      <c r="F132" s="288" t="s">
        <v>9151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9152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9153</v>
      </c>
      <c r="F133" s="218" t="s">
        <v>9154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9155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9156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9157</v>
      </c>
      <c r="F135" s="288" t="s">
        <v>9158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9159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9160</v>
      </c>
      <c r="F137" s="218" t="s">
        <v>9161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9162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9163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4n8P3rzb0pmMUR06oORm6hPP5ruqqDiZ0Ul/rszZLU/Qo1NRhTCrvCp067c4oEumI8fG5dbK9RJ0bl6mhel/Ug==" hashValue="sZahmWYxeKq6WQG+WxNwP/3uPDf5wrYM5/tmZ775Y6PAaSBk1zVUHAnxjdh9efCL44pp9ZpKRufUqQ8WUaubtw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9165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9166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9167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1607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9168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9169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9170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9171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1812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9172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8321</v>
      </c>
      <c r="F103" s="214" t="s">
        <v>9173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8345</v>
      </c>
      <c r="F104" s="218" t="s">
        <v>8346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9174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9175</v>
      </c>
      <c r="F106" s="218" t="s">
        <v>9176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9177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9178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9179</v>
      </c>
      <c r="F108" s="288" t="s">
        <v>9180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9181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9182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tVkU4ycHNvH+ktpigG4hBkzEqOEvkriP3Vht+OlBzgN/ulUDoMx5RW7rWnmv4VEIq7t9wCV2+zvfDLBiA2WqhQ==" hashValue="EVl1J7nDvM6SA11nc4Ozt5GRDZsw25EoXSguAthM2slFe72yeSHi1EzEKec6LlCmDZ6zBB+7IluDC9wVuji4q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9183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9184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9185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9186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9187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9188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9189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9190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9191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9192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9193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9194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9195</v>
      </c>
      <c r="F19" s="317" t="s">
        <v>9196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9197</v>
      </c>
      <c r="F20" s="317" t="s">
        <v>9198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9199</v>
      </c>
      <c r="F21" s="317" t="s">
        <v>9200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6617</v>
      </c>
      <c r="F22" s="317" t="s">
        <v>6618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9201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9202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9203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9204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9205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9206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9207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9208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9209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9210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9211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9212</v>
      </c>
      <c r="F37" s="317"/>
      <c r="G37" s="317" t="s">
        <v>9213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9214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9215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9216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9217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9218</v>
      </c>
      <c r="F42" s="317"/>
      <c r="G42" s="317" t="s">
        <v>9219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9220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9221</v>
      </c>
      <c r="F44" s="317"/>
      <c r="G44" s="317" t="s">
        <v>9222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9223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9224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9225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9226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9227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9228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9229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9230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9231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9232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9233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9234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9235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9236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9237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9238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9239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9240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9241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9242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9243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9244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9245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9246</v>
      </c>
      <c r="D76" s="335"/>
      <c r="E76" s="335"/>
      <c r="F76" s="335" t="s">
        <v>9247</v>
      </c>
      <c r="G76" s="336"/>
      <c r="H76" s="335" t="s">
        <v>56</v>
      </c>
      <c r="I76" s="335" t="s">
        <v>59</v>
      </c>
      <c r="J76" s="335" t="s">
        <v>9248</v>
      </c>
      <c r="K76" s="334"/>
    </row>
    <row r="77" s="1" customFormat="1" ht="17.25" customHeight="1">
      <c r="B77" s="332"/>
      <c r="C77" s="337" t="s">
        <v>9249</v>
      </c>
      <c r="D77" s="337"/>
      <c r="E77" s="337"/>
      <c r="F77" s="338" t="s">
        <v>9250</v>
      </c>
      <c r="G77" s="339"/>
      <c r="H77" s="337"/>
      <c r="I77" s="337"/>
      <c r="J77" s="337" t="s">
        <v>9251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9252</v>
      </c>
      <c r="G79" s="344"/>
      <c r="H79" s="320" t="s">
        <v>9253</v>
      </c>
      <c r="I79" s="320" t="s">
        <v>9254</v>
      </c>
      <c r="J79" s="320">
        <v>20</v>
      </c>
      <c r="K79" s="334"/>
    </row>
    <row r="80" s="1" customFormat="1" ht="15" customHeight="1">
      <c r="B80" s="332"/>
      <c r="C80" s="320" t="s">
        <v>9255</v>
      </c>
      <c r="D80" s="320"/>
      <c r="E80" s="320"/>
      <c r="F80" s="343" t="s">
        <v>9252</v>
      </c>
      <c r="G80" s="344"/>
      <c r="H80" s="320" t="s">
        <v>9256</v>
      </c>
      <c r="I80" s="320" t="s">
        <v>9254</v>
      </c>
      <c r="J80" s="320">
        <v>120</v>
      </c>
      <c r="K80" s="334"/>
    </row>
    <row r="81" s="1" customFormat="1" ht="15" customHeight="1">
      <c r="B81" s="345"/>
      <c r="C81" s="320" t="s">
        <v>9257</v>
      </c>
      <c r="D81" s="320"/>
      <c r="E81" s="320"/>
      <c r="F81" s="343" t="s">
        <v>9258</v>
      </c>
      <c r="G81" s="344"/>
      <c r="H81" s="320" t="s">
        <v>9259</v>
      </c>
      <c r="I81" s="320" t="s">
        <v>9254</v>
      </c>
      <c r="J81" s="320">
        <v>50</v>
      </c>
      <c r="K81" s="334"/>
    </row>
    <row r="82" s="1" customFormat="1" ht="15" customHeight="1">
      <c r="B82" s="345"/>
      <c r="C82" s="320" t="s">
        <v>9260</v>
      </c>
      <c r="D82" s="320"/>
      <c r="E82" s="320"/>
      <c r="F82" s="343" t="s">
        <v>9252</v>
      </c>
      <c r="G82" s="344"/>
      <c r="H82" s="320" t="s">
        <v>9261</v>
      </c>
      <c r="I82" s="320" t="s">
        <v>9262</v>
      </c>
      <c r="J82" s="320"/>
      <c r="K82" s="334"/>
    </row>
    <row r="83" s="1" customFormat="1" ht="15" customHeight="1">
      <c r="B83" s="345"/>
      <c r="C83" s="346" t="s">
        <v>9263</v>
      </c>
      <c r="D83" s="346"/>
      <c r="E83" s="346"/>
      <c r="F83" s="347" t="s">
        <v>9258</v>
      </c>
      <c r="G83" s="346"/>
      <c r="H83" s="346" t="s">
        <v>9264</v>
      </c>
      <c r="I83" s="346" t="s">
        <v>9254</v>
      </c>
      <c r="J83" s="346">
        <v>15</v>
      </c>
      <c r="K83" s="334"/>
    </row>
    <row r="84" s="1" customFormat="1" ht="15" customHeight="1">
      <c r="B84" s="345"/>
      <c r="C84" s="346" t="s">
        <v>9265</v>
      </c>
      <c r="D84" s="346"/>
      <c r="E84" s="346"/>
      <c r="F84" s="347" t="s">
        <v>9258</v>
      </c>
      <c r="G84" s="346"/>
      <c r="H84" s="346" t="s">
        <v>9266</v>
      </c>
      <c r="I84" s="346" t="s">
        <v>9254</v>
      </c>
      <c r="J84" s="346">
        <v>15</v>
      </c>
      <c r="K84" s="334"/>
    </row>
    <row r="85" s="1" customFormat="1" ht="15" customHeight="1">
      <c r="B85" s="345"/>
      <c r="C85" s="346" t="s">
        <v>9267</v>
      </c>
      <c r="D85" s="346"/>
      <c r="E85" s="346"/>
      <c r="F85" s="347" t="s">
        <v>9258</v>
      </c>
      <c r="G85" s="346"/>
      <c r="H85" s="346" t="s">
        <v>9268</v>
      </c>
      <c r="I85" s="346" t="s">
        <v>9254</v>
      </c>
      <c r="J85" s="346">
        <v>20</v>
      </c>
      <c r="K85" s="334"/>
    </row>
    <row r="86" s="1" customFormat="1" ht="15" customHeight="1">
      <c r="B86" s="345"/>
      <c r="C86" s="346" t="s">
        <v>9269</v>
      </c>
      <c r="D86" s="346"/>
      <c r="E86" s="346"/>
      <c r="F86" s="347" t="s">
        <v>9258</v>
      </c>
      <c r="G86" s="346"/>
      <c r="H86" s="346" t="s">
        <v>9270</v>
      </c>
      <c r="I86" s="346" t="s">
        <v>9254</v>
      </c>
      <c r="J86" s="346">
        <v>20</v>
      </c>
      <c r="K86" s="334"/>
    </row>
    <row r="87" s="1" customFormat="1" ht="15" customHeight="1">
      <c r="B87" s="345"/>
      <c r="C87" s="320" t="s">
        <v>9271</v>
      </c>
      <c r="D87" s="320"/>
      <c r="E87" s="320"/>
      <c r="F87" s="343" t="s">
        <v>9258</v>
      </c>
      <c r="G87" s="344"/>
      <c r="H87" s="320" t="s">
        <v>9272</v>
      </c>
      <c r="I87" s="320" t="s">
        <v>9254</v>
      </c>
      <c r="J87" s="320">
        <v>50</v>
      </c>
      <c r="K87" s="334"/>
    </row>
    <row r="88" s="1" customFormat="1" ht="15" customHeight="1">
      <c r="B88" s="345"/>
      <c r="C88" s="320" t="s">
        <v>9273</v>
      </c>
      <c r="D88" s="320"/>
      <c r="E88" s="320"/>
      <c r="F88" s="343" t="s">
        <v>9258</v>
      </c>
      <c r="G88" s="344"/>
      <c r="H88" s="320" t="s">
        <v>9274</v>
      </c>
      <c r="I88" s="320" t="s">
        <v>9254</v>
      </c>
      <c r="J88" s="320">
        <v>20</v>
      </c>
      <c r="K88" s="334"/>
    </row>
    <row r="89" s="1" customFormat="1" ht="15" customHeight="1">
      <c r="B89" s="345"/>
      <c r="C89" s="320" t="s">
        <v>9275</v>
      </c>
      <c r="D89" s="320"/>
      <c r="E89" s="320"/>
      <c r="F89" s="343" t="s">
        <v>9258</v>
      </c>
      <c r="G89" s="344"/>
      <c r="H89" s="320" t="s">
        <v>9276</v>
      </c>
      <c r="I89" s="320" t="s">
        <v>9254</v>
      </c>
      <c r="J89" s="320">
        <v>20</v>
      </c>
      <c r="K89" s="334"/>
    </row>
    <row r="90" s="1" customFormat="1" ht="15" customHeight="1">
      <c r="B90" s="345"/>
      <c r="C90" s="320" t="s">
        <v>9277</v>
      </c>
      <c r="D90" s="320"/>
      <c r="E90" s="320"/>
      <c r="F90" s="343" t="s">
        <v>9258</v>
      </c>
      <c r="G90" s="344"/>
      <c r="H90" s="320" t="s">
        <v>9278</v>
      </c>
      <c r="I90" s="320" t="s">
        <v>9254</v>
      </c>
      <c r="J90" s="320">
        <v>50</v>
      </c>
      <c r="K90" s="334"/>
    </row>
    <row r="91" s="1" customFormat="1" ht="15" customHeight="1">
      <c r="B91" s="345"/>
      <c r="C91" s="320" t="s">
        <v>9279</v>
      </c>
      <c r="D91" s="320"/>
      <c r="E91" s="320"/>
      <c r="F91" s="343" t="s">
        <v>9258</v>
      </c>
      <c r="G91" s="344"/>
      <c r="H91" s="320" t="s">
        <v>9279</v>
      </c>
      <c r="I91" s="320" t="s">
        <v>9254</v>
      </c>
      <c r="J91" s="320">
        <v>50</v>
      </c>
      <c r="K91" s="334"/>
    </row>
    <row r="92" s="1" customFormat="1" ht="15" customHeight="1">
      <c r="B92" s="345"/>
      <c r="C92" s="320" t="s">
        <v>9280</v>
      </c>
      <c r="D92" s="320"/>
      <c r="E92" s="320"/>
      <c r="F92" s="343" t="s">
        <v>9258</v>
      </c>
      <c r="G92" s="344"/>
      <c r="H92" s="320" t="s">
        <v>9281</v>
      </c>
      <c r="I92" s="320" t="s">
        <v>9254</v>
      </c>
      <c r="J92" s="320">
        <v>255</v>
      </c>
      <c r="K92" s="334"/>
    </row>
    <row r="93" s="1" customFormat="1" ht="15" customHeight="1">
      <c r="B93" s="345"/>
      <c r="C93" s="320" t="s">
        <v>9282</v>
      </c>
      <c r="D93" s="320"/>
      <c r="E93" s="320"/>
      <c r="F93" s="343" t="s">
        <v>9252</v>
      </c>
      <c r="G93" s="344"/>
      <c r="H93" s="320" t="s">
        <v>9283</v>
      </c>
      <c r="I93" s="320" t="s">
        <v>9284</v>
      </c>
      <c r="J93" s="320"/>
      <c r="K93" s="334"/>
    </row>
    <row r="94" s="1" customFormat="1" ht="15" customHeight="1">
      <c r="B94" s="345"/>
      <c r="C94" s="320" t="s">
        <v>9285</v>
      </c>
      <c r="D94" s="320"/>
      <c r="E94" s="320"/>
      <c r="F94" s="343" t="s">
        <v>9252</v>
      </c>
      <c r="G94" s="344"/>
      <c r="H94" s="320" t="s">
        <v>9286</v>
      </c>
      <c r="I94" s="320" t="s">
        <v>9287</v>
      </c>
      <c r="J94" s="320"/>
      <c r="K94" s="334"/>
    </row>
    <row r="95" s="1" customFormat="1" ht="15" customHeight="1">
      <c r="B95" s="345"/>
      <c r="C95" s="320" t="s">
        <v>9288</v>
      </c>
      <c r="D95" s="320"/>
      <c r="E95" s="320"/>
      <c r="F95" s="343" t="s">
        <v>9252</v>
      </c>
      <c r="G95" s="344"/>
      <c r="H95" s="320" t="s">
        <v>9288</v>
      </c>
      <c r="I95" s="320" t="s">
        <v>9287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9252</v>
      </c>
      <c r="G96" s="344"/>
      <c r="H96" s="320" t="s">
        <v>9289</v>
      </c>
      <c r="I96" s="320" t="s">
        <v>9287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9252</v>
      </c>
      <c r="G97" s="344"/>
      <c r="H97" s="320" t="s">
        <v>9290</v>
      </c>
      <c r="I97" s="320" t="s">
        <v>9287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9291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9246</v>
      </c>
      <c r="D103" s="335"/>
      <c r="E103" s="335"/>
      <c r="F103" s="335" t="s">
        <v>9247</v>
      </c>
      <c r="G103" s="336"/>
      <c r="H103" s="335" t="s">
        <v>56</v>
      </c>
      <c r="I103" s="335" t="s">
        <v>59</v>
      </c>
      <c r="J103" s="335" t="s">
        <v>9248</v>
      </c>
      <c r="K103" s="334"/>
    </row>
    <row r="104" s="1" customFormat="1" ht="17.25" customHeight="1">
      <c r="B104" s="332"/>
      <c r="C104" s="337" t="s">
        <v>9249</v>
      </c>
      <c r="D104" s="337"/>
      <c r="E104" s="337"/>
      <c r="F104" s="338" t="s">
        <v>9250</v>
      </c>
      <c r="G104" s="339"/>
      <c r="H104" s="337"/>
      <c r="I104" s="337"/>
      <c r="J104" s="337" t="s">
        <v>9251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9252</v>
      </c>
      <c r="G106" s="320"/>
      <c r="H106" s="320" t="s">
        <v>9292</v>
      </c>
      <c r="I106" s="320" t="s">
        <v>9254</v>
      </c>
      <c r="J106" s="320">
        <v>20</v>
      </c>
      <c r="K106" s="334"/>
    </row>
    <row r="107" s="1" customFormat="1" ht="15" customHeight="1">
      <c r="B107" s="332"/>
      <c r="C107" s="320" t="s">
        <v>9255</v>
      </c>
      <c r="D107" s="320"/>
      <c r="E107" s="320"/>
      <c r="F107" s="343" t="s">
        <v>9252</v>
      </c>
      <c r="G107" s="320"/>
      <c r="H107" s="320" t="s">
        <v>9292</v>
      </c>
      <c r="I107" s="320" t="s">
        <v>9254</v>
      </c>
      <c r="J107" s="320">
        <v>120</v>
      </c>
      <c r="K107" s="334"/>
    </row>
    <row r="108" s="1" customFormat="1" ht="15" customHeight="1">
      <c r="B108" s="345"/>
      <c r="C108" s="320" t="s">
        <v>9257</v>
      </c>
      <c r="D108" s="320"/>
      <c r="E108" s="320"/>
      <c r="F108" s="343" t="s">
        <v>9258</v>
      </c>
      <c r="G108" s="320"/>
      <c r="H108" s="320" t="s">
        <v>9292</v>
      </c>
      <c r="I108" s="320" t="s">
        <v>9254</v>
      </c>
      <c r="J108" s="320">
        <v>50</v>
      </c>
      <c r="K108" s="334"/>
    </row>
    <row r="109" s="1" customFormat="1" ht="15" customHeight="1">
      <c r="B109" s="345"/>
      <c r="C109" s="320" t="s">
        <v>9260</v>
      </c>
      <c r="D109" s="320"/>
      <c r="E109" s="320"/>
      <c r="F109" s="343" t="s">
        <v>9252</v>
      </c>
      <c r="G109" s="320"/>
      <c r="H109" s="320" t="s">
        <v>9292</v>
      </c>
      <c r="I109" s="320" t="s">
        <v>9262</v>
      </c>
      <c r="J109" s="320"/>
      <c r="K109" s="334"/>
    </row>
    <row r="110" s="1" customFormat="1" ht="15" customHeight="1">
      <c r="B110" s="345"/>
      <c r="C110" s="320" t="s">
        <v>9271</v>
      </c>
      <c r="D110" s="320"/>
      <c r="E110" s="320"/>
      <c r="F110" s="343" t="s">
        <v>9258</v>
      </c>
      <c r="G110" s="320"/>
      <c r="H110" s="320" t="s">
        <v>9292</v>
      </c>
      <c r="I110" s="320" t="s">
        <v>9254</v>
      </c>
      <c r="J110" s="320">
        <v>50</v>
      </c>
      <c r="K110" s="334"/>
    </row>
    <row r="111" s="1" customFormat="1" ht="15" customHeight="1">
      <c r="B111" s="345"/>
      <c r="C111" s="320" t="s">
        <v>9279</v>
      </c>
      <c r="D111" s="320"/>
      <c r="E111" s="320"/>
      <c r="F111" s="343" t="s">
        <v>9258</v>
      </c>
      <c r="G111" s="320"/>
      <c r="H111" s="320" t="s">
        <v>9292</v>
      </c>
      <c r="I111" s="320" t="s">
        <v>9254</v>
      </c>
      <c r="J111" s="320">
        <v>50</v>
      </c>
      <c r="K111" s="334"/>
    </row>
    <row r="112" s="1" customFormat="1" ht="15" customHeight="1">
      <c r="B112" s="345"/>
      <c r="C112" s="320" t="s">
        <v>9277</v>
      </c>
      <c r="D112" s="320"/>
      <c r="E112" s="320"/>
      <c r="F112" s="343" t="s">
        <v>9258</v>
      </c>
      <c r="G112" s="320"/>
      <c r="H112" s="320" t="s">
        <v>9292</v>
      </c>
      <c r="I112" s="320" t="s">
        <v>9254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9252</v>
      </c>
      <c r="G113" s="320"/>
      <c r="H113" s="320" t="s">
        <v>9293</v>
      </c>
      <c r="I113" s="320" t="s">
        <v>9254</v>
      </c>
      <c r="J113" s="320">
        <v>20</v>
      </c>
      <c r="K113" s="334"/>
    </row>
    <row r="114" s="1" customFormat="1" ht="15" customHeight="1">
      <c r="B114" s="345"/>
      <c r="C114" s="320" t="s">
        <v>9294</v>
      </c>
      <c r="D114" s="320"/>
      <c r="E114" s="320"/>
      <c r="F114" s="343" t="s">
        <v>9252</v>
      </c>
      <c r="G114" s="320"/>
      <c r="H114" s="320" t="s">
        <v>9295</v>
      </c>
      <c r="I114" s="320" t="s">
        <v>9254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9252</v>
      </c>
      <c r="G115" s="320"/>
      <c r="H115" s="320" t="s">
        <v>9296</v>
      </c>
      <c r="I115" s="320" t="s">
        <v>9287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9252</v>
      </c>
      <c r="G116" s="320"/>
      <c r="H116" s="320" t="s">
        <v>9297</v>
      </c>
      <c r="I116" s="320" t="s">
        <v>9287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9252</v>
      </c>
      <c r="G117" s="320"/>
      <c r="H117" s="320" t="s">
        <v>9298</v>
      </c>
      <c r="I117" s="320" t="s">
        <v>9299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9300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9246</v>
      </c>
      <c r="D123" s="335"/>
      <c r="E123" s="335"/>
      <c r="F123" s="335" t="s">
        <v>9247</v>
      </c>
      <c r="G123" s="336"/>
      <c r="H123" s="335" t="s">
        <v>56</v>
      </c>
      <c r="I123" s="335" t="s">
        <v>59</v>
      </c>
      <c r="J123" s="335" t="s">
        <v>9248</v>
      </c>
      <c r="K123" s="364"/>
    </row>
    <row r="124" s="1" customFormat="1" ht="17.25" customHeight="1">
      <c r="B124" s="363"/>
      <c r="C124" s="337" t="s">
        <v>9249</v>
      </c>
      <c r="D124" s="337"/>
      <c r="E124" s="337"/>
      <c r="F124" s="338" t="s">
        <v>9250</v>
      </c>
      <c r="G124" s="339"/>
      <c r="H124" s="337"/>
      <c r="I124" s="337"/>
      <c r="J124" s="337" t="s">
        <v>9251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9255</v>
      </c>
      <c r="D126" s="342"/>
      <c r="E126" s="342"/>
      <c r="F126" s="343" t="s">
        <v>9252</v>
      </c>
      <c r="G126" s="320"/>
      <c r="H126" s="320" t="s">
        <v>9292</v>
      </c>
      <c r="I126" s="320" t="s">
        <v>9254</v>
      </c>
      <c r="J126" s="320">
        <v>120</v>
      </c>
      <c r="K126" s="368"/>
    </row>
    <row r="127" s="1" customFormat="1" ht="15" customHeight="1">
      <c r="B127" s="365"/>
      <c r="C127" s="320" t="s">
        <v>9301</v>
      </c>
      <c r="D127" s="320"/>
      <c r="E127" s="320"/>
      <c r="F127" s="343" t="s">
        <v>9252</v>
      </c>
      <c r="G127" s="320"/>
      <c r="H127" s="320" t="s">
        <v>9302</v>
      </c>
      <c r="I127" s="320" t="s">
        <v>9254</v>
      </c>
      <c r="J127" s="320" t="s">
        <v>9303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9252</v>
      </c>
      <c r="G128" s="320"/>
      <c r="H128" s="320" t="s">
        <v>9304</v>
      </c>
      <c r="I128" s="320" t="s">
        <v>9254</v>
      </c>
      <c r="J128" s="320" t="s">
        <v>9303</v>
      </c>
      <c r="K128" s="368"/>
    </row>
    <row r="129" s="1" customFormat="1" ht="15" customHeight="1">
      <c r="B129" s="365"/>
      <c r="C129" s="320" t="s">
        <v>9263</v>
      </c>
      <c r="D129" s="320"/>
      <c r="E129" s="320"/>
      <c r="F129" s="343" t="s">
        <v>9258</v>
      </c>
      <c r="G129" s="320"/>
      <c r="H129" s="320" t="s">
        <v>9264</v>
      </c>
      <c r="I129" s="320" t="s">
        <v>9254</v>
      </c>
      <c r="J129" s="320">
        <v>15</v>
      </c>
      <c r="K129" s="368"/>
    </row>
    <row r="130" s="1" customFormat="1" ht="15" customHeight="1">
      <c r="B130" s="365"/>
      <c r="C130" s="346" t="s">
        <v>9265</v>
      </c>
      <c r="D130" s="346"/>
      <c r="E130" s="346"/>
      <c r="F130" s="347" t="s">
        <v>9258</v>
      </c>
      <c r="G130" s="346"/>
      <c r="H130" s="346" t="s">
        <v>9266</v>
      </c>
      <c r="I130" s="346" t="s">
        <v>9254</v>
      </c>
      <c r="J130" s="346">
        <v>15</v>
      </c>
      <c r="K130" s="368"/>
    </row>
    <row r="131" s="1" customFormat="1" ht="15" customHeight="1">
      <c r="B131" s="365"/>
      <c r="C131" s="346" t="s">
        <v>9267</v>
      </c>
      <c r="D131" s="346"/>
      <c r="E131" s="346"/>
      <c r="F131" s="347" t="s">
        <v>9258</v>
      </c>
      <c r="G131" s="346"/>
      <c r="H131" s="346" t="s">
        <v>9268</v>
      </c>
      <c r="I131" s="346" t="s">
        <v>9254</v>
      </c>
      <c r="J131" s="346">
        <v>20</v>
      </c>
      <c r="K131" s="368"/>
    </row>
    <row r="132" s="1" customFormat="1" ht="15" customHeight="1">
      <c r="B132" s="365"/>
      <c r="C132" s="346" t="s">
        <v>9269</v>
      </c>
      <c r="D132" s="346"/>
      <c r="E132" s="346"/>
      <c r="F132" s="347" t="s">
        <v>9258</v>
      </c>
      <c r="G132" s="346"/>
      <c r="H132" s="346" t="s">
        <v>9270</v>
      </c>
      <c r="I132" s="346" t="s">
        <v>9254</v>
      </c>
      <c r="J132" s="346">
        <v>20</v>
      </c>
      <c r="K132" s="368"/>
    </row>
    <row r="133" s="1" customFormat="1" ht="15" customHeight="1">
      <c r="B133" s="365"/>
      <c r="C133" s="320" t="s">
        <v>9257</v>
      </c>
      <c r="D133" s="320"/>
      <c r="E133" s="320"/>
      <c r="F133" s="343" t="s">
        <v>9258</v>
      </c>
      <c r="G133" s="320"/>
      <c r="H133" s="320" t="s">
        <v>9292</v>
      </c>
      <c r="I133" s="320" t="s">
        <v>9254</v>
      </c>
      <c r="J133" s="320">
        <v>50</v>
      </c>
      <c r="K133" s="368"/>
    </row>
    <row r="134" s="1" customFormat="1" ht="15" customHeight="1">
      <c r="B134" s="365"/>
      <c r="C134" s="320" t="s">
        <v>9271</v>
      </c>
      <c r="D134" s="320"/>
      <c r="E134" s="320"/>
      <c r="F134" s="343" t="s">
        <v>9258</v>
      </c>
      <c r="G134" s="320"/>
      <c r="H134" s="320" t="s">
        <v>9292</v>
      </c>
      <c r="I134" s="320" t="s">
        <v>9254</v>
      </c>
      <c r="J134" s="320">
        <v>50</v>
      </c>
      <c r="K134" s="368"/>
    </row>
    <row r="135" s="1" customFormat="1" ht="15" customHeight="1">
      <c r="B135" s="365"/>
      <c r="C135" s="320" t="s">
        <v>9277</v>
      </c>
      <c r="D135" s="320"/>
      <c r="E135" s="320"/>
      <c r="F135" s="343" t="s">
        <v>9258</v>
      </c>
      <c r="G135" s="320"/>
      <c r="H135" s="320" t="s">
        <v>9292</v>
      </c>
      <c r="I135" s="320" t="s">
        <v>9254</v>
      </c>
      <c r="J135" s="320">
        <v>50</v>
      </c>
      <c r="K135" s="368"/>
    </row>
    <row r="136" s="1" customFormat="1" ht="15" customHeight="1">
      <c r="B136" s="365"/>
      <c r="C136" s="320" t="s">
        <v>9279</v>
      </c>
      <c r="D136" s="320"/>
      <c r="E136" s="320"/>
      <c r="F136" s="343" t="s">
        <v>9258</v>
      </c>
      <c r="G136" s="320"/>
      <c r="H136" s="320" t="s">
        <v>9292</v>
      </c>
      <c r="I136" s="320" t="s">
        <v>9254</v>
      </c>
      <c r="J136" s="320">
        <v>50</v>
      </c>
      <c r="K136" s="368"/>
    </row>
    <row r="137" s="1" customFormat="1" ht="15" customHeight="1">
      <c r="B137" s="365"/>
      <c r="C137" s="320" t="s">
        <v>9280</v>
      </c>
      <c r="D137" s="320"/>
      <c r="E137" s="320"/>
      <c r="F137" s="343" t="s">
        <v>9258</v>
      </c>
      <c r="G137" s="320"/>
      <c r="H137" s="320" t="s">
        <v>9305</v>
      </c>
      <c r="I137" s="320" t="s">
        <v>9254</v>
      </c>
      <c r="J137" s="320">
        <v>255</v>
      </c>
      <c r="K137" s="368"/>
    </row>
    <row r="138" s="1" customFormat="1" ht="15" customHeight="1">
      <c r="B138" s="365"/>
      <c r="C138" s="320" t="s">
        <v>9282</v>
      </c>
      <c r="D138" s="320"/>
      <c r="E138" s="320"/>
      <c r="F138" s="343" t="s">
        <v>9252</v>
      </c>
      <c r="G138" s="320"/>
      <c r="H138" s="320" t="s">
        <v>9306</v>
      </c>
      <c r="I138" s="320" t="s">
        <v>9284</v>
      </c>
      <c r="J138" s="320"/>
      <c r="K138" s="368"/>
    </row>
    <row r="139" s="1" customFormat="1" ht="15" customHeight="1">
      <c r="B139" s="365"/>
      <c r="C139" s="320" t="s">
        <v>9285</v>
      </c>
      <c r="D139" s="320"/>
      <c r="E139" s="320"/>
      <c r="F139" s="343" t="s">
        <v>9252</v>
      </c>
      <c r="G139" s="320"/>
      <c r="H139" s="320" t="s">
        <v>9307</v>
      </c>
      <c r="I139" s="320" t="s">
        <v>9287</v>
      </c>
      <c r="J139" s="320"/>
      <c r="K139" s="368"/>
    </row>
    <row r="140" s="1" customFormat="1" ht="15" customHeight="1">
      <c r="B140" s="365"/>
      <c r="C140" s="320" t="s">
        <v>9288</v>
      </c>
      <c r="D140" s="320"/>
      <c r="E140" s="320"/>
      <c r="F140" s="343" t="s">
        <v>9252</v>
      </c>
      <c r="G140" s="320"/>
      <c r="H140" s="320" t="s">
        <v>9288</v>
      </c>
      <c r="I140" s="320" t="s">
        <v>9287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9252</v>
      </c>
      <c r="G141" s="320"/>
      <c r="H141" s="320" t="s">
        <v>9308</v>
      </c>
      <c r="I141" s="320" t="s">
        <v>9287</v>
      </c>
      <c r="J141" s="320"/>
      <c r="K141" s="368"/>
    </row>
    <row r="142" s="1" customFormat="1" ht="15" customHeight="1">
      <c r="B142" s="365"/>
      <c r="C142" s="320" t="s">
        <v>9309</v>
      </c>
      <c r="D142" s="320"/>
      <c r="E142" s="320"/>
      <c r="F142" s="343" t="s">
        <v>9252</v>
      </c>
      <c r="G142" s="320"/>
      <c r="H142" s="320" t="s">
        <v>9310</v>
      </c>
      <c r="I142" s="320" t="s">
        <v>9287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9311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9246</v>
      </c>
      <c r="D148" s="335"/>
      <c r="E148" s="335"/>
      <c r="F148" s="335" t="s">
        <v>9247</v>
      </c>
      <c r="G148" s="336"/>
      <c r="H148" s="335" t="s">
        <v>56</v>
      </c>
      <c r="I148" s="335" t="s">
        <v>59</v>
      </c>
      <c r="J148" s="335" t="s">
        <v>9248</v>
      </c>
      <c r="K148" s="334"/>
    </row>
    <row r="149" s="1" customFormat="1" ht="17.25" customHeight="1">
      <c r="B149" s="332"/>
      <c r="C149" s="337" t="s">
        <v>9249</v>
      </c>
      <c r="D149" s="337"/>
      <c r="E149" s="337"/>
      <c r="F149" s="338" t="s">
        <v>9250</v>
      </c>
      <c r="G149" s="339"/>
      <c r="H149" s="337"/>
      <c r="I149" s="337"/>
      <c r="J149" s="337" t="s">
        <v>9251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9255</v>
      </c>
      <c r="D151" s="320"/>
      <c r="E151" s="320"/>
      <c r="F151" s="373" t="s">
        <v>9252</v>
      </c>
      <c r="G151" s="320"/>
      <c r="H151" s="372" t="s">
        <v>9292</v>
      </c>
      <c r="I151" s="372" t="s">
        <v>9254</v>
      </c>
      <c r="J151" s="372">
        <v>120</v>
      </c>
      <c r="K151" s="368"/>
    </row>
    <row r="152" s="1" customFormat="1" ht="15" customHeight="1">
      <c r="B152" s="345"/>
      <c r="C152" s="372" t="s">
        <v>9301</v>
      </c>
      <c r="D152" s="320"/>
      <c r="E152" s="320"/>
      <c r="F152" s="373" t="s">
        <v>9252</v>
      </c>
      <c r="G152" s="320"/>
      <c r="H152" s="372" t="s">
        <v>9312</v>
      </c>
      <c r="I152" s="372" t="s">
        <v>9254</v>
      </c>
      <c r="J152" s="372" t="s">
        <v>9303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9252</v>
      </c>
      <c r="G153" s="320"/>
      <c r="H153" s="372" t="s">
        <v>9313</v>
      </c>
      <c r="I153" s="372" t="s">
        <v>9254</v>
      </c>
      <c r="J153" s="372" t="s">
        <v>9303</v>
      </c>
      <c r="K153" s="368"/>
    </row>
    <row r="154" s="1" customFormat="1" ht="15" customHeight="1">
      <c r="B154" s="345"/>
      <c r="C154" s="372" t="s">
        <v>9257</v>
      </c>
      <c r="D154" s="320"/>
      <c r="E154" s="320"/>
      <c r="F154" s="373" t="s">
        <v>9258</v>
      </c>
      <c r="G154" s="320"/>
      <c r="H154" s="372" t="s">
        <v>9292</v>
      </c>
      <c r="I154" s="372" t="s">
        <v>9254</v>
      </c>
      <c r="J154" s="372">
        <v>50</v>
      </c>
      <c r="K154" s="368"/>
    </row>
    <row r="155" s="1" customFormat="1" ht="15" customHeight="1">
      <c r="B155" s="345"/>
      <c r="C155" s="372" t="s">
        <v>9260</v>
      </c>
      <c r="D155" s="320"/>
      <c r="E155" s="320"/>
      <c r="F155" s="373" t="s">
        <v>9252</v>
      </c>
      <c r="G155" s="320"/>
      <c r="H155" s="372" t="s">
        <v>9292</v>
      </c>
      <c r="I155" s="372" t="s">
        <v>9262</v>
      </c>
      <c r="J155" s="372"/>
      <c r="K155" s="368"/>
    </row>
    <row r="156" s="1" customFormat="1" ht="15" customHeight="1">
      <c r="B156" s="345"/>
      <c r="C156" s="372" t="s">
        <v>9271</v>
      </c>
      <c r="D156" s="320"/>
      <c r="E156" s="320"/>
      <c r="F156" s="373" t="s">
        <v>9258</v>
      </c>
      <c r="G156" s="320"/>
      <c r="H156" s="372" t="s">
        <v>9292</v>
      </c>
      <c r="I156" s="372" t="s">
        <v>9254</v>
      </c>
      <c r="J156" s="372">
        <v>50</v>
      </c>
      <c r="K156" s="368"/>
    </row>
    <row r="157" s="1" customFormat="1" ht="15" customHeight="1">
      <c r="B157" s="345"/>
      <c r="C157" s="372" t="s">
        <v>9279</v>
      </c>
      <c r="D157" s="320"/>
      <c r="E157" s="320"/>
      <c r="F157" s="373" t="s">
        <v>9258</v>
      </c>
      <c r="G157" s="320"/>
      <c r="H157" s="372" t="s">
        <v>9292</v>
      </c>
      <c r="I157" s="372" t="s">
        <v>9254</v>
      </c>
      <c r="J157" s="372">
        <v>50</v>
      </c>
      <c r="K157" s="368"/>
    </row>
    <row r="158" s="1" customFormat="1" ht="15" customHeight="1">
      <c r="B158" s="345"/>
      <c r="C158" s="372" t="s">
        <v>9277</v>
      </c>
      <c r="D158" s="320"/>
      <c r="E158" s="320"/>
      <c r="F158" s="373" t="s">
        <v>9258</v>
      </c>
      <c r="G158" s="320"/>
      <c r="H158" s="372" t="s">
        <v>9292</v>
      </c>
      <c r="I158" s="372" t="s">
        <v>9254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9252</v>
      </c>
      <c r="G159" s="320"/>
      <c r="H159" s="372" t="s">
        <v>9314</v>
      </c>
      <c r="I159" s="372" t="s">
        <v>9254</v>
      </c>
      <c r="J159" s="372" t="s">
        <v>9315</v>
      </c>
      <c r="K159" s="368"/>
    </row>
    <row r="160" s="1" customFormat="1" ht="15" customHeight="1">
      <c r="B160" s="345"/>
      <c r="C160" s="372" t="s">
        <v>9316</v>
      </c>
      <c r="D160" s="320"/>
      <c r="E160" s="320"/>
      <c r="F160" s="373" t="s">
        <v>9252</v>
      </c>
      <c r="G160" s="320"/>
      <c r="H160" s="372" t="s">
        <v>9317</v>
      </c>
      <c r="I160" s="372" t="s">
        <v>9287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9318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9246</v>
      </c>
      <c r="D166" s="335"/>
      <c r="E166" s="335"/>
      <c r="F166" s="335" t="s">
        <v>9247</v>
      </c>
      <c r="G166" s="377"/>
      <c r="H166" s="378" t="s">
        <v>56</v>
      </c>
      <c r="I166" s="378" t="s">
        <v>59</v>
      </c>
      <c r="J166" s="335" t="s">
        <v>9248</v>
      </c>
      <c r="K166" s="312"/>
    </row>
    <row r="167" s="1" customFormat="1" ht="17.25" customHeight="1">
      <c r="B167" s="313"/>
      <c r="C167" s="337" t="s">
        <v>9249</v>
      </c>
      <c r="D167" s="337"/>
      <c r="E167" s="337"/>
      <c r="F167" s="338" t="s">
        <v>9250</v>
      </c>
      <c r="G167" s="379"/>
      <c r="H167" s="380"/>
      <c r="I167" s="380"/>
      <c r="J167" s="337" t="s">
        <v>9251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9255</v>
      </c>
      <c r="D169" s="320"/>
      <c r="E169" s="320"/>
      <c r="F169" s="343" t="s">
        <v>9252</v>
      </c>
      <c r="G169" s="320"/>
      <c r="H169" s="320" t="s">
        <v>9292</v>
      </c>
      <c r="I169" s="320" t="s">
        <v>9254</v>
      </c>
      <c r="J169" s="320">
        <v>120</v>
      </c>
      <c r="K169" s="368"/>
    </row>
    <row r="170" s="1" customFormat="1" ht="15" customHeight="1">
      <c r="B170" s="345"/>
      <c r="C170" s="320" t="s">
        <v>9301</v>
      </c>
      <c r="D170" s="320"/>
      <c r="E170" s="320"/>
      <c r="F170" s="343" t="s">
        <v>9252</v>
      </c>
      <c r="G170" s="320"/>
      <c r="H170" s="320" t="s">
        <v>9302</v>
      </c>
      <c r="I170" s="320" t="s">
        <v>9254</v>
      </c>
      <c r="J170" s="320" t="s">
        <v>9303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9252</v>
      </c>
      <c r="G171" s="320"/>
      <c r="H171" s="320" t="s">
        <v>9319</v>
      </c>
      <c r="I171" s="320" t="s">
        <v>9254</v>
      </c>
      <c r="J171" s="320" t="s">
        <v>9303</v>
      </c>
      <c r="K171" s="368"/>
    </row>
    <row r="172" s="1" customFormat="1" ht="15" customHeight="1">
      <c r="B172" s="345"/>
      <c r="C172" s="320" t="s">
        <v>9257</v>
      </c>
      <c r="D172" s="320"/>
      <c r="E172" s="320"/>
      <c r="F172" s="343" t="s">
        <v>9258</v>
      </c>
      <c r="G172" s="320"/>
      <c r="H172" s="320" t="s">
        <v>9319</v>
      </c>
      <c r="I172" s="320" t="s">
        <v>9254</v>
      </c>
      <c r="J172" s="320">
        <v>50</v>
      </c>
      <c r="K172" s="368"/>
    </row>
    <row r="173" s="1" customFormat="1" ht="15" customHeight="1">
      <c r="B173" s="345"/>
      <c r="C173" s="320" t="s">
        <v>9260</v>
      </c>
      <c r="D173" s="320"/>
      <c r="E173" s="320"/>
      <c r="F173" s="343" t="s">
        <v>9252</v>
      </c>
      <c r="G173" s="320"/>
      <c r="H173" s="320" t="s">
        <v>9319</v>
      </c>
      <c r="I173" s="320" t="s">
        <v>9262</v>
      </c>
      <c r="J173" s="320"/>
      <c r="K173" s="368"/>
    </row>
    <row r="174" s="1" customFormat="1" ht="15" customHeight="1">
      <c r="B174" s="345"/>
      <c r="C174" s="320" t="s">
        <v>9271</v>
      </c>
      <c r="D174" s="320"/>
      <c r="E174" s="320"/>
      <c r="F174" s="343" t="s">
        <v>9258</v>
      </c>
      <c r="G174" s="320"/>
      <c r="H174" s="320" t="s">
        <v>9319</v>
      </c>
      <c r="I174" s="320" t="s">
        <v>9254</v>
      </c>
      <c r="J174" s="320">
        <v>50</v>
      </c>
      <c r="K174" s="368"/>
    </row>
    <row r="175" s="1" customFormat="1" ht="15" customHeight="1">
      <c r="B175" s="345"/>
      <c r="C175" s="320" t="s">
        <v>9279</v>
      </c>
      <c r="D175" s="320"/>
      <c r="E175" s="320"/>
      <c r="F175" s="343" t="s">
        <v>9258</v>
      </c>
      <c r="G175" s="320"/>
      <c r="H175" s="320" t="s">
        <v>9319</v>
      </c>
      <c r="I175" s="320" t="s">
        <v>9254</v>
      </c>
      <c r="J175" s="320">
        <v>50</v>
      </c>
      <c r="K175" s="368"/>
    </row>
    <row r="176" s="1" customFormat="1" ht="15" customHeight="1">
      <c r="B176" s="345"/>
      <c r="C176" s="320" t="s">
        <v>9277</v>
      </c>
      <c r="D176" s="320"/>
      <c r="E176" s="320"/>
      <c r="F176" s="343" t="s">
        <v>9258</v>
      </c>
      <c r="G176" s="320"/>
      <c r="H176" s="320" t="s">
        <v>9319</v>
      </c>
      <c r="I176" s="320" t="s">
        <v>9254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9252</v>
      </c>
      <c r="G177" s="320"/>
      <c r="H177" s="320" t="s">
        <v>9320</v>
      </c>
      <c r="I177" s="320" t="s">
        <v>9321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9252</v>
      </c>
      <c r="G178" s="320"/>
      <c r="H178" s="320" t="s">
        <v>9322</v>
      </c>
      <c r="I178" s="320" t="s">
        <v>9323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9252</v>
      </c>
      <c r="G179" s="320"/>
      <c r="H179" s="320" t="s">
        <v>9324</v>
      </c>
      <c r="I179" s="320" t="s">
        <v>9254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9252</v>
      </c>
      <c r="G180" s="320"/>
      <c r="H180" s="320" t="s">
        <v>9325</v>
      </c>
      <c r="I180" s="320" t="s">
        <v>9254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9252</v>
      </c>
      <c r="G181" s="320"/>
      <c r="H181" s="320" t="s">
        <v>9216</v>
      </c>
      <c r="I181" s="320" t="s">
        <v>9254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9252</v>
      </c>
      <c r="G182" s="320"/>
      <c r="H182" s="320" t="s">
        <v>9326</v>
      </c>
      <c r="I182" s="320" t="s">
        <v>9287</v>
      </c>
      <c r="J182" s="320"/>
      <c r="K182" s="368"/>
    </row>
    <row r="183" s="1" customFormat="1" ht="15" customHeight="1">
      <c r="B183" s="345"/>
      <c r="C183" s="320" t="s">
        <v>9327</v>
      </c>
      <c r="D183" s="320"/>
      <c r="E183" s="320"/>
      <c r="F183" s="343" t="s">
        <v>9252</v>
      </c>
      <c r="G183" s="320"/>
      <c r="H183" s="320" t="s">
        <v>9328</v>
      </c>
      <c r="I183" s="320" t="s">
        <v>9287</v>
      </c>
      <c r="J183" s="320"/>
      <c r="K183" s="368"/>
    </row>
    <row r="184" s="1" customFormat="1" ht="15" customHeight="1">
      <c r="B184" s="345"/>
      <c r="C184" s="320" t="s">
        <v>9316</v>
      </c>
      <c r="D184" s="320"/>
      <c r="E184" s="320"/>
      <c r="F184" s="343" t="s">
        <v>9252</v>
      </c>
      <c r="G184" s="320"/>
      <c r="H184" s="320" t="s">
        <v>9329</v>
      </c>
      <c r="I184" s="320" t="s">
        <v>9287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9258</v>
      </c>
      <c r="G185" s="320"/>
      <c r="H185" s="320" t="s">
        <v>9330</v>
      </c>
      <c r="I185" s="320" t="s">
        <v>9254</v>
      </c>
      <c r="J185" s="320">
        <v>50</v>
      </c>
      <c r="K185" s="368"/>
    </row>
    <row r="186" s="1" customFormat="1" ht="15" customHeight="1">
      <c r="B186" s="345"/>
      <c r="C186" s="320" t="s">
        <v>9331</v>
      </c>
      <c r="D186" s="320"/>
      <c r="E186" s="320"/>
      <c r="F186" s="343" t="s">
        <v>9258</v>
      </c>
      <c r="G186" s="320"/>
      <c r="H186" s="320" t="s">
        <v>9332</v>
      </c>
      <c r="I186" s="320" t="s">
        <v>9333</v>
      </c>
      <c r="J186" s="320"/>
      <c r="K186" s="368"/>
    </row>
    <row r="187" s="1" customFormat="1" ht="15" customHeight="1">
      <c r="B187" s="345"/>
      <c r="C187" s="320" t="s">
        <v>9334</v>
      </c>
      <c r="D187" s="320"/>
      <c r="E187" s="320"/>
      <c r="F187" s="343" t="s">
        <v>9258</v>
      </c>
      <c r="G187" s="320"/>
      <c r="H187" s="320" t="s">
        <v>9335</v>
      </c>
      <c r="I187" s="320" t="s">
        <v>9333</v>
      </c>
      <c r="J187" s="320"/>
      <c r="K187" s="368"/>
    </row>
    <row r="188" s="1" customFormat="1" ht="15" customHeight="1">
      <c r="B188" s="345"/>
      <c r="C188" s="320" t="s">
        <v>9336</v>
      </c>
      <c r="D188" s="320"/>
      <c r="E188" s="320"/>
      <c r="F188" s="343" t="s">
        <v>9258</v>
      </c>
      <c r="G188" s="320"/>
      <c r="H188" s="320" t="s">
        <v>9337</v>
      </c>
      <c r="I188" s="320" t="s">
        <v>9333</v>
      </c>
      <c r="J188" s="320"/>
      <c r="K188" s="368"/>
    </row>
    <row r="189" s="1" customFormat="1" ht="15" customHeight="1">
      <c r="B189" s="345"/>
      <c r="C189" s="381" t="s">
        <v>9338</v>
      </c>
      <c r="D189" s="320"/>
      <c r="E189" s="320"/>
      <c r="F189" s="343" t="s">
        <v>9258</v>
      </c>
      <c r="G189" s="320"/>
      <c r="H189" s="320" t="s">
        <v>9339</v>
      </c>
      <c r="I189" s="320" t="s">
        <v>9340</v>
      </c>
      <c r="J189" s="382" t="s">
        <v>9341</v>
      </c>
      <c r="K189" s="368"/>
    </row>
    <row r="190" s="18" customFormat="1" ht="15" customHeight="1">
      <c r="B190" s="383"/>
      <c r="C190" s="384" t="s">
        <v>9342</v>
      </c>
      <c r="D190" s="385"/>
      <c r="E190" s="385"/>
      <c r="F190" s="386" t="s">
        <v>9258</v>
      </c>
      <c r="G190" s="385"/>
      <c r="H190" s="385" t="s">
        <v>9343</v>
      </c>
      <c r="I190" s="385" t="s">
        <v>9340</v>
      </c>
      <c r="J190" s="387" t="s">
        <v>9341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9252</v>
      </c>
      <c r="G191" s="320"/>
      <c r="H191" s="317" t="s">
        <v>9344</v>
      </c>
      <c r="I191" s="320" t="s">
        <v>9345</v>
      </c>
      <c r="J191" s="320"/>
      <c r="K191" s="368"/>
    </row>
    <row r="192" s="1" customFormat="1" ht="15" customHeight="1">
      <c r="B192" s="345"/>
      <c r="C192" s="381" t="s">
        <v>9346</v>
      </c>
      <c r="D192" s="320"/>
      <c r="E192" s="320"/>
      <c r="F192" s="343" t="s">
        <v>9252</v>
      </c>
      <c r="G192" s="320"/>
      <c r="H192" s="320" t="s">
        <v>9347</v>
      </c>
      <c r="I192" s="320" t="s">
        <v>9287</v>
      </c>
      <c r="J192" s="320"/>
      <c r="K192" s="368"/>
    </row>
    <row r="193" s="1" customFormat="1" ht="15" customHeight="1">
      <c r="B193" s="345"/>
      <c r="C193" s="381" t="s">
        <v>9348</v>
      </c>
      <c r="D193" s="320"/>
      <c r="E193" s="320"/>
      <c r="F193" s="343" t="s">
        <v>9252</v>
      </c>
      <c r="G193" s="320"/>
      <c r="H193" s="320" t="s">
        <v>9349</v>
      </c>
      <c r="I193" s="320" t="s">
        <v>9287</v>
      </c>
      <c r="J193" s="320"/>
      <c r="K193" s="368"/>
    </row>
    <row r="194" s="1" customFormat="1" ht="15" customHeight="1">
      <c r="B194" s="345"/>
      <c r="C194" s="381" t="s">
        <v>9350</v>
      </c>
      <c r="D194" s="320"/>
      <c r="E194" s="320"/>
      <c r="F194" s="343" t="s">
        <v>9258</v>
      </c>
      <c r="G194" s="320"/>
      <c r="H194" s="320" t="s">
        <v>9351</v>
      </c>
      <c r="I194" s="320" t="s">
        <v>9287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9352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9353</v>
      </c>
      <c r="D201" s="390"/>
      <c r="E201" s="390"/>
      <c r="F201" s="390" t="s">
        <v>9354</v>
      </c>
      <c r="G201" s="391"/>
      <c r="H201" s="390" t="s">
        <v>9355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9345</v>
      </c>
      <c r="D203" s="320"/>
      <c r="E203" s="320"/>
      <c r="F203" s="343" t="s">
        <v>45</v>
      </c>
      <c r="G203" s="320"/>
      <c r="H203" s="320" t="s">
        <v>9356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9357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9358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9359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9360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9299</v>
      </c>
      <c r="D209" s="320"/>
      <c r="E209" s="320"/>
      <c r="F209" s="343" t="s">
        <v>81</v>
      </c>
      <c r="G209" s="320"/>
      <c r="H209" s="320" t="s">
        <v>9361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9197</v>
      </c>
      <c r="G210" s="320"/>
      <c r="H210" s="320" t="s">
        <v>9198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9195</v>
      </c>
      <c r="G211" s="320"/>
      <c r="H211" s="320" t="s">
        <v>9362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9199</v>
      </c>
      <c r="G212" s="381"/>
      <c r="H212" s="372" t="s">
        <v>9200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6617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9323</v>
      </c>
      <c r="D215" s="320"/>
      <c r="E215" s="320"/>
      <c r="F215" s="343">
        <v>1</v>
      </c>
      <c r="G215" s="381"/>
      <c r="H215" s="372" t="s">
        <v>9363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9364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9365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9366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2024-09-30T07:29:56Z</dcterms:created>
  <dcterms:modified xsi:type="dcterms:W3CDTF">2024-09-30T07:30:48Z</dcterms:modified>
</cp:coreProperties>
</file>