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Zavadil\SynologyDrive\zakázky\rozpočty\Ateliér DPK\archiv\Žebětín\rozpocet\"/>
    </mc:Choice>
  </mc:AlternateContent>
  <xr:revisionPtr revIDLastSave="0" documentId="8_{8D46804C-3EC6-49BF-B2B7-CF049E158DE6}" xr6:coauthVersionLast="47" xr6:coauthVersionMax="47" xr10:uidLastSave="{00000000-0000-0000-0000-000000000000}"/>
  <bookViews>
    <workbookView xWindow="15" yWindow="-163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00 01 Pol" sheetId="12" r:id="rId4"/>
    <sheet name="SO 101 01 Pol" sheetId="13" r:id="rId5"/>
    <sheet name="SO 301 01 Pol" sheetId="14" r:id="rId6"/>
    <sheet name="SO 302.1 01 Pol" sheetId="15" r:id="rId7"/>
    <sheet name="SO 302.2 01 Pol" sheetId="16" r:id="rId8"/>
  </sheets>
  <externalReferences>
    <externalReference r:id="rId9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000 01 Pol'!$1:$7</definedName>
    <definedName name="_xlnm.Print_Titles" localSheetId="4">'SO 101 01 Pol'!$1:$7</definedName>
    <definedName name="_xlnm.Print_Titles" localSheetId="5">'SO 301 01 Pol'!$1:$7</definedName>
    <definedName name="_xlnm.Print_Titles" localSheetId="6">'SO 302.1 01 Pol'!$1:$7</definedName>
    <definedName name="_xlnm.Print_Titles" localSheetId="7">'SO 302.2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000 01 Pol'!$A$1:$Y$64</definedName>
    <definedName name="_xlnm.Print_Area" localSheetId="4">'SO 101 01 Pol'!$A$1:$Y$267</definedName>
    <definedName name="_xlnm.Print_Area" localSheetId="5">'SO 301 01 Pol'!$A$1:$Y$436</definedName>
    <definedName name="_xlnm.Print_Area" localSheetId="6">'SO 302.1 01 Pol'!$A$1:$Y$471</definedName>
    <definedName name="_xlnm.Print_Area" localSheetId="7">'SO 302.2 01 Pol'!$A$1:$Y$304</definedName>
    <definedName name="_xlnm.Print_Area" localSheetId="1">Stavba!$A$1:$J$105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4" i="1" l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303" i="16"/>
  <c r="BA222" i="16"/>
  <c r="BA217" i="16"/>
  <c r="BA212" i="16"/>
  <c r="BA207" i="16"/>
  <c r="BA123" i="16"/>
  <c r="BA97" i="16"/>
  <c r="BA76" i="16"/>
  <c r="BA71" i="16"/>
  <c r="BA66" i="16"/>
  <c r="BA55" i="16"/>
  <c r="BA47" i="16"/>
  <c r="BA41" i="16"/>
  <c r="BA36" i="16"/>
  <c r="BA31" i="16"/>
  <c r="BA26" i="16"/>
  <c r="BA21" i="16"/>
  <c r="BA16" i="16"/>
  <c r="G8" i="16"/>
  <c r="K8" i="16"/>
  <c r="G9" i="16"/>
  <c r="I9" i="16"/>
  <c r="I8" i="16" s="1"/>
  <c r="K9" i="16"/>
  <c r="M9" i="16"/>
  <c r="M8" i="16" s="1"/>
  <c r="O9" i="16"/>
  <c r="O8" i="16" s="1"/>
  <c r="Q9" i="16"/>
  <c r="Q8" i="16" s="1"/>
  <c r="V9" i="16"/>
  <c r="V8" i="16" s="1"/>
  <c r="G15" i="16"/>
  <c r="I15" i="16"/>
  <c r="I14" i="16" s="1"/>
  <c r="K15" i="16"/>
  <c r="M15" i="16"/>
  <c r="O15" i="16"/>
  <c r="Q15" i="16"/>
  <c r="Q14" i="16" s="1"/>
  <c r="V15" i="16"/>
  <c r="V14" i="16" s="1"/>
  <c r="G20" i="16"/>
  <c r="M20" i="16" s="1"/>
  <c r="I20" i="16"/>
  <c r="K20" i="16"/>
  <c r="K14" i="16" s="1"/>
  <c r="O20" i="16"/>
  <c r="Q20" i="16"/>
  <c r="V20" i="16"/>
  <c r="G25" i="16"/>
  <c r="G14" i="16" s="1"/>
  <c r="I25" i="16"/>
  <c r="K25" i="16"/>
  <c r="O25" i="16"/>
  <c r="Q25" i="16"/>
  <c r="V25" i="16"/>
  <c r="G30" i="16"/>
  <c r="M30" i="16" s="1"/>
  <c r="I30" i="16"/>
  <c r="K30" i="16"/>
  <c r="O30" i="16"/>
  <c r="Q30" i="16"/>
  <c r="V30" i="16"/>
  <c r="G35" i="16"/>
  <c r="I35" i="16"/>
  <c r="K35" i="16"/>
  <c r="M35" i="16"/>
  <c r="O35" i="16"/>
  <c r="Q35" i="16"/>
  <c r="V35" i="16"/>
  <c r="G40" i="16"/>
  <c r="I40" i="16"/>
  <c r="K40" i="16"/>
  <c r="M40" i="16"/>
  <c r="O40" i="16"/>
  <c r="Q40" i="16"/>
  <c r="V40" i="16"/>
  <c r="G46" i="16"/>
  <c r="I46" i="16"/>
  <c r="K46" i="16"/>
  <c r="M46" i="16"/>
  <c r="O46" i="16"/>
  <c r="O14" i="16" s="1"/>
  <c r="Q46" i="16"/>
  <c r="V46" i="16"/>
  <c r="G53" i="16"/>
  <c r="K53" i="16"/>
  <c r="O53" i="16"/>
  <c r="G54" i="16"/>
  <c r="I54" i="16"/>
  <c r="I53" i="16" s="1"/>
  <c r="K54" i="16"/>
  <c r="M54" i="16"/>
  <c r="M53" i="16" s="1"/>
  <c r="O54" i="16"/>
  <c r="Q54" i="16"/>
  <c r="Q53" i="16" s="1"/>
  <c r="V54" i="16"/>
  <c r="V53" i="16" s="1"/>
  <c r="V64" i="16"/>
  <c r="G65" i="16"/>
  <c r="G64" i="16" s="1"/>
  <c r="I65" i="16"/>
  <c r="I64" i="16" s="1"/>
  <c r="K65" i="16"/>
  <c r="O65" i="16"/>
  <c r="Q65" i="16"/>
  <c r="Q64" i="16" s="1"/>
  <c r="V65" i="16"/>
  <c r="G70" i="16"/>
  <c r="M70" i="16" s="1"/>
  <c r="I70" i="16"/>
  <c r="K70" i="16"/>
  <c r="O70" i="16"/>
  <c r="O64" i="16" s="1"/>
  <c r="Q70" i="16"/>
  <c r="V70" i="16"/>
  <c r="G75" i="16"/>
  <c r="I75" i="16"/>
  <c r="K75" i="16"/>
  <c r="K64" i="16" s="1"/>
  <c r="M75" i="16"/>
  <c r="O75" i="16"/>
  <c r="Q75" i="16"/>
  <c r="V75" i="16"/>
  <c r="G80" i="16"/>
  <c r="I80" i="16"/>
  <c r="K80" i="16"/>
  <c r="M80" i="16"/>
  <c r="O80" i="16"/>
  <c r="Q80" i="16"/>
  <c r="V80" i="16"/>
  <c r="G85" i="16"/>
  <c r="G84" i="16" s="1"/>
  <c r="I85" i="16"/>
  <c r="K85" i="16"/>
  <c r="K84" i="16" s="1"/>
  <c r="O85" i="16"/>
  <c r="O84" i="16" s="1"/>
  <c r="Q85" i="16"/>
  <c r="Q84" i="16" s="1"/>
  <c r="V85" i="16"/>
  <c r="V84" i="16" s="1"/>
  <c r="G90" i="16"/>
  <c r="I90" i="16"/>
  <c r="I84" i="16" s="1"/>
  <c r="K90" i="16"/>
  <c r="M90" i="16"/>
  <c r="O90" i="16"/>
  <c r="Q90" i="16"/>
  <c r="V90" i="16"/>
  <c r="V95" i="16"/>
  <c r="G96" i="16"/>
  <c r="G95" i="16" s="1"/>
  <c r="I96" i="16"/>
  <c r="I95" i="16" s="1"/>
  <c r="K96" i="16"/>
  <c r="O96" i="16"/>
  <c r="Q96" i="16"/>
  <c r="Q95" i="16" s="1"/>
  <c r="V96" i="16"/>
  <c r="G101" i="16"/>
  <c r="M101" i="16" s="1"/>
  <c r="I101" i="16"/>
  <c r="K101" i="16"/>
  <c r="O101" i="16"/>
  <c r="O95" i="16" s="1"/>
  <c r="Q101" i="16"/>
  <c r="V101" i="16"/>
  <c r="G106" i="16"/>
  <c r="I106" i="16"/>
  <c r="K106" i="16"/>
  <c r="K95" i="16" s="1"/>
  <c r="M106" i="16"/>
  <c r="O106" i="16"/>
  <c r="Q106" i="16"/>
  <c r="V106" i="16"/>
  <c r="G111" i="16"/>
  <c r="I111" i="16"/>
  <c r="K111" i="16"/>
  <c r="M111" i="16"/>
  <c r="O111" i="16"/>
  <c r="Q111" i="16"/>
  <c r="V111" i="16"/>
  <c r="G117" i="16"/>
  <c r="G116" i="16" s="1"/>
  <c r="I117" i="16"/>
  <c r="K117" i="16"/>
  <c r="K116" i="16" s="1"/>
  <c r="O117" i="16"/>
  <c r="O116" i="16" s="1"/>
  <c r="Q117" i="16"/>
  <c r="Q116" i="16" s="1"/>
  <c r="V117" i="16"/>
  <c r="V116" i="16" s="1"/>
  <c r="G122" i="16"/>
  <c r="I122" i="16"/>
  <c r="I116" i="16" s="1"/>
  <c r="K122" i="16"/>
  <c r="M122" i="16"/>
  <c r="O122" i="16"/>
  <c r="Q122" i="16"/>
  <c r="V122" i="16"/>
  <c r="G127" i="16"/>
  <c r="M127" i="16" s="1"/>
  <c r="I127" i="16"/>
  <c r="K127" i="16"/>
  <c r="O127" i="16"/>
  <c r="Q127" i="16"/>
  <c r="V127" i="16"/>
  <c r="G133" i="16"/>
  <c r="G134" i="16"/>
  <c r="M134" i="16" s="1"/>
  <c r="M133" i="16" s="1"/>
  <c r="I134" i="16"/>
  <c r="I133" i="16" s="1"/>
  <c r="K134" i="16"/>
  <c r="K133" i="16" s="1"/>
  <c r="O134" i="16"/>
  <c r="O133" i="16" s="1"/>
  <c r="Q134" i="16"/>
  <c r="V134" i="16"/>
  <c r="V133" i="16" s="1"/>
  <c r="G138" i="16"/>
  <c r="I138" i="16"/>
  <c r="K138" i="16"/>
  <c r="M138" i="16"/>
  <c r="O138" i="16"/>
  <c r="Q138" i="16"/>
  <c r="Q133" i="16" s="1"/>
  <c r="V138" i="16"/>
  <c r="G143" i="16"/>
  <c r="K143" i="16"/>
  <c r="M143" i="16"/>
  <c r="V143" i="16"/>
  <c r="G144" i="16"/>
  <c r="I144" i="16"/>
  <c r="I143" i="16" s="1"/>
  <c r="K144" i="16"/>
  <c r="M144" i="16"/>
  <c r="O144" i="16"/>
  <c r="O143" i="16" s="1"/>
  <c r="Q144" i="16"/>
  <c r="Q143" i="16" s="1"/>
  <c r="V144" i="16"/>
  <c r="Q150" i="16"/>
  <c r="G151" i="16"/>
  <c r="I151" i="16"/>
  <c r="I150" i="16" s="1"/>
  <c r="K151" i="16"/>
  <c r="M151" i="16"/>
  <c r="O151" i="16"/>
  <c r="Q151" i="16"/>
  <c r="V151" i="16"/>
  <c r="V150" i="16" s="1"/>
  <c r="G155" i="16"/>
  <c r="M155" i="16" s="1"/>
  <c r="I155" i="16"/>
  <c r="K155" i="16"/>
  <c r="K150" i="16" s="1"/>
  <c r="O155" i="16"/>
  <c r="Q155" i="16"/>
  <c r="V155" i="16"/>
  <c r="G159" i="16"/>
  <c r="AF303" i="16" s="1"/>
  <c r="I159" i="16"/>
  <c r="K159" i="16"/>
  <c r="O159" i="16"/>
  <c r="Q159" i="16"/>
  <c r="V159" i="16"/>
  <c r="G163" i="16"/>
  <c r="M163" i="16" s="1"/>
  <c r="I163" i="16"/>
  <c r="K163" i="16"/>
  <c r="O163" i="16"/>
  <c r="Q163" i="16"/>
  <c r="V163" i="16"/>
  <c r="G168" i="16"/>
  <c r="I168" i="16"/>
  <c r="K168" i="16"/>
  <c r="M168" i="16"/>
  <c r="O168" i="16"/>
  <c r="Q168" i="16"/>
  <c r="V168" i="16"/>
  <c r="G173" i="16"/>
  <c r="I173" i="16"/>
  <c r="K173" i="16"/>
  <c r="M173" i="16"/>
  <c r="O173" i="16"/>
  <c r="Q173" i="16"/>
  <c r="V173" i="16"/>
  <c r="G177" i="16"/>
  <c r="I177" i="16"/>
  <c r="K177" i="16"/>
  <c r="M177" i="16"/>
  <c r="O177" i="16"/>
  <c r="O150" i="16" s="1"/>
  <c r="Q177" i="16"/>
  <c r="V177" i="16"/>
  <c r="G182" i="16"/>
  <c r="I182" i="16"/>
  <c r="I181" i="16" s="1"/>
  <c r="K182" i="16"/>
  <c r="M182" i="16"/>
  <c r="O182" i="16"/>
  <c r="Q182" i="16"/>
  <c r="V182" i="16"/>
  <c r="V181" i="16" s="1"/>
  <c r="G186" i="16"/>
  <c r="M186" i="16" s="1"/>
  <c r="I186" i="16"/>
  <c r="K186" i="16"/>
  <c r="K181" i="16" s="1"/>
  <c r="O186" i="16"/>
  <c r="Q186" i="16"/>
  <c r="V186" i="16"/>
  <c r="G190" i="16"/>
  <c r="G181" i="16" s="1"/>
  <c r="I190" i="16"/>
  <c r="K190" i="16"/>
  <c r="O190" i="16"/>
  <c r="Q190" i="16"/>
  <c r="V190" i="16"/>
  <c r="G194" i="16"/>
  <c r="M194" i="16" s="1"/>
  <c r="I194" i="16"/>
  <c r="K194" i="16"/>
  <c r="O194" i="16"/>
  <c r="Q194" i="16"/>
  <c r="V194" i="16"/>
  <c r="G198" i="16"/>
  <c r="I198" i="16"/>
  <c r="K198" i="16"/>
  <c r="M198" i="16"/>
  <c r="O198" i="16"/>
  <c r="Q198" i="16"/>
  <c r="V198" i="16"/>
  <c r="G202" i="16"/>
  <c r="I202" i="16"/>
  <c r="K202" i="16"/>
  <c r="M202" i="16"/>
  <c r="O202" i="16"/>
  <c r="Q202" i="16"/>
  <c r="V202" i="16"/>
  <c r="G206" i="16"/>
  <c r="I206" i="16"/>
  <c r="K206" i="16"/>
  <c r="M206" i="16"/>
  <c r="O206" i="16"/>
  <c r="O181" i="16" s="1"/>
  <c r="Q206" i="16"/>
  <c r="V206" i="16"/>
  <c r="G211" i="16"/>
  <c r="M211" i="16" s="1"/>
  <c r="I211" i="16"/>
  <c r="K211" i="16"/>
  <c r="O211" i="16"/>
  <c r="Q211" i="16"/>
  <c r="Q181" i="16" s="1"/>
  <c r="V211" i="16"/>
  <c r="G216" i="16"/>
  <c r="I216" i="16"/>
  <c r="K216" i="16"/>
  <c r="M216" i="16"/>
  <c r="O216" i="16"/>
  <c r="Q216" i="16"/>
  <c r="V216" i="16"/>
  <c r="G221" i="16"/>
  <c r="M221" i="16" s="1"/>
  <c r="I221" i="16"/>
  <c r="K221" i="16"/>
  <c r="O221" i="16"/>
  <c r="Q221" i="16"/>
  <c r="V221" i="16"/>
  <c r="G226" i="16"/>
  <c r="Q226" i="16"/>
  <c r="G227" i="16"/>
  <c r="M227" i="16" s="1"/>
  <c r="M226" i="16" s="1"/>
  <c r="I227" i="16"/>
  <c r="I226" i="16" s="1"/>
  <c r="K227" i="16"/>
  <c r="K226" i="16" s="1"/>
  <c r="O227" i="16"/>
  <c r="O226" i="16" s="1"/>
  <c r="Q227" i="16"/>
  <c r="V227" i="16"/>
  <c r="V226" i="16" s="1"/>
  <c r="I231" i="16"/>
  <c r="K231" i="16"/>
  <c r="Q231" i="16"/>
  <c r="G232" i="16"/>
  <c r="G231" i="16" s="1"/>
  <c r="I232" i="16"/>
  <c r="K232" i="16"/>
  <c r="M232" i="16"/>
  <c r="M231" i="16" s="1"/>
  <c r="O232" i="16"/>
  <c r="O231" i="16" s="1"/>
  <c r="Q232" i="16"/>
  <c r="V232" i="16"/>
  <c r="V231" i="16" s="1"/>
  <c r="G238" i="16"/>
  <c r="G237" i="16" s="1"/>
  <c r="I238" i="16"/>
  <c r="K238" i="16"/>
  <c r="K237" i="16" s="1"/>
  <c r="O238" i="16"/>
  <c r="Q238" i="16"/>
  <c r="Q237" i="16" s="1"/>
  <c r="V238" i="16"/>
  <c r="V237" i="16" s="1"/>
  <c r="G242" i="16"/>
  <c r="I242" i="16"/>
  <c r="I237" i="16" s="1"/>
  <c r="K242" i="16"/>
  <c r="M242" i="16"/>
  <c r="O242" i="16"/>
  <c r="Q242" i="16"/>
  <c r="V242" i="16"/>
  <c r="G246" i="16"/>
  <c r="M246" i="16" s="1"/>
  <c r="I246" i="16"/>
  <c r="K246" i="16"/>
  <c r="O246" i="16"/>
  <c r="Q246" i="16"/>
  <c r="V246" i="16"/>
  <c r="G250" i="16"/>
  <c r="M250" i="16" s="1"/>
  <c r="I250" i="16"/>
  <c r="K250" i="16"/>
  <c r="O250" i="16"/>
  <c r="Q250" i="16"/>
  <c r="V250" i="16"/>
  <c r="G254" i="16"/>
  <c r="M254" i="16" s="1"/>
  <c r="I254" i="16"/>
  <c r="K254" i="16"/>
  <c r="O254" i="16"/>
  <c r="Q254" i="16"/>
  <c r="V254" i="16"/>
  <c r="G258" i="16"/>
  <c r="I258" i="16"/>
  <c r="K258" i="16"/>
  <c r="M258" i="16"/>
  <c r="O258" i="16"/>
  <c r="Q258" i="16"/>
  <c r="V258" i="16"/>
  <c r="G262" i="16"/>
  <c r="I262" i="16"/>
  <c r="K262" i="16"/>
  <c r="M262" i="16"/>
  <c r="O262" i="16"/>
  <c r="Q262" i="16"/>
  <c r="V262" i="16"/>
  <c r="G266" i="16"/>
  <c r="I266" i="16"/>
  <c r="K266" i="16"/>
  <c r="M266" i="16"/>
  <c r="O266" i="16"/>
  <c r="O237" i="16" s="1"/>
  <c r="Q266" i="16"/>
  <c r="V266" i="16"/>
  <c r="G270" i="16"/>
  <c r="M270" i="16" s="1"/>
  <c r="I270" i="16"/>
  <c r="K270" i="16"/>
  <c r="O270" i="16"/>
  <c r="Q270" i="16"/>
  <c r="V270" i="16"/>
  <c r="G274" i="16"/>
  <c r="I274" i="16"/>
  <c r="K274" i="16"/>
  <c r="M274" i="16"/>
  <c r="O274" i="16"/>
  <c r="Q274" i="16"/>
  <c r="V274" i="16"/>
  <c r="G278" i="16"/>
  <c r="M278" i="16" s="1"/>
  <c r="I278" i="16"/>
  <c r="K278" i="16"/>
  <c r="O278" i="16"/>
  <c r="Q278" i="16"/>
  <c r="V278" i="16"/>
  <c r="G282" i="16"/>
  <c r="M282" i="16" s="1"/>
  <c r="I282" i="16"/>
  <c r="K282" i="16"/>
  <c r="O282" i="16"/>
  <c r="Q282" i="16"/>
  <c r="V282" i="16"/>
  <c r="G286" i="16"/>
  <c r="M286" i="16" s="1"/>
  <c r="I286" i="16"/>
  <c r="K286" i="16"/>
  <c r="O286" i="16"/>
  <c r="Q286" i="16"/>
  <c r="V286" i="16"/>
  <c r="G290" i="16"/>
  <c r="I290" i="16"/>
  <c r="K290" i="16"/>
  <c r="M290" i="16"/>
  <c r="O290" i="16"/>
  <c r="Q290" i="16"/>
  <c r="V290" i="16"/>
  <c r="G294" i="16"/>
  <c r="I294" i="16"/>
  <c r="K294" i="16"/>
  <c r="M294" i="16"/>
  <c r="O294" i="16"/>
  <c r="Q294" i="16"/>
  <c r="V294" i="16"/>
  <c r="G298" i="16"/>
  <c r="I298" i="16"/>
  <c r="K298" i="16"/>
  <c r="M298" i="16"/>
  <c r="O298" i="16"/>
  <c r="Q298" i="16"/>
  <c r="V298" i="16"/>
  <c r="AE303" i="16"/>
  <c r="G470" i="15"/>
  <c r="BA293" i="15"/>
  <c r="BA228" i="15"/>
  <c r="BA223" i="15"/>
  <c r="BA218" i="15"/>
  <c r="BA213" i="15"/>
  <c r="BA208" i="15"/>
  <c r="BA172" i="15"/>
  <c r="BA111" i="15"/>
  <c r="BA91" i="15"/>
  <c r="BA74" i="15"/>
  <c r="BA65" i="15"/>
  <c r="BA60" i="15"/>
  <c r="BA49" i="15"/>
  <c r="BA41" i="15"/>
  <c r="BA35" i="15"/>
  <c r="BA30" i="15"/>
  <c r="BA25" i="15"/>
  <c r="BA20" i="15"/>
  <c r="BA15" i="15"/>
  <c r="BA10" i="15"/>
  <c r="G9" i="15"/>
  <c r="I9" i="15"/>
  <c r="I8" i="15" s="1"/>
  <c r="K9" i="15"/>
  <c r="M9" i="15"/>
  <c r="O9" i="15"/>
  <c r="O8" i="15" s="1"/>
  <c r="Q9" i="15"/>
  <c r="Q8" i="15" s="1"/>
  <c r="V9" i="15"/>
  <c r="V8" i="15" s="1"/>
  <c r="G14" i="15"/>
  <c r="I14" i="15"/>
  <c r="K14" i="15"/>
  <c r="K8" i="15" s="1"/>
  <c r="M14" i="15"/>
  <c r="O14" i="15"/>
  <c r="Q14" i="15"/>
  <c r="V14" i="15"/>
  <c r="G19" i="15"/>
  <c r="I19" i="15"/>
  <c r="K19" i="15"/>
  <c r="M19" i="15"/>
  <c r="O19" i="15"/>
  <c r="Q19" i="15"/>
  <c r="V19" i="15"/>
  <c r="G24" i="15"/>
  <c r="M24" i="15" s="1"/>
  <c r="I24" i="15"/>
  <c r="K24" i="15"/>
  <c r="O24" i="15"/>
  <c r="Q24" i="15"/>
  <c r="V24" i="15"/>
  <c r="G29" i="15"/>
  <c r="AF470" i="15" s="1"/>
  <c r="I29" i="15"/>
  <c r="K29" i="15"/>
  <c r="O29" i="15"/>
  <c r="Q29" i="15"/>
  <c r="V29" i="15"/>
  <c r="G34" i="15"/>
  <c r="I34" i="15"/>
  <c r="K34" i="15"/>
  <c r="M34" i="15"/>
  <c r="O34" i="15"/>
  <c r="Q34" i="15"/>
  <c r="V34" i="15"/>
  <c r="G40" i="15"/>
  <c r="I40" i="15"/>
  <c r="K40" i="15"/>
  <c r="M40" i="15"/>
  <c r="O40" i="15"/>
  <c r="Q40" i="15"/>
  <c r="V40" i="15"/>
  <c r="G47" i="15"/>
  <c r="K47" i="15"/>
  <c r="M47" i="15"/>
  <c r="G48" i="15"/>
  <c r="I48" i="15"/>
  <c r="I47" i="15" s="1"/>
  <c r="K48" i="15"/>
  <c r="M48" i="15"/>
  <c r="O48" i="15"/>
  <c r="O47" i="15" s="1"/>
  <c r="Q48" i="15"/>
  <c r="Q47" i="15" s="1"/>
  <c r="V48" i="15"/>
  <c r="V47" i="15" s="1"/>
  <c r="K58" i="15"/>
  <c r="Q58" i="15"/>
  <c r="G59" i="15"/>
  <c r="I59" i="15"/>
  <c r="I58" i="15" s="1"/>
  <c r="K59" i="15"/>
  <c r="M59" i="15"/>
  <c r="O59" i="15"/>
  <c r="Q59" i="15"/>
  <c r="V59" i="15"/>
  <c r="V58" i="15" s="1"/>
  <c r="G64" i="15"/>
  <c r="M64" i="15" s="1"/>
  <c r="I64" i="15"/>
  <c r="K64" i="15"/>
  <c r="O64" i="15"/>
  <c r="O58" i="15" s="1"/>
  <c r="Q64" i="15"/>
  <c r="V64" i="15"/>
  <c r="G69" i="15"/>
  <c r="G58" i="15" s="1"/>
  <c r="I69" i="15"/>
  <c r="K69" i="15"/>
  <c r="O69" i="15"/>
  <c r="Q69" i="15"/>
  <c r="V69" i="15"/>
  <c r="G73" i="15"/>
  <c r="I73" i="15"/>
  <c r="K73" i="15"/>
  <c r="M73" i="15"/>
  <c r="O73" i="15"/>
  <c r="Q73" i="15"/>
  <c r="V73" i="15"/>
  <c r="K78" i="15"/>
  <c r="Q78" i="15"/>
  <c r="G79" i="15"/>
  <c r="G78" i="15" s="1"/>
  <c r="I79" i="15"/>
  <c r="I78" i="15" s="1"/>
  <c r="K79" i="15"/>
  <c r="M79" i="15"/>
  <c r="M78" i="15" s="1"/>
  <c r="O79" i="15"/>
  <c r="O78" i="15" s="1"/>
  <c r="Q79" i="15"/>
  <c r="V79" i="15"/>
  <c r="V78" i="15" s="1"/>
  <c r="G84" i="15"/>
  <c r="I84" i="15"/>
  <c r="K84" i="15"/>
  <c r="M84" i="15"/>
  <c r="O84" i="15"/>
  <c r="Q84" i="15"/>
  <c r="V84" i="15"/>
  <c r="K89" i="15"/>
  <c r="Q89" i="15"/>
  <c r="G90" i="15"/>
  <c r="I90" i="15"/>
  <c r="I89" i="15" s="1"/>
  <c r="K90" i="15"/>
  <c r="M90" i="15"/>
  <c r="O90" i="15"/>
  <c r="O89" i="15" s="1"/>
  <c r="Q90" i="15"/>
  <c r="V90" i="15"/>
  <c r="V89" i="15" s="1"/>
  <c r="G95" i="15"/>
  <c r="M95" i="15" s="1"/>
  <c r="I95" i="15"/>
  <c r="K95" i="15"/>
  <c r="O95" i="15"/>
  <c r="Q95" i="15"/>
  <c r="V95" i="15"/>
  <c r="G99" i="15"/>
  <c r="G89" i="15" s="1"/>
  <c r="I99" i="15"/>
  <c r="K99" i="15"/>
  <c r="O99" i="15"/>
  <c r="Q99" i="15"/>
  <c r="V99" i="15"/>
  <c r="G104" i="15"/>
  <c r="I104" i="15"/>
  <c r="K104" i="15"/>
  <c r="M104" i="15"/>
  <c r="O104" i="15"/>
  <c r="Q104" i="15"/>
  <c r="V104" i="15"/>
  <c r="K109" i="15"/>
  <c r="Q109" i="15"/>
  <c r="G110" i="15"/>
  <c r="G109" i="15" s="1"/>
  <c r="I110" i="15"/>
  <c r="I109" i="15" s="1"/>
  <c r="K110" i="15"/>
  <c r="M110" i="15"/>
  <c r="M109" i="15" s="1"/>
  <c r="O110" i="15"/>
  <c r="O109" i="15" s="1"/>
  <c r="Q110" i="15"/>
  <c r="V110" i="15"/>
  <c r="V109" i="15" s="1"/>
  <c r="G115" i="15"/>
  <c r="I115" i="15"/>
  <c r="K115" i="15"/>
  <c r="M115" i="15"/>
  <c r="O115" i="15"/>
  <c r="Q115" i="15"/>
  <c r="V115" i="15"/>
  <c r="G120" i="15"/>
  <c r="K120" i="15"/>
  <c r="Q120" i="15"/>
  <c r="G121" i="15"/>
  <c r="I121" i="15"/>
  <c r="I120" i="15" s="1"/>
  <c r="K121" i="15"/>
  <c r="M121" i="15"/>
  <c r="M120" i="15" s="1"/>
  <c r="O121" i="15"/>
  <c r="O120" i="15" s="1"/>
  <c r="Q121" i="15"/>
  <c r="V121" i="15"/>
  <c r="V120" i="15" s="1"/>
  <c r="K125" i="15"/>
  <c r="O125" i="15"/>
  <c r="G126" i="15"/>
  <c r="G125" i="15" s="1"/>
  <c r="I126" i="15"/>
  <c r="I125" i="15" s="1"/>
  <c r="K126" i="15"/>
  <c r="O126" i="15"/>
  <c r="Q126" i="15"/>
  <c r="Q125" i="15" s="1"/>
  <c r="V126" i="15"/>
  <c r="V125" i="15" s="1"/>
  <c r="I130" i="15"/>
  <c r="O130" i="15"/>
  <c r="V130" i="15"/>
  <c r="G131" i="15"/>
  <c r="I131" i="15"/>
  <c r="K131" i="15"/>
  <c r="K130" i="15" s="1"/>
  <c r="M131" i="15"/>
  <c r="M130" i="15" s="1"/>
  <c r="O131" i="15"/>
  <c r="Q131" i="15"/>
  <c r="Q130" i="15" s="1"/>
  <c r="V131" i="15"/>
  <c r="G136" i="15"/>
  <c r="G130" i="15" s="1"/>
  <c r="I136" i="15"/>
  <c r="K136" i="15"/>
  <c r="M136" i="15"/>
  <c r="O136" i="15"/>
  <c r="Q136" i="15"/>
  <c r="V136" i="15"/>
  <c r="O140" i="15"/>
  <c r="G141" i="15"/>
  <c r="G140" i="15" s="1"/>
  <c r="I141" i="15"/>
  <c r="K141" i="15"/>
  <c r="K140" i="15" s="1"/>
  <c r="O141" i="15"/>
  <c r="Q141" i="15"/>
  <c r="Q140" i="15" s="1"/>
  <c r="V141" i="15"/>
  <c r="V140" i="15" s="1"/>
  <c r="G146" i="15"/>
  <c r="I146" i="15"/>
  <c r="K146" i="15"/>
  <c r="M146" i="15"/>
  <c r="O146" i="15"/>
  <c r="Q146" i="15"/>
  <c r="V146" i="15"/>
  <c r="G155" i="15"/>
  <c r="M155" i="15" s="1"/>
  <c r="I155" i="15"/>
  <c r="K155" i="15"/>
  <c r="O155" i="15"/>
  <c r="Q155" i="15"/>
  <c r="V155" i="15"/>
  <c r="G159" i="15"/>
  <c r="M159" i="15" s="1"/>
  <c r="I159" i="15"/>
  <c r="K159" i="15"/>
  <c r="O159" i="15"/>
  <c r="Q159" i="15"/>
  <c r="V159" i="15"/>
  <c r="G163" i="15"/>
  <c r="M163" i="15" s="1"/>
  <c r="I163" i="15"/>
  <c r="I140" i="15" s="1"/>
  <c r="K163" i="15"/>
  <c r="O163" i="15"/>
  <c r="Q163" i="15"/>
  <c r="V163" i="15"/>
  <c r="G167" i="15"/>
  <c r="I167" i="15"/>
  <c r="K167" i="15"/>
  <c r="M167" i="15"/>
  <c r="O167" i="15"/>
  <c r="Q167" i="15"/>
  <c r="V167" i="15"/>
  <c r="G171" i="15"/>
  <c r="I171" i="15"/>
  <c r="K171" i="15"/>
  <c r="M171" i="15"/>
  <c r="O171" i="15"/>
  <c r="Q171" i="15"/>
  <c r="V171" i="15"/>
  <c r="O176" i="15"/>
  <c r="G177" i="15"/>
  <c r="G176" i="15" s="1"/>
  <c r="I177" i="15"/>
  <c r="K177" i="15"/>
  <c r="K176" i="15" s="1"/>
  <c r="O177" i="15"/>
  <c r="Q177" i="15"/>
  <c r="Q176" i="15" s="1"/>
  <c r="V177" i="15"/>
  <c r="V176" i="15" s="1"/>
  <c r="G182" i="15"/>
  <c r="I182" i="15"/>
  <c r="K182" i="15"/>
  <c r="M182" i="15"/>
  <c r="O182" i="15"/>
  <c r="Q182" i="15"/>
  <c r="V182" i="15"/>
  <c r="G186" i="15"/>
  <c r="M186" i="15" s="1"/>
  <c r="I186" i="15"/>
  <c r="K186" i="15"/>
  <c r="O186" i="15"/>
  <c r="Q186" i="15"/>
  <c r="V186" i="15"/>
  <c r="G190" i="15"/>
  <c r="M190" i="15" s="1"/>
  <c r="I190" i="15"/>
  <c r="K190" i="15"/>
  <c r="O190" i="15"/>
  <c r="Q190" i="15"/>
  <c r="V190" i="15"/>
  <c r="G194" i="15"/>
  <c r="M194" i="15" s="1"/>
  <c r="I194" i="15"/>
  <c r="I176" i="15" s="1"/>
  <c r="K194" i="15"/>
  <c r="O194" i="15"/>
  <c r="Q194" i="15"/>
  <c r="V194" i="15"/>
  <c r="G199" i="15"/>
  <c r="G198" i="15" s="1"/>
  <c r="I199" i="15"/>
  <c r="K199" i="15"/>
  <c r="M199" i="15"/>
  <c r="O199" i="15"/>
  <c r="O198" i="15" s="1"/>
  <c r="Q199" i="15"/>
  <c r="V199" i="15"/>
  <c r="V198" i="15" s="1"/>
  <c r="G203" i="15"/>
  <c r="I203" i="15"/>
  <c r="I198" i="15" s="1"/>
  <c r="K203" i="15"/>
  <c r="M203" i="15"/>
  <c r="O203" i="15"/>
  <c r="Q203" i="15"/>
  <c r="V203" i="15"/>
  <c r="G207" i="15"/>
  <c r="M207" i="15" s="1"/>
  <c r="I207" i="15"/>
  <c r="K207" i="15"/>
  <c r="O207" i="15"/>
  <c r="Q207" i="15"/>
  <c r="Q198" i="15" s="1"/>
  <c r="V207" i="15"/>
  <c r="G212" i="15"/>
  <c r="I212" i="15"/>
  <c r="K212" i="15"/>
  <c r="M212" i="15"/>
  <c r="O212" i="15"/>
  <c r="Q212" i="15"/>
  <c r="V212" i="15"/>
  <c r="G217" i="15"/>
  <c r="M217" i="15" s="1"/>
  <c r="I217" i="15"/>
  <c r="K217" i="15"/>
  <c r="O217" i="15"/>
  <c r="Q217" i="15"/>
  <c r="V217" i="15"/>
  <c r="G222" i="15"/>
  <c r="M222" i="15" s="1"/>
  <c r="I222" i="15"/>
  <c r="K222" i="15"/>
  <c r="O222" i="15"/>
  <c r="Q222" i="15"/>
  <c r="V222" i="15"/>
  <c r="G227" i="15"/>
  <c r="M227" i="15" s="1"/>
  <c r="I227" i="15"/>
  <c r="K227" i="15"/>
  <c r="O227" i="15"/>
  <c r="Q227" i="15"/>
  <c r="V227" i="15"/>
  <c r="G232" i="15"/>
  <c r="I232" i="15"/>
  <c r="K232" i="15"/>
  <c r="K198" i="15" s="1"/>
  <c r="M232" i="15"/>
  <c r="O232" i="15"/>
  <c r="Q232" i="15"/>
  <c r="V232" i="15"/>
  <c r="G236" i="15"/>
  <c r="I236" i="15"/>
  <c r="K236" i="15"/>
  <c r="M236" i="15"/>
  <c r="O236" i="15"/>
  <c r="Q236" i="15"/>
  <c r="V236" i="15"/>
  <c r="G240" i="15"/>
  <c r="I240" i="15"/>
  <c r="K240" i="15"/>
  <c r="M240" i="15"/>
  <c r="O240" i="15"/>
  <c r="Q240" i="15"/>
  <c r="V240" i="15"/>
  <c r="G245" i="15"/>
  <c r="M245" i="15" s="1"/>
  <c r="I245" i="15"/>
  <c r="K245" i="15"/>
  <c r="O245" i="15"/>
  <c r="Q245" i="15"/>
  <c r="V245" i="15"/>
  <c r="G250" i="15"/>
  <c r="I250" i="15"/>
  <c r="K250" i="15"/>
  <c r="M250" i="15"/>
  <c r="O250" i="15"/>
  <c r="Q250" i="15"/>
  <c r="V250" i="15"/>
  <c r="G254" i="15"/>
  <c r="M254" i="15" s="1"/>
  <c r="I254" i="15"/>
  <c r="K254" i="15"/>
  <c r="O254" i="15"/>
  <c r="Q254" i="15"/>
  <c r="V254" i="15"/>
  <c r="G259" i="15"/>
  <c r="M259" i="15" s="1"/>
  <c r="I259" i="15"/>
  <c r="K259" i="15"/>
  <c r="O259" i="15"/>
  <c r="Q259" i="15"/>
  <c r="V259" i="15"/>
  <c r="G263" i="15"/>
  <c r="M263" i="15" s="1"/>
  <c r="I263" i="15"/>
  <c r="K263" i="15"/>
  <c r="O263" i="15"/>
  <c r="Q263" i="15"/>
  <c r="V263" i="15"/>
  <c r="G267" i="15"/>
  <c r="I267" i="15"/>
  <c r="K267" i="15"/>
  <c r="M267" i="15"/>
  <c r="O267" i="15"/>
  <c r="Q267" i="15"/>
  <c r="V267" i="15"/>
  <c r="G271" i="15"/>
  <c r="I271" i="15"/>
  <c r="K271" i="15"/>
  <c r="M271" i="15"/>
  <c r="O271" i="15"/>
  <c r="Q271" i="15"/>
  <c r="V271" i="15"/>
  <c r="G275" i="15"/>
  <c r="I275" i="15"/>
  <c r="K275" i="15"/>
  <c r="M275" i="15"/>
  <c r="O275" i="15"/>
  <c r="Q275" i="15"/>
  <c r="V275" i="15"/>
  <c r="G279" i="15"/>
  <c r="K279" i="15"/>
  <c r="O279" i="15"/>
  <c r="Q279" i="15"/>
  <c r="G280" i="15"/>
  <c r="I280" i="15"/>
  <c r="I279" i="15" s="1"/>
  <c r="K280" i="15"/>
  <c r="M280" i="15"/>
  <c r="M279" i="15" s="1"/>
  <c r="O280" i="15"/>
  <c r="Q280" i="15"/>
  <c r="V280" i="15"/>
  <c r="V279" i="15" s="1"/>
  <c r="K286" i="15"/>
  <c r="O286" i="15"/>
  <c r="V286" i="15"/>
  <c r="G287" i="15"/>
  <c r="G286" i="15" s="1"/>
  <c r="I287" i="15"/>
  <c r="I286" i="15" s="1"/>
  <c r="K287" i="15"/>
  <c r="O287" i="15"/>
  <c r="Q287" i="15"/>
  <c r="Q286" i="15" s="1"/>
  <c r="V287" i="15"/>
  <c r="G291" i="15"/>
  <c r="I291" i="15"/>
  <c r="O291" i="15"/>
  <c r="V291" i="15"/>
  <c r="G292" i="15"/>
  <c r="I292" i="15"/>
  <c r="K292" i="15"/>
  <c r="K291" i="15" s="1"/>
  <c r="M292" i="15"/>
  <c r="M291" i="15" s="1"/>
  <c r="O292" i="15"/>
  <c r="Q292" i="15"/>
  <c r="Q291" i="15" s="1"/>
  <c r="V292" i="15"/>
  <c r="G296" i="15"/>
  <c r="K296" i="15"/>
  <c r="M296" i="15"/>
  <c r="V296" i="15"/>
  <c r="G297" i="15"/>
  <c r="I297" i="15"/>
  <c r="I296" i="15" s="1"/>
  <c r="K297" i="15"/>
  <c r="M297" i="15"/>
  <c r="O297" i="15"/>
  <c r="O296" i="15" s="1"/>
  <c r="Q297" i="15"/>
  <c r="Q296" i="15" s="1"/>
  <c r="V297" i="15"/>
  <c r="G303" i="15"/>
  <c r="I303" i="15"/>
  <c r="I302" i="15" s="1"/>
  <c r="K303" i="15"/>
  <c r="M303" i="15"/>
  <c r="O303" i="15"/>
  <c r="Q303" i="15"/>
  <c r="V303" i="15"/>
  <c r="V302" i="15" s="1"/>
  <c r="G307" i="15"/>
  <c r="M307" i="15" s="1"/>
  <c r="I307" i="15"/>
  <c r="K307" i="15"/>
  <c r="O307" i="15"/>
  <c r="O302" i="15" s="1"/>
  <c r="Q307" i="15"/>
  <c r="V307" i="15"/>
  <c r="G311" i="15"/>
  <c r="G302" i="15" s="1"/>
  <c r="I311" i="15"/>
  <c r="K311" i="15"/>
  <c r="O311" i="15"/>
  <c r="Q311" i="15"/>
  <c r="V311" i="15"/>
  <c r="G315" i="15"/>
  <c r="M315" i="15" s="1"/>
  <c r="I315" i="15"/>
  <c r="K315" i="15"/>
  <c r="O315" i="15"/>
  <c r="Q315" i="15"/>
  <c r="V315" i="15"/>
  <c r="G319" i="15"/>
  <c r="I319" i="15"/>
  <c r="K319" i="15"/>
  <c r="K302" i="15" s="1"/>
  <c r="M319" i="15"/>
  <c r="O319" i="15"/>
  <c r="Q319" i="15"/>
  <c r="V319" i="15"/>
  <c r="G323" i="15"/>
  <c r="I323" i="15"/>
  <c r="K323" i="15"/>
  <c r="M323" i="15"/>
  <c r="O323" i="15"/>
  <c r="Q323" i="15"/>
  <c r="V323" i="15"/>
  <c r="G327" i="15"/>
  <c r="I327" i="15"/>
  <c r="K327" i="15"/>
  <c r="M327" i="15"/>
  <c r="O327" i="15"/>
  <c r="Q327" i="15"/>
  <c r="V327" i="15"/>
  <c r="G331" i="15"/>
  <c r="M331" i="15" s="1"/>
  <c r="I331" i="15"/>
  <c r="K331" i="15"/>
  <c r="O331" i="15"/>
  <c r="Q331" i="15"/>
  <c r="Q302" i="15" s="1"/>
  <c r="V331" i="15"/>
  <c r="G335" i="15"/>
  <c r="I335" i="15"/>
  <c r="K335" i="15"/>
  <c r="M335" i="15"/>
  <c r="O335" i="15"/>
  <c r="Q335" i="15"/>
  <c r="V335" i="15"/>
  <c r="G339" i="15"/>
  <c r="M339" i="15" s="1"/>
  <c r="I339" i="15"/>
  <c r="K339" i="15"/>
  <c r="O339" i="15"/>
  <c r="Q339" i="15"/>
  <c r="V339" i="15"/>
  <c r="G344" i="15"/>
  <c r="M344" i="15" s="1"/>
  <c r="I344" i="15"/>
  <c r="K344" i="15"/>
  <c r="O344" i="15"/>
  <c r="Q344" i="15"/>
  <c r="V344" i="15"/>
  <c r="G348" i="15"/>
  <c r="M348" i="15" s="1"/>
  <c r="I348" i="15"/>
  <c r="K348" i="15"/>
  <c r="O348" i="15"/>
  <c r="Q348" i="15"/>
  <c r="V348" i="15"/>
  <c r="G352" i="15"/>
  <c r="I352" i="15"/>
  <c r="K352" i="15"/>
  <c r="M352" i="15"/>
  <c r="O352" i="15"/>
  <c r="Q352" i="15"/>
  <c r="V352" i="15"/>
  <c r="G356" i="15"/>
  <c r="I356" i="15"/>
  <c r="K356" i="15"/>
  <c r="M356" i="15"/>
  <c r="O356" i="15"/>
  <c r="Q356" i="15"/>
  <c r="V356" i="15"/>
  <c r="G360" i="15"/>
  <c r="I360" i="15"/>
  <c r="K360" i="15"/>
  <c r="M360" i="15"/>
  <c r="O360" i="15"/>
  <c r="Q360" i="15"/>
  <c r="V360" i="15"/>
  <c r="G364" i="15"/>
  <c r="M364" i="15" s="1"/>
  <c r="I364" i="15"/>
  <c r="K364" i="15"/>
  <c r="O364" i="15"/>
  <c r="Q364" i="15"/>
  <c r="V364" i="15"/>
  <c r="G368" i="15"/>
  <c r="I368" i="15"/>
  <c r="K368" i="15"/>
  <c r="M368" i="15"/>
  <c r="O368" i="15"/>
  <c r="Q368" i="15"/>
  <c r="V368" i="15"/>
  <c r="G372" i="15"/>
  <c r="M372" i="15" s="1"/>
  <c r="I372" i="15"/>
  <c r="K372" i="15"/>
  <c r="O372" i="15"/>
  <c r="Q372" i="15"/>
  <c r="V372" i="15"/>
  <c r="G376" i="15"/>
  <c r="M376" i="15" s="1"/>
  <c r="I376" i="15"/>
  <c r="K376" i="15"/>
  <c r="O376" i="15"/>
  <c r="Q376" i="15"/>
  <c r="V376" i="15"/>
  <c r="G380" i="15"/>
  <c r="M380" i="15" s="1"/>
  <c r="I380" i="15"/>
  <c r="K380" i="15"/>
  <c r="O380" i="15"/>
  <c r="Q380" i="15"/>
  <c r="V380" i="15"/>
  <c r="G384" i="15"/>
  <c r="I384" i="15"/>
  <c r="K384" i="15"/>
  <c r="M384" i="15"/>
  <c r="O384" i="15"/>
  <c r="Q384" i="15"/>
  <c r="V384" i="15"/>
  <c r="G388" i="15"/>
  <c r="I388" i="15"/>
  <c r="K388" i="15"/>
  <c r="M388" i="15"/>
  <c r="O388" i="15"/>
  <c r="Q388" i="15"/>
  <c r="V388" i="15"/>
  <c r="G392" i="15"/>
  <c r="I392" i="15"/>
  <c r="K392" i="15"/>
  <c r="M392" i="15"/>
  <c r="O392" i="15"/>
  <c r="Q392" i="15"/>
  <c r="V392" i="15"/>
  <c r="G396" i="15"/>
  <c r="M396" i="15" s="1"/>
  <c r="I396" i="15"/>
  <c r="K396" i="15"/>
  <c r="O396" i="15"/>
  <c r="Q396" i="15"/>
  <c r="V396" i="15"/>
  <c r="G400" i="15"/>
  <c r="I400" i="15"/>
  <c r="K400" i="15"/>
  <c r="M400" i="15"/>
  <c r="O400" i="15"/>
  <c r="Q400" i="15"/>
  <c r="V400" i="15"/>
  <c r="G404" i="15"/>
  <c r="M404" i="15" s="1"/>
  <c r="I404" i="15"/>
  <c r="K404" i="15"/>
  <c r="O404" i="15"/>
  <c r="Q404" i="15"/>
  <c r="V404" i="15"/>
  <c r="G408" i="15"/>
  <c r="M408" i="15" s="1"/>
  <c r="I408" i="15"/>
  <c r="K408" i="15"/>
  <c r="O408" i="15"/>
  <c r="Q408" i="15"/>
  <c r="V408" i="15"/>
  <c r="G412" i="15"/>
  <c r="M412" i="15" s="1"/>
  <c r="I412" i="15"/>
  <c r="K412" i="15"/>
  <c r="O412" i="15"/>
  <c r="Q412" i="15"/>
  <c r="V412" i="15"/>
  <c r="G416" i="15"/>
  <c r="I416" i="15"/>
  <c r="K416" i="15"/>
  <c r="M416" i="15"/>
  <c r="O416" i="15"/>
  <c r="Q416" i="15"/>
  <c r="V416" i="15"/>
  <c r="G420" i="15"/>
  <c r="I420" i="15"/>
  <c r="K420" i="15"/>
  <c r="M420" i="15"/>
  <c r="O420" i="15"/>
  <c r="Q420" i="15"/>
  <c r="V420" i="15"/>
  <c r="G424" i="15"/>
  <c r="I424" i="15"/>
  <c r="K424" i="15"/>
  <c r="M424" i="15"/>
  <c r="O424" i="15"/>
  <c r="Q424" i="15"/>
  <c r="V424" i="15"/>
  <c r="G428" i="15"/>
  <c r="M428" i="15" s="1"/>
  <c r="I428" i="15"/>
  <c r="K428" i="15"/>
  <c r="O428" i="15"/>
  <c r="Q428" i="15"/>
  <c r="V428" i="15"/>
  <c r="G432" i="15"/>
  <c r="I432" i="15"/>
  <c r="K432" i="15"/>
  <c r="M432" i="15"/>
  <c r="O432" i="15"/>
  <c r="Q432" i="15"/>
  <c r="V432" i="15"/>
  <c r="G436" i="15"/>
  <c r="M436" i="15" s="1"/>
  <c r="I436" i="15"/>
  <c r="K436" i="15"/>
  <c r="O436" i="15"/>
  <c r="Q436" i="15"/>
  <c r="V436" i="15"/>
  <c r="G440" i="15"/>
  <c r="M440" i="15" s="1"/>
  <c r="I440" i="15"/>
  <c r="K440" i="15"/>
  <c r="O440" i="15"/>
  <c r="Q440" i="15"/>
  <c r="V440" i="15"/>
  <c r="G444" i="15"/>
  <c r="M444" i="15" s="1"/>
  <c r="I444" i="15"/>
  <c r="K444" i="15"/>
  <c r="O444" i="15"/>
  <c r="Q444" i="15"/>
  <c r="V444" i="15"/>
  <c r="G448" i="15"/>
  <c r="I448" i="15"/>
  <c r="K448" i="15"/>
  <c r="M448" i="15"/>
  <c r="O448" i="15"/>
  <c r="Q448" i="15"/>
  <c r="V448" i="15"/>
  <c r="G452" i="15"/>
  <c r="I452" i="15"/>
  <c r="K452" i="15"/>
  <c r="M452" i="15"/>
  <c r="O452" i="15"/>
  <c r="Q452" i="15"/>
  <c r="V452" i="15"/>
  <c r="I456" i="15"/>
  <c r="O456" i="15"/>
  <c r="G457" i="15"/>
  <c r="G456" i="15" s="1"/>
  <c r="I457" i="15"/>
  <c r="K457" i="15"/>
  <c r="K456" i="15" s="1"/>
  <c r="O457" i="15"/>
  <c r="Q457" i="15"/>
  <c r="Q456" i="15" s="1"/>
  <c r="V457" i="15"/>
  <c r="V456" i="15" s="1"/>
  <c r="G461" i="15"/>
  <c r="I461" i="15"/>
  <c r="K461" i="15"/>
  <c r="M461" i="15"/>
  <c r="O461" i="15"/>
  <c r="Q461" i="15"/>
  <c r="V461" i="15"/>
  <c r="G465" i="15"/>
  <c r="M465" i="15" s="1"/>
  <c r="I465" i="15"/>
  <c r="K465" i="15"/>
  <c r="O465" i="15"/>
  <c r="Q465" i="15"/>
  <c r="V465" i="15"/>
  <c r="AE470" i="15"/>
  <c r="G435" i="14"/>
  <c r="BA160" i="14"/>
  <c r="BA103" i="14"/>
  <c r="BA67" i="14"/>
  <c r="BA61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3" i="14"/>
  <c r="I13" i="14"/>
  <c r="K13" i="14"/>
  <c r="M13" i="14"/>
  <c r="O13" i="14"/>
  <c r="Q13" i="14"/>
  <c r="V13" i="14"/>
  <c r="G17" i="14"/>
  <c r="I17" i="14"/>
  <c r="K17" i="14"/>
  <c r="M17" i="14"/>
  <c r="O17" i="14"/>
  <c r="Q17" i="14"/>
  <c r="V17" i="14"/>
  <c r="G21" i="14"/>
  <c r="M21" i="14" s="1"/>
  <c r="I21" i="14"/>
  <c r="K21" i="14"/>
  <c r="O21" i="14"/>
  <c r="Q21" i="14"/>
  <c r="V21" i="14"/>
  <c r="G25" i="14"/>
  <c r="M25" i="14" s="1"/>
  <c r="I25" i="14"/>
  <c r="K25" i="14"/>
  <c r="O25" i="14"/>
  <c r="Q25" i="14"/>
  <c r="V25" i="14"/>
  <c r="G29" i="14"/>
  <c r="I29" i="14"/>
  <c r="K29" i="14"/>
  <c r="M29" i="14"/>
  <c r="O29" i="14"/>
  <c r="Q29" i="14"/>
  <c r="V29" i="14"/>
  <c r="G33" i="14"/>
  <c r="M33" i="14" s="1"/>
  <c r="I33" i="14"/>
  <c r="K33" i="14"/>
  <c r="O33" i="14"/>
  <c r="Q33" i="14"/>
  <c r="V33" i="14"/>
  <c r="G37" i="14"/>
  <c r="G8" i="14" s="1"/>
  <c r="I37" i="14"/>
  <c r="K37" i="14"/>
  <c r="O37" i="14"/>
  <c r="Q37" i="14"/>
  <c r="V37" i="14"/>
  <c r="G41" i="14"/>
  <c r="M41" i="14" s="1"/>
  <c r="I41" i="14"/>
  <c r="K41" i="14"/>
  <c r="O41" i="14"/>
  <c r="Q41" i="14"/>
  <c r="V41" i="14"/>
  <c r="G45" i="14"/>
  <c r="I45" i="14"/>
  <c r="K45" i="14"/>
  <c r="M45" i="14"/>
  <c r="O45" i="14"/>
  <c r="Q45" i="14"/>
  <c r="V45" i="14"/>
  <c r="G49" i="14"/>
  <c r="I49" i="14"/>
  <c r="K49" i="14"/>
  <c r="M49" i="14"/>
  <c r="O49" i="14"/>
  <c r="Q49" i="14"/>
  <c r="V49" i="14"/>
  <c r="G53" i="14"/>
  <c r="M53" i="14" s="1"/>
  <c r="I53" i="14"/>
  <c r="K53" i="14"/>
  <c r="O53" i="14"/>
  <c r="Q53" i="14"/>
  <c r="V53" i="14"/>
  <c r="G59" i="14"/>
  <c r="Q59" i="14"/>
  <c r="G60" i="14"/>
  <c r="I60" i="14"/>
  <c r="I59" i="14" s="1"/>
  <c r="K60" i="14"/>
  <c r="K59" i="14" s="1"/>
  <c r="M60" i="14"/>
  <c r="M59" i="14" s="1"/>
  <c r="O60" i="14"/>
  <c r="O59" i="14" s="1"/>
  <c r="Q60" i="14"/>
  <c r="V60" i="14"/>
  <c r="V59" i="14" s="1"/>
  <c r="G66" i="14"/>
  <c r="M66" i="14" s="1"/>
  <c r="I66" i="14"/>
  <c r="K66" i="14"/>
  <c r="O66" i="14"/>
  <c r="Q66" i="14"/>
  <c r="V66" i="14"/>
  <c r="G72" i="14"/>
  <c r="I72" i="14"/>
  <c r="K72" i="14"/>
  <c r="M72" i="14"/>
  <c r="O72" i="14"/>
  <c r="Q72" i="14"/>
  <c r="V72" i="14"/>
  <c r="O81" i="14"/>
  <c r="G82" i="14"/>
  <c r="M82" i="14" s="1"/>
  <c r="I82" i="14"/>
  <c r="K82" i="14"/>
  <c r="K81" i="14" s="1"/>
  <c r="O82" i="14"/>
  <c r="Q82" i="14"/>
  <c r="Q81" i="14" s="1"/>
  <c r="V82" i="14"/>
  <c r="V81" i="14" s="1"/>
  <c r="G86" i="14"/>
  <c r="I86" i="14"/>
  <c r="K86" i="14"/>
  <c r="M86" i="14"/>
  <c r="O86" i="14"/>
  <c r="Q86" i="14"/>
  <c r="V86" i="14"/>
  <c r="G90" i="14"/>
  <c r="I90" i="14"/>
  <c r="K90" i="14"/>
  <c r="M90" i="14"/>
  <c r="O90" i="14"/>
  <c r="Q90" i="14"/>
  <c r="V90" i="14"/>
  <c r="G94" i="14"/>
  <c r="M94" i="14" s="1"/>
  <c r="I94" i="14"/>
  <c r="K94" i="14"/>
  <c r="O94" i="14"/>
  <c r="Q94" i="14"/>
  <c r="V94" i="14"/>
  <c r="G98" i="14"/>
  <c r="M98" i="14" s="1"/>
  <c r="I98" i="14"/>
  <c r="I81" i="14" s="1"/>
  <c r="K98" i="14"/>
  <c r="O98" i="14"/>
  <c r="Q98" i="14"/>
  <c r="V98" i="14"/>
  <c r="G102" i="14"/>
  <c r="I102" i="14"/>
  <c r="K102" i="14"/>
  <c r="M102" i="14"/>
  <c r="O102" i="14"/>
  <c r="Q102" i="14"/>
  <c r="V102" i="14"/>
  <c r="G107" i="14"/>
  <c r="I107" i="14"/>
  <c r="K107" i="14"/>
  <c r="M107" i="14"/>
  <c r="O107" i="14"/>
  <c r="Q107" i="14"/>
  <c r="V107" i="14"/>
  <c r="I111" i="14"/>
  <c r="O111" i="14"/>
  <c r="G112" i="14"/>
  <c r="M112" i="14" s="1"/>
  <c r="I112" i="14"/>
  <c r="K112" i="14"/>
  <c r="K111" i="14" s="1"/>
  <c r="O112" i="14"/>
  <c r="Q112" i="14"/>
  <c r="Q111" i="14" s="1"/>
  <c r="V112" i="14"/>
  <c r="V111" i="14" s="1"/>
  <c r="G116" i="14"/>
  <c r="I116" i="14"/>
  <c r="K116" i="14"/>
  <c r="M116" i="14"/>
  <c r="O116" i="14"/>
  <c r="Q116" i="14"/>
  <c r="V116" i="14"/>
  <c r="G120" i="14"/>
  <c r="I120" i="14"/>
  <c r="K120" i="14"/>
  <c r="M120" i="14"/>
  <c r="O120" i="14"/>
  <c r="Q120" i="14"/>
  <c r="V120" i="14"/>
  <c r="G124" i="14"/>
  <c r="M124" i="14" s="1"/>
  <c r="I124" i="14"/>
  <c r="K124" i="14"/>
  <c r="O124" i="14"/>
  <c r="Q124" i="14"/>
  <c r="V124" i="14"/>
  <c r="I128" i="14"/>
  <c r="G129" i="14"/>
  <c r="M129" i="14" s="1"/>
  <c r="M128" i="14" s="1"/>
  <c r="I129" i="14"/>
  <c r="K129" i="14"/>
  <c r="K128" i="14" s="1"/>
  <c r="O129" i="14"/>
  <c r="O128" i="14" s="1"/>
  <c r="Q129" i="14"/>
  <c r="V129" i="14"/>
  <c r="G133" i="14"/>
  <c r="G128" i="14" s="1"/>
  <c r="I133" i="14"/>
  <c r="K133" i="14"/>
  <c r="M133" i="14"/>
  <c r="O133" i="14"/>
  <c r="Q133" i="14"/>
  <c r="V133" i="14"/>
  <c r="G137" i="14"/>
  <c r="M137" i="14" s="1"/>
  <c r="I137" i="14"/>
  <c r="K137" i="14"/>
  <c r="O137" i="14"/>
  <c r="Q137" i="14"/>
  <c r="V137" i="14"/>
  <c r="G141" i="14"/>
  <c r="I141" i="14"/>
  <c r="K141" i="14"/>
  <c r="M141" i="14"/>
  <c r="O141" i="14"/>
  <c r="Q141" i="14"/>
  <c r="Q128" i="14" s="1"/>
  <c r="V141" i="14"/>
  <c r="G145" i="14"/>
  <c r="I145" i="14"/>
  <c r="K145" i="14"/>
  <c r="M145" i="14"/>
  <c r="O145" i="14"/>
  <c r="Q145" i="14"/>
  <c r="V145" i="14"/>
  <c r="V128" i="14" s="1"/>
  <c r="O149" i="14"/>
  <c r="G150" i="14"/>
  <c r="G149" i="14" s="1"/>
  <c r="I150" i="14"/>
  <c r="I149" i="14" s="1"/>
  <c r="K150" i="14"/>
  <c r="K149" i="14" s="1"/>
  <c r="O150" i="14"/>
  <c r="Q150" i="14"/>
  <c r="Q149" i="14" s="1"/>
  <c r="V150" i="14"/>
  <c r="G154" i="14"/>
  <c r="M154" i="14" s="1"/>
  <c r="I154" i="14"/>
  <c r="K154" i="14"/>
  <c r="O154" i="14"/>
  <c r="Q154" i="14"/>
  <c r="V154" i="14"/>
  <c r="V149" i="14" s="1"/>
  <c r="K158" i="14"/>
  <c r="V158" i="14"/>
  <c r="G159" i="14"/>
  <c r="G158" i="14" s="1"/>
  <c r="I159" i="14"/>
  <c r="K159" i="14"/>
  <c r="M159" i="14"/>
  <c r="M158" i="14" s="1"/>
  <c r="O159" i="14"/>
  <c r="O158" i="14" s="1"/>
  <c r="Q159" i="14"/>
  <c r="Q158" i="14" s="1"/>
  <c r="V159" i="14"/>
  <c r="G164" i="14"/>
  <c r="M164" i="14" s="1"/>
  <c r="I164" i="14"/>
  <c r="I158" i="14" s="1"/>
  <c r="K164" i="14"/>
  <c r="O164" i="14"/>
  <c r="Q164" i="14"/>
  <c r="V164" i="14"/>
  <c r="G168" i="14"/>
  <c r="I168" i="14"/>
  <c r="K168" i="14"/>
  <c r="M168" i="14"/>
  <c r="O168" i="14"/>
  <c r="Q168" i="14"/>
  <c r="V168" i="14"/>
  <c r="K173" i="14"/>
  <c r="M173" i="14"/>
  <c r="Q173" i="14"/>
  <c r="V173" i="14"/>
  <c r="G174" i="14"/>
  <c r="G173" i="14" s="1"/>
  <c r="I174" i="14"/>
  <c r="I173" i="14" s="1"/>
  <c r="K174" i="14"/>
  <c r="M174" i="14"/>
  <c r="O174" i="14"/>
  <c r="O173" i="14" s="1"/>
  <c r="Q174" i="14"/>
  <c r="V174" i="14"/>
  <c r="G178" i="14"/>
  <c r="G179" i="14"/>
  <c r="M179" i="14" s="1"/>
  <c r="M178" i="14" s="1"/>
  <c r="I179" i="14"/>
  <c r="I178" i="14" s="1"/>
  <c r="K179" i="14"/>
  <c r="O179" i="14"/>
  <c r="Q179" i="14"/>
  <c r="V179" i="14"/>
  <c r="V178" i="14" s="1"/>
  <c r="G183" i="14"/>
  <c r="I183" i="14"/>
  <c r="K183" i="14"/>
  <c r="K178" i="14" s="1"/>
  <c r="M183" i="14"/>
  <c r="O183" i="14"/>
  <c r="Q183" i="14"/>
  <c r="V183" i="14"/>
  <c r="G187" i="14"/>
  <c r="I187" i="14"/>
  <c r="K187" i="14"/>
  <c r="M187" i="14"/>
  <c r="O187" i="14"/>
  <c r="Q187" i="14"/>
  <c r="V187" i="14"/>
  <c r="G192" i="14"/>
  <c r="M192" i="14" s="1"/>
  <c r="I192" i="14"/>
  <c r="K192" i="14"/>
  <c r="O192" i="14"/>
  <c r="O178" i="14" s="1"/>
  <c r="Q192" i="14"/>
  <c r="V192" i="14"/>
  <c r="G196" i="14"/>
  <c r="I196" i="14"/>
  <c r="K196" i="14"/>
  <c r="M196" i="14"/>
  <c r="O196" i="14"/>
  <c r="Q196" i="14"/>
  <c r="Q178" i="14" s="1"/>
  <c r="V196" i="14"/>
  <c r="K200" i="14"/>
  <c r="V200" i="14"/>
  <c r="G201" i="14"/>
  <c r="I201" i="14"/>
  <c r="I200" i="14" s="1"/>
  <c r="K201" i="14"/>
  <c r="M201" i="14"/>
  <c r="O201" i="14"/>
  <c r="O200" i="14" s="1"/>
  <c r="Q201" i="14"/>
  <c r="V201" i="14"/>
  <c r="G206" i="14"/>
  <c r="G200" i="14" s="1"/>
  <c r="I206" i="14"/>
  <c r="K206" i="14"/>
  <c r="O206" i="14"/>
  <c r="Q206" i="14"/>
  <c r="Q200" i="14" s="1"/>
  <c r="V206" i="14"/>
  <c r="G210" i="14"/>
  <c r="I210" i="14"/>
  <c r="Q210" i="14"/>
  <c r="V210" i="14"/>
  <c r="G211" i="14"/>
  <c r="M211" i="14" s="1"/>
  <c r="M210" i="14" s="1"/>
  <c r="I211" i="14"/>
  <c r="K211" i="14"/>
  <c r="K210" i="14" s="1"/>
  <c r="O211" i="14"/>
  <c r="O210" i="14" s="1"/>
  <c r="Q211" i="14"/>
  <c r="V211" i="14"/>
  <c r="G215" i="14"/>
  <c r="M215" i="14"/>
  <c r="G216" i="14"/>
  <c r="I216" i="14"/>
  <c r="I215" i="14" s="1"/>
  <c r="K216" i="14"/>
  <c r="M216" i="14"/>
  <c r="O216" i="14"/>
  <c r="O215" i="14" s="1"/>
  <c r="Q216" i="14"/>
  <c r="V216" i="14"/>
  <c r="V215" i="14" s="1"/>
  <c r="G220" i="14"/>
  <c r="I220" i="14"/>
  <c r="K220" i="14"/>
  <c r="K215" i="14" s="1"/>
  <c r="M220" i="14"/>
  <c r="O220" i="14"/>
  <c r="Q220" i="14"/>
  <c r="Q215" i="14" s="1"/>
  <c r="V220" i="14"/>
  <c r="G224" i="14"/>
  <c r="I224" i="14"/>
  <c r="K224" i="14"/>
  <c r="M224" i="14"/>
  <c r="O224" i="14"/>
  <c r="Q224" i="14"/>
  <c r="V224" i="14"/>
  <c r="I228" i="14"/>
  <c r="O228" i="14"/>
  <c r="V228" i="14"/>
  <c r="G229" i="14"/>
  <c r="G228" i="14" s="1"/>
  <c r="I229" i="14"/>
  <c r="K229" i="14"/>
  <c r="K228" i="14" s="1"/>
  <c r="O229" i="14"/>
  <c r="Q229" i="14"/>
  <c r="Q228" i="14" s="1"/>
  <c r="V229" i="14"/>
  <c r="G233" i="14"/>
  <c r="I233" i="14"/>
  <c r="M233" i="14"/>
  <c r="Q233" i="14"/>
  <c r="V233" i="14"/>
  <c r="G234" i="14"/>
  <c r="I234" i="14"/>
  <c r="K234" i="14"/>
  <c r="K233" i="14" s="1"/>
  <c r="M234" i="14"/>
  <c r="O234" i="14"/>
  <c r="O233" i="14" s="1"/>
  <c r="Q234" i="14"/>
  <c r="V234" i="14"/>
  <c r="G240" i="14"/>
  <c r="I240" i="14"/>
  <c r="I239" i="14" s="1"/>
  <c r="K240" i="14"/>
  <c r="M240" i="14"/>
  <c r="O240" i="14"/>
  <c r="O239" i="14" s="1"/>
  <c r="Q240" i="14"/>
  <c r="V240" i="14"/>
  <c r="V239" i="14" s="1"/>
  <c r="G244" i="14"/>
  <c r="I244" i="14"/>
  <c r="K244" i="14"/>
  <c r="K239" i="14" s="1"/>
  <c r="M244" i="14"/>
  <c r="O244" i="14"/>
  <c r="Q244" i="14"/>
  <c r="Q239" i="14" s="1"/>
  <c r="V244" i="14"/>
  <c r="G248" i="14"/>
  <c r="I248" i="14"/>
  <c r="K248" i="14"/>
  <c r="M248" i="14"/>
  <c r="O248" i="14"/>
  <c r="Q248" i="14"/>
  <c r="V248" i="14"/>
  <c r="G252" i="14"/>
  <c r="I252" i="14"/>
  <c r="K252" i="14"/>
  <c r="M252" i="14"/>
  <c r="O252" i="14"/>
  <c r="Q252" i="14"/>
  <c r="V252" i="14"/>
  <c r="G257" i="14"/>
  <c r="M257" i="14" s="1"/>
  <c r="M239" i="14" s="1"/>
  <c r="I257" i="14"/>
  <c r="K257" i="14"/>
  <c r="O257" i="14"/>
  <c r="Q257" i="14"/>
  <c r="V257" i="14"/>
  <c r="G261" i="14"/>
  <c r="M261" i="14" s="1"/>
  <c r="I261" i="14"/>
  <c r="K261" i="14"/>
  <c r="O261" i="14"/>
  <c r="Q261" i="14"/>
  <c r="V261" i="14"/>
  <c r="G265" i="14"/>
  <c r="I265" i="14"/>
  <c r="K265" i="14"/>
  <c r="M265" i="14"/>
  <c r="O265" i="14"/>
  <c r="Q265" i="14"/>
  <c r="V265" i="14"/>
  <c r="G269" i="14"/>
  <c r="I269" i="14"/>
  <c r="K269" i="14"/>
  <c r="M269" i="14"/>
  <c r="O269" i="14"/>
  <c r="Q269" i="14"/>
  <c r="V269" i="14"/>
  <c r="G274" i="14"/>
  <c r="I274" i="14"/>
  <c r="O274" i="14"/>
  <c r="G275" i="14"/>
  <c r="I275" i="14"/>
  <c r="K275" i="14"/>
  <c r="K274" i="14" s="1"/>
  <c r="M275" i="14"/>
  <c r="O275" i="14"/>
  <c r="Q275" i="14"/>
  <c r="Q274" i="14" s="1"/>
  <c r="V275" i="14"/>
  <c r="G279" i="14"/>
  <c r="I279" i="14"/>
  <c r="K279" i="14"/>
  <c r="M279" i="14"/>
  <c r="M274" i="14" s="1"/>
  <c r="O279" i="14"/>
  <c r="Q279" i="14"/>
  <c r="V279" i="14"/>
  <c r="V274" i="14" s="1"/>
  <c r="I283" i="14"/>
  <c r="O283" i="14"/>
  <c r="V283" i="14"/>
  <c r="G284" i="14"/>
  <c r="G283" i="14" s="1"/>
  <c r="I284" i="14"/>
  <c r="K284" i="14"/>
  <c r="K283" i="14" s="1"/>
  <c r="O284" i="14"/>
  <c r="Q284" i="14"/>
  <c r="Q283" i="14" s="1"/>
  <c r="V284" i="14"/>
  <c r="G288" i="14"/>
  <c r="I288" i="14"/>
  <c r="Q288" i="14"/>
  <c r="V288" i="14"/>
  <c r="G289" i="14"/>
  <c r="I289" i="14"/>
  <c r="K289" i="14"/>
  <c r="K288" i="14" s="1"/>
  <c r="M289" i="14"/>
  <c r="M288" i="14" s="1"/>
  <c r="O289" i="14"/>
  <c r="O288" i="14" s="1"/>
  <c r="Q289" i="14"/>
  <c r="V289" i="14"/>
  <c r="G292" i="14"/>
  <c r="G293" i="14"/>
  <c r="I293" i="14"/>
  <c r="I292" i="14" s="1"/>
  <c r="K293" i="14"/>
  <c r="M293" i="14"/>
  <c r="O293" i="14"/>
  <c r="O292" i="14" s="1"/>
  <c r="Q293" i="14"/>
  <c r="Q292" i="14" s="1"/>
  <c r="V293" i="14"/>
  <c r="V292" i="14" s="1"/>
  <c r="G298" i="14"/>
  <c r="I298" i="14"/>
  <c r="K298" i="14"/>
  <c r="K292" i="14" s="1"/>
  <c r="M298" i="14"/>
  <c r="O298" i="14"/>
  <c r="Q298" i="14"/>
  <c r="V298" i="14"/>
  <c r="G302" i="14"/>
  <c r="I302" i="14"/>
  <c r="K302" i="14"/>
  <c r="M302" i="14"/>
  <c r="O302" i="14"/>
  <c r="Q302" i="14"/>
  <c r="V302" i="14"/>
  <c r="G305" i="14"/>
  <c r="I305" i="14"/>
  <c r="K305" i="14"/>
  <c r="M305" i="14"/>
  <c r="O305" i="14"/>
  <c r="Q305" i="14"/>
  <c r="V305" i="14"/>
  <c r="G308" i="14"/>
  <c r="M308" i="14" s="1"/>
  <c r="I308" i="14"/>
  <c r="K308" i="14"/>
  <c r="O308" i="14"/>
  <c r="Q308" i="14"/>
  <c r="V308" i="14"/>
  <c r="G312" i="14"/>
  <c r="M312" i="14" s="1"/>
  <c r="I312" i="14"/>
  <c r="K312" i="14"/>
  <c r="O312" i="14"/>
  <c r="Q312" i="14"/>
  <c r="V312" i="14"/>
  <c r="G316" i="14"/>
  <c r="G315" i="14" s="1"/>
  <c r="I316" i="14"/>
  <c r="K316" i="14"/>
  <c r="M316" i="14"/>
  <c r="O316" i="14"/>
  <c r="O315" i="14" s="1"/>
  <c r="Q316" i="14"/>
  <c r="Q315" i="14" s="1"/>
  <c r="V316" i="14"/>
  <c r="G320" i="14"/>
  <c r="I320" i="14"/>
  <c r="I315" i="14" s="1"/>
  <c r="K320" i="14"/>
  <c r="M320" i="14"/>
  <c r="O320" i="14"/>
  <c r="Q320" i="14"/>
  <c r="V320" i="14"/>
  <c r="G325" i="14"/>
  <c r="I325" i="14"/>
  <c r="K325" i="14"/>
  <c r="K315" i="14" s="1"/>
  <c r="M325" i="14"/>
  <c r="O325" i="14"/>
  <c r="Q325" i="14"/>
  <c r="V325" i="14"/>
  <c r="G329" i="14"/>
  <c r="I329" i="14"/>
  <c r="K329" i="14"/>
  <c r="M329" i="14"/>
  <c r="O329" i="14"/>
  <c r="Q329" i="14"/>
  <c r="V329" i="14"/>
  <c r="V315" i="14" s="1"/>
  <c r="G333" i="14"/>
  <c r="I333" i="14"/>
  <c r="K333" i="14"/>
  <c r="M333" i="14"/>
  <c r="O333" i="14"/>
  <c r="Q333" i="14"/>
  <c r="V333" i="14"/>
  <c r="G337" i="14"/>
  <c r="M337" i="14" s="1"/>
  <c r="I337" i="14"/>
  <c r="K337" i="14"/>
  <c r="O337" i="14"/>
  <c r="Q337" i="14"/>
  <c r="V337" i="14"/>
  <c r="G341" i="14"/>
  <c r="M341" i="14" s="1"/>
  <c r="I341" i="14"/>
  <c r="K341" i="14"/>
  <c r="O341" i="14"/>
  <c r="Q341" i="14"/>
  <c r="V341" i="14"/>
  <c r="G345" i="14"/>
  <c r="I345" i="14"/>
  <c r="K345" i="14"/>
  <c r="M345" i="14"/>
  <c r="O345" i="14"/>
  <c r="Q345" i="14"/>
  <c r="V345" i="14"/>
  <c r="G349" i="14"/>
  <c r="I349" i="14"/>
  <c r="K349" i="14"/>
  <c r="M349" i="14"/>
  <c r="O349" i="14"/>
  <c r="Q349" i="14"/>
  <c r="V349" i="14"/>
  <c r="G353" i="14"/>
  <c r="I353" i="14"/>
  <c r="K353" i="14"/>
  <c r="M353" i="14"/>
  <c r="O353" i="14"/>
  <c r="Q353" i="14"/>
  <c r="V353" i="14"/>
  <c r="G357" i="14"/>
  <c r="I357" i="14"/>
  <c r="K357" i="14"/>
  <c r="M357" i="14"/>
  <c r="O357" i="14"/>
  <c r="Q357" i="14"/>
  <c r="V357" i="14"/>
  <c r="G361" i="14"/>
  <c r="I361" i="14"/>
  <c r="K361" i="14"/>
  <c r="M361" i="14"/>
  <c r="O361" i="14"/>
  <c r="Q361" i="14"/>
  <c r="V361" i="14"/>
  <c r="G365" i="14"/>
  <c r="I365" i="14"/>
  <c r="K365" i="14"/>
  <c r="M365" i="14"/>
  <c r="O365" i="14"/>
  <c r="Q365" i="14"/>
  <c r="V365" i="14"/>
  <c r="G369" i="14"/>
  <c r="M369" i="14" s="1"/>
  <c r="I369" i="14"/>
  <c r="K369" i="14"/>
  <c r="O369" i="14"/>
  <c r="Q369" i="14"/>
  <c r="V369" i="14"/>
  <c r="G373" i="14"/>
  <c r="M373" i="14" s="1"/>
  <c r="I373" i="14"/>
  <c r="K373" i="14"/>
  <c r="O373" i="14"/>
  <c r="Q373" i="14"/>
  <c r="V373" i="14"/>
  <c r="G377" i="14"/>
  <c r="I377" i="14"/>
  <c r="K377" i="14"/>
  <c r="M377" i="14"/>
  <c r="O377" i="14"/>
  <c r="Q377" i="14"/>
  <c r="V377" i="14"/>
  <c r="G381" i="14"/>
  <c r="I381" i="14"/>
  <c r="K381" i="14"/>
  <c r="M381" i="14"/>
  <c r="O381" i="14"/>
  <c r="Q381" i="14"/>
  <c r="V381" i="14"/>
  <c r="G385" i="14"/>
  <c r="I385" i="14"/>
  <c r="K385" i="14"/>
  <c r="M385" i="14"/>
  <c r="O385" i="14"/>
  <c r="Q385" i="14"/>
  <c r="V385" i="14"/>
  <c r="G389" i="14"/>
  <c r="I389" i="14"/>
  <c r="K389" i="14"/>
  <c r="M389" i="14"/>
  <c r="O389" i="14"/>
  <c r="Q389" i="14"/>
  <c r="V389" i="14"/>
  <c r="G393" i="14"/>
  <c r="I393" i="14"/>
  <c r="K393" i="14"/>
  <c r="M393" i="14"/>
  <c r="O393" i="14"/>
  <c r="Q393" i="14"/>
  <c r="V393" i="14"/>
  <c r="G397" i="14"/>
  <c r="I397" i="14"/>
  <c r="K397" i="14"/>
  <c r="M397" i="14"/>
  <c r="O397" i="14"/>
  <c r="Q397" i="14"/>
  <c r="V397" i="14"/>
  <c r="G401" i="14"/>
  <c r="M401" i="14" s="1"/>
  <c r="I401" i="14"/>
  <c r="K401" i="14"/>
  <c r="O401" i="14"/>
  <c r="Q401" i="14"/>
  <c r="V401" i="14"/>
  <c r="G405" i="14"/>
  <c r="M405" i="14" s="1"/>
  <c r="I405" i="14"/>
  <c r="K405" i="14"/>
  <c r="O405" i="14"/>
  <c r="Q405" i="14"/>
  <c r="V405" i="14"/>
  <c r="G409" i="14"/>
  <c r="M409" i="14" s="1"/>
  <c r="I409" i="14"/>
  <c r="K409" i="14"/>
  <c r="O409" i="14"/>
  <c r="Q409" i="14"/>
  <c r="V409" i="14"/>
  <c r="G413" i="14"/>
  <c r="I413" i="14"/>
  <c r="K413" i="14"/>
  <c r="M413" i="14"/>
  <c r="O413" i="14"/>
  <c r="Q413" i="14"/>
  <c r="V413" i="14"/>
  <c r="G417" i="14"/>
  <c r="I417" i="14"/>
  <c r="K417" i="14"/>
  <c r="M417" i="14"/>
  <c r="O417" i="14"/>
  <c r="Q417" i="14"/>
  <c r="V417" i="14"/>
  <c r="G421" i="14"/>
  <c r="I421" i="14"/>
  <c r="K421" i="14"/>
  <c r="M421" i="14"/>
  <c r="O421" i="14"/>
  <c r="Q421" i="14"/>
  <c r="V421" i="14"/>
  <c r="K425" i="14"/>
  <c r="V425" i="14"/>
  <c r="G426" i="14"/>
  <c r="I426" i="14"/>
  <c r="I425" i="14" s="1"/>
  <c r="K426" i="14"/>
  <c r="M426" i="14"/>
  <c r="O426" i="14"/>
  <c r="O425" i="14" s="1"/>
  <c r="Q426" i="14"/>
  <c r="V426" i="14"/>
  <c r="G430" i="14"/>
  <c r="G425" i="14" s="1"/>
  <c r="I430" i="14"/>
  <c r="K430" i="14"/>
  <c r="O430" i="14"/>
  <c r="Q430" i="14"/>
  <c r="Q425" i="14" s="1"/>
  <c r="V430" i="14"/>
  <c r="AE435" i="14"/>
  <c r="AF435" i="14"/>
  <c r="G266" i="13"/>
  <c r="BA221" i="13"/>
  <c r="BA200" i="13"/>
  <c r="BA191" i="13"/>
  <c r="BA183" i="13"/>
  <c r="BA133" i="13"/>
  <c r="BA122" i="13"/>
  <c r="BA49" i="13"/>
  <c r="BA44" i="13"/>
  <c r="BA40" i="13"/>
  <c r="BA36" i="13"/>
  <c r="BA33" i="13"/>
  <c r="BA17" i="13"/>
  <c r="BA14" i="13"/>
  <c r="G9" i="13"/>
  <c r="I9" i="13"/>
  <c r="I8" i="13" s="1"/>
  <c r="K9" i="13"/>
  <c r="M9" i="13"/>
  <c r="O9" i="13"/>
  <c r="O8" i="13" s="1"/>
  <c r="Q9" i="13"/>
  <c r="Q8" i="13" s="1"/>
  <c r="V9" i="13"/>
  <c r="V8" i="13" s="1"/>
  <c r="G13" i="13"/>
  <c r="I13" i="13"/>
  <c r="K13" i="13"/>
  <c r="M13" i="13"/>
  <c r="O13" i="13"/>
  <c r="Q13" i="13"/>
  <c r="V13" i="13"/>
  <c r="G16" i="13"/>
  <c r="I16" i="13"/>
  <c r="K16" i="13"/>
  <c r="M16" i="13"/>
  <c r="O16" i="13"/>
  <c r="Q16" i="13"/>
  <c r="V16" i="13"/>
  <c r="G19" i="13"/>
  <c r="M19" i="13" s="1"/>
  <c r="I19" i="13"/>
  <c r="K19" i="13"/>
  <c r="O19" i="13"/>
  <c r="Q19" i="13"/>
  <c r="V19" i="13"/>
  <c r="G23" i="13"/>
  <c r="M23" i="13" s="1"/>
  <c r="I23" i="13"/>
  <c r="K23" i="13"/>
  <c r="O23" i="13"/>
  <c r="Q23" i="13"/>
  <c r="V23" i="13"/>
  <c r="G26" i="13"/>
  <c r="M26" i="13" s="1"/>
  <c r="I26" i="13"/>
  <c r="K26" i="13"/>
  <c r="O26" i="13"/>
  <c r="Q26" i="13"/>
  <c r="V26" i="13"/>
  <c r="G29" i="13"/>
  <c r="M29" i="13" s="1"/>
  <c r="I29" i="13"/>
  <c r="K29" i="13"/>
  <c r="O29" i="13"/>
  <c r="Q29" i="13"/>
  <c r="V29" i="13"/>
  <c r="G32" i="13"/>
  <c r="M32" i="13" s="1"/>
  <c r="I32" i="13"/>
  <c r="K32" i="13"/>
  <c r="K8" i="13" s="1"/>
  <c r="O32" i="13"/>
  <c r="Q32" i="13"/>
  <c r="V32" i="13"/>
  <c r="G35" i="13"/>
  <c r="I35" i="13"/>
  <c r="K35" i="13"/>
  <c r="M35" i="13"/>
  <c r="O35" i="13"/>
  <c r="Q35" i="13"/>
  <c r="V35" i="13"/>
  <c r="G39" i="13"/>
  <c r="I39" i="13"/>
  <c r="K39" i="13"/>
  <c r="M39" i="13"/>
  <c r="O39" i="13"/>
  <c r="Q39" i="13"/>
  <c r="V39" i="13"/>
  <c r="G43" i="13"/>
  <c r="I43" i="13"/>
  <c r="K43" i="13"/>
  <c r="M43" i="13"/>
  <c r="O43" i="13"/>
  <c r="Q43" i="13"/>
  <c r="V43" i="13"/>
  <c r="G48" i="13"/>
  <c r="M48" i="13" s="1"/>
  <c r="I48" i="13"/>
  <c r="K48" i="13"/>
  <c r="O48" i="13"/>
  <c r="Q48" i="13"/>
  <c r="V48" i="13"/>
  <c r="G52" i="13"/>
  <c r="M52" i="13" s="1"/>
  <c r="I52" i="13"/>
  <c r="K52" i="13"/>
  <c r="O52" i="13"/>
  <c r="Q52" i="13"/>
  <c r="V52" i="13"/>
  <c r="G57" i="13"/>
  <c r="M57" i="13" s="1"/>
  <c r="I57" i="13"/>
  <c r="K57" i="13"/>
  <c r="O57" i="13"/>
  <c r="Q57" i="13"/>
  <c r="V57" i="13"/>
  <c r="G62" i="13"/>
  <c r="M62" i="13" s="1"/>
  <c r="I62" i="13"/>
  <c r="K62" i="13"/>
  <c r="O62" i="13"/>
  <c r="Q62" i="13"/>
  <c r="V62" i="13"/>
  <c r="G66" i="13"/>
  <c r="M66" i="13" s="1"/>
  <c r="I66" i="13"/>
  <c r="K66" i="13"/>
  <c r="O66" i="13"/>
  <c r="Q66" i="13"/>
  <c r="V66" i="13"/>
  <c r="G71" i="13"/>
  <c r="I71" i="13"/>
  <c r="K71" i="13"/>
  <c r="M71" i="13"/>
  <c r="O71" i="13"/>
  <c r="Q71" i="13"/>
  <c r="V71" i="13"/>
  <c r="G75" i="13"/>
  <c r="M75" i="13" s="1"/>
  <c r="I75" i="13"/>
  <c r="K75" i="13"/>
  <c r="O75" i="13"/>
  <c r="Q75" i="13"/>
  <c r="V75" i="13"/>
  <c r="G78" i="13"/>
  <c r="I78" i="13"/>
  <c r="K78" i="13"/>
  <c r="M78" i="13"/>
  <c r="O78" i="13"/>
  <c r="Q78" i="13"/>
  <c r="V78" i="13"/>
  <c r="G81" i="13"/>
  <c r="M81" i="13" s="1"/>
  <c r="I81" i="13"/>
  <c r="K81" i="13"/>
  <c r="O81" i="13"/>
  <c r="Q81" i="13"/>
  <c r="V81" i="13"/>
  <c r="G84" i="13"/>
  <c r="M84" i="13" s="1"/>
  <c r="I84" i="13"/>
  <c r="K84" i="13"/>
  <c r="O84" i="13"/>
  <c r="Q84" i="13"/>
  <c r="V84" i="13"/>
  <c r="G88" i="13"/>
  <c r="M88" i="13" s="1"/>
  <c r="I88" i="13"/>
  <c r="K88" i="13"/>
  <c r="O88" i="13"/>
  <c r="Q88" i="13"/>
  <c r="V88" i="13"/>
  <c r="G92" i="13"/>
  <c r="I92" i="13"/>
  <c r="K92" i="13"/>
  <c r="M92" i="13"/>
  <c r="O92" i="13"/>
  <c r="Q92" i="13"/>
  <c r="V92" i="13"/>
  <c r="G96" i="13"/>
  <c r="M96" i="13" s="1"/>
  <c r="I96" i="13"/>
  <c r="K96" i="13"/>
  <c r="O96" i="13"/>
  <c r="Q96" i="13"/>
  <c r="V96" i="13"/>
  <c r="G99" i="13"/>
  <c r="I99" i="13"/>
  <c r="K99" i="13"/>
  <c r="M99" i="13"/>
  <c r="O99" i="13"/>
  <c r="Q99" i="13"/>
  <c r="V99" i="13"/>
  <c r="G102" i="13"/>
  <c r="M102" i="13" s="1"/>
  <c r="I102" i="13"/>
  <c r="K102" i="13"/>
  <c r="O102" i="13"/>
  <c r="Q102" i="13"/>
  <c r="V102" i="13"/>
  <c r="G108" i="13"/>
  <c r="I108" i="13"/>
  <c r="K108" i="13"/>
  <c r="M108" i="13"/>
  <c r="O108" i="13"/>
  <c r="Q108" i="13"/>
  <c r="V108" i="13"/>
  <c r="G111" i="13"/>
  <c r="M111" i="13" s="1"/>
  <c r="I111" i="13"/>
  <c r="K111" i="13"/>
  <c r="O111" i="13"/>
  <c r="Q111" i="13"/>
  <c r="V111" i="13"/>
  <c r="G114" i="13"/>
  <c r="M114" i="13" s="1"/>
  <c r="I114" i="13"/>
  <c r="K114" i="13"/>
  <c r="O114" i="13"/>
  <c r="Q114" i="13"/>
  <c r="V114" i="13"/>
  <c r="G121" i="13"/>
  <c r="M121" i="13" s="1"/>
  <c r="I121" i="13"/>
  <c r="K121" i="13"/>
  <c r="O121" i="13"/>
  <c r="Q121" i="13"/>
  <c r="V121" i="13"/>
  <c r="G125" i="13"/>
  <c r="M125" i="13" s="1"/>
  <c r="I125" i="13"/>
  <c r="K125" i="13"/>
  <c r="O125" i="13"/>
  <c r="Q125" i="13"/>
  <c r="V125" i="13"/>
  <c r="G128" i="13"/>
  <c r="M128" i="13" s="1"/>
  <c r="I128" i="13"/>
  <c r="K128" i="13"/>
  <c r="O128" i="13"/>
  <c r="Q128" i="13"/>
  <c r="V128" i="13"/>
  <c r="G131" i="13"/>
  <c r="I131" i="13"/>
  <c r="M131" i="13"/>
  <c r="G132" i="13"/>
  <c r="I132" i="13"/>
  <c r="K132" i="13"/>
  <c r="K131" i="13" s="1"/>
  <c r="M132" i="13"/>
  <c r="O132" i="13"/>
  <c r="O131" i="13" s="1"/>
  <c r="Q132" i="13"/>
  <c r="Q131" i="13" s="1"/>
  <c r="V132" i="13"/>
  <c r="V131" i="13" s="1"/>
  <c r="G135" i="13"/>
  <c r="K135" i="13"/>
  <c r="M135" i="13"/>
  <c r="Q135" i="13"/>
  <c r="G136" i="13"/>
  <c r="I136" i="13"/>
  <c r="I135" i="13" s="1"/>
  <c r="K136" i="13"/>
  <c r="M136" i="13"/>
  <c r="O136" i="13"/>
  <c r="O135" i="13" s="1"/>
  <c r="Q136" i="13"/>
  <c r="V136" i="13"/>
  <c r="V135" i="13" s="1"/>
  <c r="G141" i="13"/>
  <c r="G140" i="13" s="1"/>
  <c r="I141" i="13"/>
  <c r="I140" i="13" s="1"/>
  <c r="K141" i="13"/>
  <c r="O141" i="13"/>
  <c r="Q141" i="13"/>
  <c r="V141" i="13"/>
  <c r="V140" i="13" s="1"/>
  <c r="G145" i="13"/>
  <c r="M145" i="13" s="1"/>
  <c r="I145" i="13"/>
  <c r="K145" i="13"/>
  <c r="K140" i="13" s="1"/>
  <c r="O145" i="13"/>
  <c r="O140" i="13" s="1"/>
  <c r="Q145" i="13"/>
  <c r="V145" i="13"/>
  <c r="G150" i="13"/>
  <c r="M150" i="13" s="1"/>
  <c r="I150" i="13"/>
  <c r="K150" i="13"/>
  <c r="O150" i="13"/>
  <c r="Q150" i="13"/>
  <c r="V150" i="13"/>
  <c r="G153" i="13"/>
  <c r="I153" i="13"/>
  <c r="K153" i="13"/>
  <c r="M153" i="13"/>
  <c r="O153" i="13"/>
  <c r="Q153" i="13"/>
  <c r="V153" i="13"/>
  <c r="G157" i="13"/>
  <c r="M157" i="13" s="1"/>
  <c r="I157" i="13"/>
  <c r="K157" i="13"/>
  <c r="O157" i="13"/>
  <c r="Q157" i="13"/>
  <c r="V157" i="13"/>
  <c r="G160" i="13"/>
  <c r="I160" i="13"/>
  <c r="K160" i="13"/>
  <c r="M160" i="13"/>
  <c r="O160" i="13"/>
  <c r="Q160" i="13"/>
  <c r="Q140" i="13" s="1"/>
  <c r="V160" i="13"/>
  <c r="G164" i="13"/>
  <c r="I164" i="13"/>
  <c r="K164" i="13"/>
  <c r="M164" i="13"/>
  <c r="O164" i="13"/>
  <c r="Q164" i="13"/>
  <c r="V164" i="13"/>
  <c r="G168" i="13"/>
  <c r="M168" i="13" s="1"/>
  <c r="I168" i="13"/>
  <c r="K168" i="13"/>
  <c r="O168" i="13"/>
  <c r="Q168" i="13"/>
  <c r="V168" i="13"/>
  <c r="G172" i="13"/>
  <c r="M172" i="13" s="1"/>
  <c r="I172" i="13"/>
  <c r="K172" i="13"/>
  <c r="O172" i="13"/>
  <c r="Q172" i="13"/>
  <c r="V172" i="13"/>
  <c r="G176" i="13"/>
  <c r="M176" i="13" s="1"/>
  <c r="I176" i="13"/>
  <c r="K176" i="13"/>
  <c r="O176" i="13"/>
  <c r="Q176" i="13"/>
  <c r="V176" i="13"/>
  <c r="G179" i="13"/>
  <c r="M179" i="13" s="1"/>
  <c r="I179" i="13"/>
  <c r="K179" i="13"/>
  <c r="O179" i="13"/>
  <c r="Q179" i="13"/>
  <c r="V179" i="13"/>
  <c r="G182" i="13"/>
  <c r="I182" i="13"/>
  <c r="K182" i="13"/>
  <c r="M182" i="13"/>
  <c r="O182" i="13"/>
  <c r="Q182" i="13"/>
  <c r="V182" i="13"/>
  <c r="G187" i="13"/>
  <c r="M187" i="13" s="1"/>
  <c r="I187" i="13"/>
  <c r="K187" i="13"/>
  <c r="O187" i="13"/>
  <c r="Q187" i="13"/>
  <c r="V187" i="13"/>
  <c r="G190" i="13"/>
  <c r="I190" i="13"/>
  <c r="K190" i="13"/>
  <c r="M190" i="13"/>
  <c r="O190" i="13"/>
  <c r="Q190" i="13"/>
  <c r="V190" i="13"/>
  <c r="G195" i="13"/>
  <c r="I195" i="13"/>
  <c r="K195" i="13"/>
  <c r="M195" i="13"/>
  <c r="O195" i="13"/>
  <c r="Q195" i="13"/>
  <c r="V195" i="13"/>
  <c r="G198" i="13"/>
  <c r="M198" i="13" s="1"/>
  <c r="I198" i="13"/>
  <c r="K198" i="13"/>
  <c r="O198" i="13"/>
  <c r="Q198" i="13"/>
  <c r="V198" i="13"/>
  <c r="G202" i="13"/>
  <c r="V202" i="13"/>
  <c r="G203" i="13"/>
  <c r="M203" i="13" s="1"/>
  <c r="M202" i="13" s="1"/>
  <c r="I203" i="13"/>
  <c r="I202" i="13" s="1"/>
  <c r="K203" i="13"/>
  <c r="K202" i="13" s="1"/>
  <c r="O203" i="13"/>
  <c r="O202" i="13" s="1"/>
  <c r="Q203" i="13"/>
  <c r="V203" i="13"/>
  <c r="G209" i="13"/>
  <c r="M209" i="13" s="1"/>
  <c r="I209" i="13"/>
  <c r="K209" i="13"/>
  <c r="O209" i="13"/>
  <c r="Q209" i="13"/>
  <c r="V209" i="13"/>
  <c r="G212" i="13"/>
  <c r="I212" i="13"/>
  <c r="K212" i="13"/>
  <c r="M212" i="13"/>
  <c r="O212" i="13"/>
  <c r="Q212" i="13"/>
  <c r="V212" i="13"/>
  <c r="G215" i="13"/>
  <c r="M215" i="13" s="1"/>
  <c r="I215" i="13"/>
  <c r="K215" i="13"/>
  <c r="O215" i="13"/>
  <c r="Q215" i="13"/>
  <c r="Q202" i="13" s="1"/>
  <c r="V215" i="13"/>
  <c r="G217" i="13"/>
  <c r="Q217" i="13"/>
  <c r="G218" i="13"/>
  <c r="I218" i="13"/>
  <c r="I217" i="13" s="1"/>
  <c r="K218" i="13"/>
  <c r="M218" i="13"/>
  <c r="O218" i="13"/>
  <c r="O217" i="13" s="1"/>
  <c r="Q218" i="13"/>
  <c r="V218" i="13"/>
  <c r="V217" i="13" s="1"/>
  <c r="G220" i="13"/>
  <c r="M220" i="13" s="1"/>
  <c r="M217" i="13" s="1"/>
  <c r="I220" i="13"/>
  <c r="K220" i="13"/>
  <c r="K217" i="13" s="1"/>
  <c r="O220" i="13"/>
  <c r="Q220" i="13"/>
  <c r="V220" i="13"/>
  <c r="G224" i="13"/>
  <c r="V224" i="13"/>
  <c r="G225" i="13"/>
  <c r="M225" i="13" s="1"/>
  <c r="M224" i="13" s="1"/>
  <c r="I225" i="13"/>
  <c r="I224" i="13" s="1"/>
  <c r="K225" i="13"/>
  <c r="K224" i="13" s="1"/>
  <c r="O225" i="13"/>
  <c r="O224" i="13" s="1"/>
  <c r="Q225" i="13"/>
  <c r="V225" i="13"/>
  <c r="G229" i="13"/>
  <c r="M229" i="13" s="1"/>
  <c r="I229" i="13"/>
  <c r="K229" i="13"/>
  <c r="O229" i="13"/>
  <c r="Q229" i="13"/>
  <c r="Q224" i="13" s="1"/>
  <c r="V229" i="13"/>
  <c r="G233" i="13"/>
  <c r="I233" i="13"/>
  <c r="K233" i="13"/>
  <c r="M233" i="13"/>
  <c r="O233" i="13"/>
  <c r="Q233" i="13"/>
  <c r="V233" i="13"/>
  <c r="G238" i="13"/>
  <c r="M238" i="13" s="1"/>
  <c r="I238" i="13"/>
  <c r="K238" i="13"/>
  <c r="O238" i="13"/>
  <c r="Q238" i="13"/>
  <c r="V238" i="13"/>
  <c r="G242" i="13"/>
  <c r="K242" i="13"/>
  <c r="M242" i="13"/>
  <c r="Q242" i="13"/>
  <c r="G243" i="13"/>
  <c r="I243" i="13"/>
  <c r="I242" i="13" s="1"/>
  <c r="K243" i="13"/>
  <c r="M243" i="13"/>
  <c r="O243" i="13"/>
  <c r="O242" i="13" s="1"/>
  <c r="Q243" i="13"/>
  <c r="V243" i="13"/>
  <c r="V242" i="13" s="1"/>
  <c r="Q246" i="13"/>
  <c r="G247" i="13"/>
  <c r="G246" i="13" s="1"/>
  <c r="I247" i="13"/>
  <c r="I246" i="13" s="1"/>
  <c r="K247" i="13"/>
  <c r="O247" i="13"/>
  <c r="Q247" i="13"/>
  <c r="V247" i="13"/>
  <c r="V246" i="13" s="1"/>
  <c r="G252" i="13"/>
  <c r="I252" i="13"/>
  <c r="K252" i="13"/>
  <c r="K246" i="13" s="1"/>
  <c r="M252" i="13"/>
  <c r="O252" i="13"/>
  <c r="O246" i="13" s="1"/>
  <c r="Q252" i="13"/>
  <c r="V252" i="13"/>
  <c r="G257" i="13"/>
  <c r="M257" i="13" s="1"/>
  <c r="I257" i="13"/>
  <c r="K257" i="13"/>
  <c r="O257" i="13"/>
  <c r="Q257" i="13"/>
  <c r="V257" i="13"/>
  <c r="G261" i="13"/>
  <c r="I261" i="13"/>
  <c r="K261" i="13"/>
  <c r="M261" i="13"/>
  <c r="O261" i="13"/>
  <c r="Q261" i="13"/>
  <c r="V261" i="13"/>
  <c r="AE266" i="13"/>
  <c r="G63" i="12"/>
  <c r="BA60" i="12"/>
  <c r="BA57" i="12"/>
  <c r="BA54" i="12"/>
  <c r="BA51" i="12"/>
  <c r="BA48" i="12"/>
  <c r="BA45" i="12"/>
  <c r="BA42" i="12"/>
  <c r="BA39" i="12"/>
  <c r="BA32" i="12"/>
  <c r="BA20" i="12"/>
  <c r="BA15" i="12"/>
  <c r="BA11" i="12"/>
  <c r="G8" i="12"/>
  <c r="K8" i="12"/>
  <c r="G9" i="12"/>
  <c r="I9" i="12"/>
  <c r="I8" i="12" s="1"/>
  <c r="K9" i="12"/>
  <c r="M9" i="12"/>
  <c r="O9" i="12"/>
  <c r="O8" i="12" s="1"/>
  <c r="Q9" i="12"/>
  <c r="Q8" i="12" s="1"/>
  <c r="V9" i="12"/>
  <c r="V8" i="12" s="1"/>
  <c r="G13" i="12"/>
  <c r="I13" i="12"/>
  <c r="K13" i="12"/>
  <c r="M13" i="12"/>
  <c r="O13" i="12"/>
  <c r="Q13" i="12"/>
  <c r="V13" i="12"/>
  <c r="G23" i="12"/>
  <c r="I23" i="12"/>
  <c r="K23" i="12"/>
  <c r="M23" i="12"/>
  <c r="O23" i="12"/>
  <c r="Q23" i="12"/>
  <c r="V23" i="12"/>
  <c r="G34" i="12"/>
  <c r="M34" i="12" s="1"/>
  <c r="M8" i="12" s="1"/>
  <c r="I34" i="12"/>
  <c r="K34" i="12"/>
  <c r="O34" i="12"/>
  <c r="Q34" i="12"/>
  <c r="V34" i="12"/>
  <c r="G37" i="12"/>
  <c r="G38" i="12"/>
  <c r="M38" i="12" s="1"/>
  <c r="M37" i="12" s="1"/>
  <c r="I38" i="12"/>
  <c r="I37" i="12" s="1"/>
  <c r="K38" i="12"/>
  <c r="K37" i="12" s="1"/>
  <c r="O38" i="12"/>
  <c r="O37" i="12" s="1"/>
  <c r="Q38" i="12"/>
  <c r="V38" i="12"/>
  <c r="V37" i="12" s="1"/>
  <c r="G41" i="12"/>
  <c r="M41" i="12" s="1"/>
  <c r="I41" i="12"/>
  <c r="K41" i="12"/>
  <c r="O41" i="12"/>
  <c r="Q41" i="12"/>
  <c r="V41" i="12"/>
  <c r="G44" i="12"/>
  <c r="I44" i="12"/>
  <c r="K44" i="12"/>
  <c r="M44" i="12"/>
  <c r="O44" i="12"/>
  <c r="Q44" i="12"/>
  <c r="V44" i="12"/>
  <c r="G47" i="12"/>
  <c r="I47" i="12"/>
  <c r="K47" i="12"/>
  <c r="M47" i="12"/>
  <c r="O47" i="12"/>
  <c r="Q47" i="12"/>
  <c r="V47" i="12"/>
  <c r="G50" i="12"/>
  <c r="I50" i="12"/>
  <c r="K50" i="12"/>
  <c r="M50" i="12"/>
  <c r="O50" i="12"/>
  <c r="Q50" i="12"/>
  <c r="Q37" i="12" s="1"/>
  <c r="V50" i="12"/>
  <c r="G53" i="12"/>
  <c r="I53" i="12"/>
  <c r="K53" i="12"/>
  <c r="M53" i="12"/>
  <c r="O53" i="12"/>
  <c r="Q53" i="12"/>
  <c r="V53" i="12"/>
  <c r="G56" i="12"/>
  <c r="I56" i="12"/>
  <c r="K56" i="12"/>
  <c r="M56" i="12"/>
  <c r="O56" i="12"/>
  <c r="Q56" i="12"/>
  <c r="V56" i="12"/>
  <c r="G59" i="12"/>
  <c r="M59" i="12" s="1"/>
  <c r="I59" i="12"/>
  <c r="K59" i="12"/>
  <c r="O59" i="12"/>
  <c r="Q59" i="12"/>
  <c r="V59" i="12"/>
  <c r="AE63" i="12"/>
  <c r="AF63" i="12"/>
  <c r="I20" i="1"/>
  <c r="I19" i="1"/>
  <c r="I18" i="1"/>
  <c r="I17" i="1"/>
  <c r="I16" i="1"/>
  <c r="I105" i="1"/>
  <c r="J104" i="1" s="1"/>
  <c r="F51" i="1"/>
  <c r="G23" i="1" s="1"/>
  <c r="A23" i="1" s="1"/>
  <c r="A24" i="1" s="1"/>
  <c r="G51" i="1"/>
  <c r="G25" i="1" s="1"/>
  <c r="A25" i="1" s="1"/>
  <c r="A26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H51" i="1" s="1"/>
  <c r="J28" i="1"/>
  <c r="J26" i="1"/>
  <c r="G38" i="1"/>
  <c r="F38" i="1"/>
  <c r="J23" i="1"/>
  <c r="J24" i="1"/>
  <c r="J25" i="1"/>
  <c r="J27" i="1"/>
  <c r="E24" i="1"/>
  <c r="E26" i="1"/>
  <c r="J74" i="1" l="1"/>
  <c r="J82" i="1"/>
  <c r="J90" i="1"/>
  <c r="J94" i="1"/>
  <c r="J83" i="1"/>
  <c r="J70" i="1"/>
  <c r="J78" i="1"/>
  <c r="J86" i="1"/>
  <c r="J98" i="1"/>
  <c r="J79" i="1"/>
  <c r="J76" i="1"/>
  <c r="J84" i="1"/>
  <c r="J88" i="1"/>
  <c r="J92" i="1"/>
  <c r="J96" i="1"/>
  <c r="J71" i="1"/>
  <c r="J95" i="1"/>
  <c r="J72" i="1"/>
  <c r="J80" i="1"/>
  <c r="J101" i="1"/>
  <c r="J91" i="1"/>
  <c r="J73" i="1"/>
  <c r="J81" i="1"/>
  <c r="J85" i="1"/>
  <c r="J89" i="1"/>
  <c r="J93" i="1"/>
  <c r="J97" i="1"/>
  <c r="J75" i="1"/>
  <c r="J87" i="1"/>
  <c r="J100" i="1"/>
  <c r="J77" i="1"/>
  <c r="J69" i="1"/>
  <c r="J102" i="1"/>
  <c r="J103" i="1"/>
  <c r="J99" i="1"/>
  <c r="G26" i="1"/>
  <c r="G28" i="1"/>
  <c r="G24" i="1"/>
  <c r="A27" i="1" s="1"/>
  <c r="M190" i="16"/>
  <c r="M181" i="16" s="1"/>
  <c r="M159" i="16"/>
  <c r="M150" i="16" s="1"/>
  <c r="G150" i="16"/>
  <c r="M96" i="16"/>
  <c r="M95" i="16" s="1"/>
  <c r="M65" i="16"/>
  <c r="M64" i="16" s="1"/>
  <c r="M25" i="16"/>
  <c r="M14" i="16" s="1"/>
  <c r="M238" i="16"/>
  <c r="M237" i="16" s="1"/>
  <c r="M117" i="16"/>
  <c r="M116" i="16" s="1"/>
  <c r="M85" i="16"/>
  <c r="M84" i="16" s="1"/>
  <c r="M198" i="15"/>
  <c r="M457" i="15"/>
  <c r="M456" i="15" s="1"/>
  <c r="M177" i="15"/>
  <c r="M176" i="15" s="1"/>
  <c r="M141" i="15"/>
  <c r="M140" i="15" s="1"/>
  <c r="G8" i="15"/>
  <c r="M311" i="15"/>
  <c r="M302" i="15" s="1"/>
  <c r="M287" i="15"/>
  <c r="M286" i="15" s="1"/>
  <c r="M126" i="15"/>
  <c r="M125" i="15" s="1"/>
  <c r="M99" i="15"/>
  <c r="M89" i="15" s="1"/>
  <c r="M69" i="15"/>
  <c r="M58" i="15" s="1"/>
  <c r="M29" i="15"/>
  <c r="M8" i="15" s="1"/>
  <c r="M292" i="14"/>
  <c r="M315" i="14"/>
  <c r="M111" i="14"/>
  <c r="M81" i="14"/>
  <c r="M37" i="14"/>
  <c r="M8" i="14" s="1"/>
  <c r="G239" i="14"/>
  <c r="G111" i="14"/>
  <c r="G81" i="14"/>
  <c r="M430" i="14"/>
  <c r="M425" i="14" s="1"/>
  <c r="M284" i="14"/>
  <c r="M283" i="14" s="1"/>
  <c r="M229" i="14"/>
  <c r="M228" i="14" s="1"/>
  <c r="M206" i="14"/>
  <c r="M200" i="14" s="1"/>
  <c r="M150" i="14"/>
  <c r="M149" i="14" s="1"/>
  <c r="M8" i="13"/>
  <c r="G8" i="13"/>
  <c r="AF266" i="13"/>
  <c r="M247" i="13"/>
  <c r="M246" i="13" s="1"/>
  <c r="M141" i="13"/>
  <c r="M140" i="13" s="1"/>
  <c r="I21" i="1"/>
  <c r="I39" i="1"/>
  <c r="I51" i="1" s="1"/>
  <c r="J105" i="1" l="1"/>
  <c r="A29" i="1"/>
  <c r="G29" i="1"/>
  <c r="G27" i="1" s="1"/>
  <c r="J43" i="1"/>
  <c r="J48" i="1"/>
  <c r="J50" i="1"/>
  <c r="J47" i="1"/>
  <c r="J46" i="1"/>
  <c r="J45" i="1"/>
  <c r="J39" i="1"/>
  <c r="J51" i="1" s="1"/>
  <c r="J42" i="1"/>
  <c r="J44" i="1"/>
  <c r="J49" i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RZavadil</author>
  </authors>
  <commentList>
    <comment ref="S6" authorId="0" shapeId="0" xr:uid="{E92B9E88-8D4E-4F0F-8239-24C8B8ACF52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175C072-893D-4C19-8EC2-6F98A180EFA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RZavadil</author>
  </authors>
  <commentList>
    <comment ref="S6" authorId="0" shapeId="0" xr:uid="{1AF08245-6105-4127-B112-C9CF6383CC5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39693A7-259D-4415-B5BE-F59F881F95B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RZavadil</author>
  </authors>
  <commentList>
    <comment ref="S6" authorId="0" shapeId="0" xr:uid="{44508549-D9F4-40A6-8114-BCDA31802D9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89B8067-6F49-46D2-87E4-B97D0AE9014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RZavadil</author>
  </authors>
  <commentList>
    <comment ref="S6" authorId="0" shapeId="0" xr:uid="{884AFCC1-EA18-438F-9CC7-6417DDA79D1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D45D32A-E3EC-4CF2-B51A-5D958D5C42A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RZavadil</author>
  </authors>
  <commentList>
    <comment ref="S6" authorId="0" shapeId="0" xr:uid="{05956843-CB59-4687-991D-966813CDA36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7501E61-AF7C-4C24-B3AA-1C780551055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<sst xmlns="http://schemas.openxmlformats.org/spreadsheetml/2006/main" count="5429" uniqueCount="1146">
  <si>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</si>
  <si>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</si>
  <si>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</si>
  <si>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</si>
  <si>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</si>
  <si>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</si>
  <si>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</si>
  <si>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</si>
  <si>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</si>
  <si>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</si>
  <si>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</si>
  <si>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</si>
  <si>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</si>
  <si>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</si>
  <si>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</si>
  <si>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</si>
  <si>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</si>
  <si>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</si>
  <si>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</si>
  <si>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</si>
  <si>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</si>
  <si>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</si>
  <si>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</si>
  <si>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</si>
  <si>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</si>
  <si>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</si>
  <si>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</si>
  <si>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</si>
  <si>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</si>
  <si>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</si>
  <si>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</si>
  <si>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</si>
  <si>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</si>
  <si>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</si>
  <si>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</si>
  <si>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</si>
  <si>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</si>
  <si>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</si>
  <si>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</si>
  <si>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</si>
  <si>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</si>
  <si>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</si>
  <si>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</si>
  <si>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24001</t>
  </si>
  <si>
    <t>KANALIZACE V ULICI POD BOROVNÍKEM, BRNO - ŽEBĚTÍN</t>
  </si>
  <si>
    <t>Stavba</t>
  </si>
  <si>
    <t>Stavební objekt</t>
  </si>
  <si>
    <t>SO 000</t>
  </si>
  <si>
    <t>VEDLEJŠÍ ROZPOČTOVÉ NÁKLADY</t>
  </si>
  <si>
    <t>01</t>
  </si>
  <si>
    <t>ROZPOČET</t>
  </si>
  <si>
    <t>SO 101</t>
  </si>
  <si>
    <t>KOMUNIKACE A ZPEVNĚNÉ PLOCHY</t>
  </si>
  <si>
    <t>SO 301</t>
  </si>
  <si>
    <t>SPLAŠKOVÁ KANALIZACE</t>
  </si>
  <si>
    <t>SO 302.1</t>
  </si>
  <si>
    <t>PŘELOŽKA VODOVODU</t>
  </si>
  <si>
    <t>SO 302.2</t>
  </si>
  <si>
    <t>PROVIZORNÍ PŘELOŽKA VODOVODU</t>
  </si>
  <si>
    <t>Celkem za stavbu</t>
  </si>
  <si>
    <t>CZK</t>
  </si>
  <si>
    <t>#POPS</t>
  </si>
  <si>
    <t>Popis stavby: 24001 - KANALIZACE V ULICI POD BOROVNÍKEM, BRNO - ŽEBĚTÍN</t>
  </si>
  <si>
    <t>#POPO</t>
  </si>
  <si>
    <t>Popis objektu: SO 000 - VEDLEJŠÍ ROZPOČTOVÉ NÁKLADY</t>
  </si>
  <si>
    <t>#POPR</t>
  </si>
  <si>
    <t>Popis rozpočtu: 01 - ROZPOČET</t>
  </si>
  <si>
    <t>Popis objektu: SO 101 - KOMUNIKACE A ZPEVNĚNÉ PLOCHY</t>
  </si>
  <si>
    <t>Popis objektu: SO 301 - SPLAŠKOVÁ KANALIZACE</t>
  </si>
  <si>
    <t>Popis objektu: SO 302.1 - PŘELOŽKA VODOVODU</t>
  </si>
  <si>
    <t>Popis objektu: SO 302.2 - PROVIZORNÍ PŘELOŽKA VODOVODU</t>
  </si>
  <si>
    <t>Rekapitulace dílů</t>
  </si>
  <si>
    <t>Typ dílu</t>
  </si>
  <si>
    <t>1</t>
  </si>
  <si>
    <t>Zemní práce</t>
  </si>
  <si>
    <t>11</t>
  </si>
  <si>
    <t>Přípravné a přidružené práce</t>
  </si>
  <si>
    <t>12</t>
  </si>
  <si>
    <t>Odkopávky a prokopávky</t>
  </si>
  <si>
    <t>13</t>
  </si>
  <si>
    <t>Hloubené vykopávky</t>
  </si>
  <si>
    <t>15</t>
  </si>
  <si>
    <t>Roubení</t>
  </si>
  <si>
    <t>16</t>
  </si>
  <si>
    <t>Přemístění výkopku</t>
  </si>
  <si>
    <t>17</t>
  </si>
  <si>
    <t>Konstrukce ze zemin</t>
  </si>
  <si>
    <t>18</t>
  </si>
  <si>
    <t>Povrchové úpravy terénu</t>
  </si>
  <si>
    <t>19</t>
  </si>
  <si>
    <t>Hloubení pro podzemní stěny, ražení a hloubení důlní</t>
  </si>
  <si>
    <t>2</t>
  </si>
  <si>
    <t>Základy a zvláštní zakládání</t>
  </si>
  <si>
    <t>32</t>
  </si>
  <si>
    <t>Zdi přehradní a opěrné</t>
  </si>
  <si>
    <t>4</t>
  </si>
  <si>
    <t>Vodorovné konstrukce</t>
  </si>
  <si>
    <t>45</t>
  </si>
  <si>
    <t>Podkladní a vedlejší konstrukce (kromě vozovek a železničního svršku)</t>
  </si>
  <si>
    <t>5</t>
  </si>
  <si>
    <t>Komunikace</t>
  </si>
  <si>
    <t>56</t>
  </si>
  <si>
    <t>Podkladní vrstvy komunikací, letišť a ploch</t>
  </si>
  <si>
    <t>57</t>
  </si>
  <si>
    <t>Kryty pozemních komunikací, letišť a ploch z kameniva nebo živičné</t>
  </si>
  <si>
    <t>83</t>
  </si>
  <si>
    <t>Potrubí z trub kameninových</t>
  </si>
  <si>
    <t>85</t>
  </si>
  <si>
    <t>Potrubí z trub litinových</t>
  </si>
  <si>
    <t>87</t>
  </si>
  <si>
    <t>Potrubí z trub plastických, skleněných a čedičových</t>
  </si>
  <si>
    <t>89</t>
  </si>
  <si>
    <t>Ostatní konstrukce a práce na trubním vedení</t>
  </si>
  <si>
    <t>91</t>
  </si>
  <si>
    <t>Doplňující konstrukce a práce na pozemních komunikacích a zpevněných plochách</t>
  </si>
  <si>
    <t>Doplňující práce na komunikaci</t>
  </si>
  <si>
    <t>92</t>
  </si>
  <si>
    <t>Doplňující práce železniční</t>
  </si>
  <si>
    <t>93</t>
  </si>
  <si>
    <t>Různé dokončovací konstrukce a práce inženýrských staveb</t>
  </si>
  <si>
    <t>96</t>
  </si>
  <si>
    <t>Bourání konstrukcí</t>
  </si>
  <si>
    <t>97</t>
  </si>
  <si>
    <t>Prorážení otvorů a ostatní bourací práce</t>
  </si>
  <si>
    <t>Přesuny suti a vybouraných hmot</t>
  </si>
  <si>
    <t>99</t>
  </si>
  <si>
    <t>Staveništní přesun hmot</t>
  </si>
  <si>
    <t>H27</t>
  </si>
  <si>
    <t>Vedení trubní dálková a přípojná</t>
  </si>
  <si>
    <t>S</t>
  </si>
  <si>
    <t>Přesuny sutí</t>
  </si>
  <si>
    <t>783</t>
  </si>
  <si>
    <t>Nátěry</t>
  </si>
  <si>
    <t>M</t>
  </si>
  <si>
    <t>Ostatní materiál</t>
  </si>
  <si>
    <t>M46</t>
  </si>
  <si>
    <t>Zemní práce při montážích</t>
  </si>
  <si>
    <t>D96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</si>
  <si>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</si>
  <si>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</si>
  <si>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</si>
  <si>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</si>
  <si>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</si>
  <si>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</si>
  <si>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</si>
  <si>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</si>
  <si>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</si>
  <si>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</si>
  <si>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</si>
  <si>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</si>
  <si>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</si>
  <si>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</si>
  <si>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</si>
  <si>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</si>
  <si>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</si>
  <si>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</si>
  <si>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</si>
  <si>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</si>
  <si>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</si>
  <si>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</si>
  <si>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</si>
  <si>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</si>
  <si>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</si>
  <si>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</si>
  <si>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</si>
  <si>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</si>
  <si>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</si>
  <si>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</si>
  <si>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</si>
  <si>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</si>
  <si>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</si>
  <si>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</si>
  <si>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</si>
  <si>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RTS 24/ II</t>
  </si>
  <si>
    <t>Indiv</t>
  </si>
  <si>
    <t>VRN</t>
  </si>
  <si>
    <t>Běžná</t>
  </si>
  <si>
    <t>POL99_8</t>
  </si>
  <si>
    <t>POP</t>
  </si>
  <si>
    <t>Vyhotovení protokolu o vytyčení stavby se seznamem souřadnic vytyčených bodů a jejich polohopisnými (S-JTSK) a výškopisnými (Bpv) hodnotami.</t>
  </si>
  <si>
    <t>SPU</t>
  </si>
  <si>
    <t>005121016R</t>
  </si>
  <si>
    <t>Vybudování zařízení staveniště pro JKSO 827</t>
  </si>
  <si>
    <t>Vybudování zpevněných ploch pro skladování materiálu, doprava a osazení kontejnerů pro skladování.</t>
  </si>
  <si>
    <t>Sejmutí ornice, hrubá úprava terénu a zpevnění ploch pro osazení objektů sociálního zařízení staveniště a kanceláří stavby.</t>
  </si>
  <si>
    <t>Doprava a osazení mobilních buněk sociálního zařízení – umývárny, toalety, šatny.</t>
  </si>
  <si>
    <t>Doprava a osazení kanceláří stavby a technického dozoru.</t>
  </si>
  <si>
    <t>Doprava a osazení lávek pro chodce do 2 m délky, mostů do 5 délky.</t>
  </si>
  <si>
    <t>Zřízení osvětlení staveniště (včetně stožárů a osvětlovacích těles).</t>
  </si>
  <si>
    <t>Zřízení dočasných ochranných zařízení (plachty, stěny, stany), jestliže jsou vyžadovány technologií montáže.</t>
  </si>
  <si>
    <t>Náhradní zdroj elektrické energie.</t>
  </si>
  <si>
    <t>005121026R1</t>
  </si>
  <si>
    <t>Provoz zařízení staveniště pro JKSO 827, provizorní oplocení staveniště - dovoz, montáž, pronájem, demontáž, odvoz</t>
  </si>
  <si>
    <t>Vlastní</t>
  </si>
  <si>
    <t>Opotřebení nebo pronájem skladovacích kontejnerů.</t>
  </si>
  <si>
    <t>Opotřebení nebo pronájem kanceláří stavby a technického dozoru.</t>
  </si>
  <si>
    <t>Opotřebení lávek pro chodce do 2 m délky, mostů do 5 délky.</t>
  </si>
  <si>
    <t>Pronájem, opotřebení a spotřeba pohonných hmot náhradního zdroje elektrické energie.</t>
  </si>
  <si>
    <t>Úklid v prostorách sociálního zařízení a kanceláří stavby.</t>
  </si>
  <si>
    <t>Opotřebení dočasných ochranných zařízení (plachty, stěny, stany).</t>
  </si>
  <si>
    <t>Spotřeba vody a elektrické energie, nebo pohonných hmot pro potřebu sociálních zařízení a kanceláří stavby.</t>
  </si>
  <si>
    <t>005124010R</t>
  </si>
  <si>
    <t>Koordinační činnost</t>
  </si>
  <si>
    <t>Koordinace stavebních a technologických dodávek stavby.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</si>
  <si>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</si>
  <si>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</si>
  <si>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</si>
  <si>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</si>
  <si>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</si>
  <si>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</si>
  <si>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</si>
  <si>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</si>
  <si>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</si>
  <si>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</si>
  <si>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</si>
  <si>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</si>
  <si>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</si>
  <si>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</si>
  <si>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</si>
  <si>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</si>
  <si>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</si>
  <si>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</si>
  <si>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004111020R</t>
  </si>
  <si>
    <t xml:space="preserve">Vypracování projektové dokumentace 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</si>
  <si>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</si>
  <si>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</si>
  <si>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</si>
  <si>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</si>
  <si>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</si>
  <si>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Geodetické zaměření rohů stavby, stabilizace bodů a sestavení laviček.</t>
  </si>
  <si>
    <t>Opotřebení a údržba nebo pronájem sociálního zařízení – umývárny, toalety, šatny.</t>
  </si>
  <si>
    <t>Spotřeba vody a elektrické energie pro potřebu sociálních zařízení a kanceláří stavby.</t>
  </si>
  <si>
    <t>END</t>
  </si>
  <si>
    <t>111201501R00</t>
  </si>
  <si>
    <t>Spálení větví o průměru kmene přes 100 mm, na hromadách, pro všechny druhy stromů</t>
  </si>
  <si>
    <t>kus</t>
  </si>
  <si>
    <t>800-1</t>
  </si>
  <si>
    <t>Práce</t>
  </si>
  <si>
    <t>POL1_</t>
  </si>
  <si>
    <t>Včetně očištění spáleniště, uložení popela a zbytků na hromadu.</t>
  </si>
  <si>
    <t>SPI</t>
  </si>
  <si>
    <t>Včetně nákladů na přihrnování větví, očištění spáleniště, uložení popela a zbytků na hromadu.</t>
  </si>
  <si>
    <t>112101104R00</t>
  </si>
  <si>
    <t>Kácení stromů listnatých  o průměru kmene přes 700 do 900 mm</t>
  </si>
  <si>
    <t>s odřezáním kmene a odvětvením, včetně případného odklizení kmene a větví na oddělené hromady na vzdálenost do 50 m nebo s naložením na dopravní prostředek,</t>
  </si>
  <si>
    <t>112201104R00</t>
  </si>
  <si>
    <t>Odstranění pařezů pod úrovní terénu vykopáním  o průměru přes 700 do 900 mm</t>
  </si>
  <si>
    <t>s jejich vykopáním nebo vytrháním, s přesekáním kořenů a s případným nutným přemístěním pařezů na hromady do vzdálenosti do 50 m nebo s naložením na dopravní prostředek,</t>
  </si>
  <si>
    <t>113106231R00</t>
  </si>
  <si>
    <t>Rozebrání vozovek a ploch s jakoukoliv výplní spár   v jakékoliv ploše, ze zámkové dlažky, kladených do lože z kameniva</t>
  </si>
  <si>
    <t>m2</t>
  </si>
  <si>
    <t>822-1</t>
  </si>
  <si>
    <t>s přemístěním hmot na skládku na vzdálenost do 3 m nebo s naložením na dopravní prostředek</t>
  </si>
  <si>
    <t>stávající sjezdy : 130</t>
  </si>
  <si>
    <t>VV</t>
  </si>
  <si>
    <t>113107610R00</t>
  </si>
  <si>
    <t>Odstranění podkladů nebo krytů z kameniva hrubého drceného, v ploše jednotlivě nad 50 m2, tloušťka vrstvy 100 mm</t>
  </si>
  <si>
    <t>stávající konstrukční vrstvy vozovky z kameniva drceného tl. vrstvy 10 cm : 1120</t>
  </si>
  <si>
    <t>113108415R00</t>
  </si>
  <si>
    <t>Odstranění podkladů nebo krytů živičných, v ploše jednotlivě nad 50 m2, tloušťka vrstvy 150 mm</t>
  </si>
  <si>
    <t>stávající konstrukční vrstvy vozovky z asfaltobetonu tl. vrstvy 150 mm : 1120</t>
  </si>
  <si>
    <t>113109420R00</t>
  </si>
  <si>
    <t>Odstranění podkladů nebo krytů z betonu prostého, v ploše jednotlivě nad 50 m2, tloušťka vrstvy 200 mm</t>
  </si>
  <si>
    <t>stávající konstrukční vrstvy vozovky z betonu tl. vrstvy 200 mm : 1120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</si>
  <si>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</si>
  <si>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</si>
  <si>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</si>
  <si>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</si>
  <si>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121101101R00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</si>
  <si>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</si>
  <si>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</si>
  <si>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</si>
  <si>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>sejmutí ornice tl. vrstvy 150 mm : 650*0,15</t>
  </si>
  <si>
    <t>122203202R00</t>
  </si>
  <si>
    <t>Odkopávky a prokopávky pro stavbu silnic třída těžitelnosti I. do 1 000 m3</t>
  </si>
  <si>
    <t>nezapažené, s přemístěním výkopku v příčných profilech na vzdálenost do 15 m nebo s naložením na dopravní prostředek</t>
  </si>
  <si>
    <t>pro konstrukční vrstvy staveništní komunikace : 270</t>
  </si>
  <si>
    <t xml:space="preserve">Položka bude použita v případě neúnosného podloží se souhlasem objednatele a TDI. : </t>
  </si>
  <si>
    <t>odkop pro výměnu neúnosného podloží (plocha*hloubka) : 670*0,3</t>
  </si>
  <si>
    <t>132201112R00</t>
  </si>
  <si>
    <t>Hloubení rýh šířky do 60 cm nad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</si>
  <si>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</si>
  <si>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trativod (šířka*hloubka*délka) : 0,5*0,6*600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</si>
  <si>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</si>
  <si>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</si>
  <si>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</si>
  <si>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odvoz sejmuté ornice na mezideponii : 650*0,15</t>
  </si>
  <si>
    <t>dovoz sejmuté ornice z mezideponie : 650*0,15</t>
  </si>
  <si>
    <t>162701105R00</t>
  </si>
  <si>
    <t>Vodorovné přemístění výkopku z horniny 1 až 4, na vzdálenost přes 9 000  do 10 000 m</t>
  </si>
  <si>
    <t>odkop pro výměnu neúnosného podloží na skládku - vzdálenost 25 km : 201</t>
  </si>
  <si>
    <t>zemina z hloubení pro trativod na skládku - vzdálenost 25 km : 180</t>
  </si>
  <si>
    <t>162701109R00</t>
  </si>
  <si>
    <t>Vodorovné přemístění výkopku příplatek k ceně za každých dalších i započatých 1 000 m přes 10 000 m  z horniny 1 až 4</t>
  </si>
  <si>
    <t>odkop pro výměnu neúnosného podloží na skládku - vzdálenost 25 km : 201*15</t>
  </si>
  <si>
    <t>zemina z hloubení pro trativod na skládku - vzdálenost 25 km : 180*15</t>
  </si>
  <si>
    <t>162301404R00</t>
  </si>
  <si>
    <t>Vodorovné přemístění větví stromů listnatých, průměru kmene přes 700 do 900 mm, na vzdálenost do 5 000 m</t>
  </si>
  <si>
    <t xml:space="preserve"> s naložením, složením a dopravou,</t>
  </si>
  <si>
    <t>162301414R00</t>
  </si>
  <si>
    <t>Vodorovné přemístění kmenů stromů listnatých, průměru kmene přes 700 do 900 mm, na vzdálenost do 5 000 m</t>
  </si>
  <si>
    <t>162301424R00</t>
  </si>
  <si>
    <t>Vodorovné přemístění pařezů, průměru kmene přes 700 do 900 mm, na vzdálenost do 5 000 m</t>
  </si>
  <si>
    <t>162301904R00</t>
  </si>
  <si>
    <t>Vodorovné přemístění příplatek k cenám za každých dalších i započatých 5 000 m přes 5 000 m  větví stromů listnatých, průměru kmene přes 700 do 900 mm</t>
  </si>
  <si>
    <t>odvoz na skládku - vzdálenost 20 km : 8*3</t>
  </si>
  <si>
    <t>162301914R00</t>
  </si>
  <si>
    <t>Vodorovné přemístění příplatek k cenám za každých dalších i započatých 5 000 m přes 5 000 m  kmenů stromů listnatých, průměru kmene přes 700 do 900 mm</t>
  </si>
  <si>
    <t>162301924R00</t>
  </si>
  <si>
    <t>Vodorovné přemístění příplatek k cenám za každých dalších i započatých 5 000 m přes 5 000 m  pařezů, průměru kmene přes 700 do 900 mm</t>
  </si>
  <si>
    <t>167101101R00</t>
  </si>
  <si>
    <t>Nakládání, skládání, překládání neulehlého výkopku nakládání výkopku  do 100 m3, z horniny 1 až 4</t>
  </si>
  <si>
    <t>sejmutá ornice na mezideponii : 650*0,15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</si>
  <si>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</si>
  <si>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</si>
  <si>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</si>
  <si>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</si>
  <si>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</si>
  <si>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</si>
  <si>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zásyp po odstraněných konstrukčních vrstvách vozovky - bude použita ŠD 0/63 : 30</t>
  </si>
  <si>
    <t>zásyp po vytrhaných obrubách : 6</t>
  </si>
  <si>
    <t>174201204R00</t>
  </si>
  <si>
    <t>Zásyp jam po pařezech průměru přes 700 do 900 mm</t>
  </si>
  <si>
    <t>výkopkem z horniny získané při dobývání pařezů s hrubým urovnáním povrchu zasypávky,</t>
  </si>
  <si>
    <t>180403111R00</t>
  </si>
  <si>
    <t>Založení trávníku parterový trávník, výsevem, v rovině nebo na svahu do 1:5</t>
  </si>
  <si>
    <t>823-1</t>
  </si>
  <si>
    <t>na půdě předem připravené s pokosením, naložením, odvozem odpadu do 20 km a se složením,</t>
  </si>
  <si>
    <t>181101102R00</t>
  </si>
  <si>
    <t>Úprava pláně v zářezech v hornině 1 až 4, se zhutněním</t>
  </si>
  <si>
    <t>vyrovnáním výškových rozdílů, ploch vodorovných a ploch do sklonu 1 : 5.</t>
  </si>
  <si>
    <t>Konstrukce asfaltové vozovky : 1220</t>
  </si>
  <si>
    <t>Konstrukce sjezdů : 180</t>
  </si>
  <si>
    <t>Konstrukce chodníků (před vstupy) : 25</t>
  </si>
  <si>
    <t>Konstrukce staveniční komunikace : 700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</si>
  <si>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</si>
  <si>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</si>
  <si>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</si>
  <si>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>budoucí zatravněné plochy podél komunikací a v mezilehlých prostorech - tl. vrstvy 150 mm : 650</t>
  </si>
  <si>
    <t>00572400R</t>
  </si>
  <si>
    <t>směs travní parková, pro běžnou zátěž</t>
  </si>
  <si>
    <t>kg</t>
  </si>
  <si>
    <t>SPCM</t>
  </si>
  <si>
    <t>Specifikace</t>
  </si>
  <si>
    <t>POL3_</t>
  </si>
  <si>
    <t>650*0,2</t>
  </si>
  <si>
    <t>583423631R</t>
  </si>
  <si>
    <t>Kamenivo nestanovené drcené; frakce 0,0 až 63,0 mm</t>
  </si>
  <si>
    <t>t</t>
  </si>
  <si>
    <t>štěrkodrť 0/63 vč. nákupu a dovozu na stavbu (1,8 t/m3) : 36*1,8</t>
  </si>
  <si>
    <t>212810010RAD</t>
  </si>
  <si>
    <t>Trativody z flexibilních trubek lože ze štěrkopísku a obsyp z drceného kameniva, d 160 mm, Kamenivo stanovené přírodní; drcené; 16/32; OH = 3,04 Mg/m3; amfibolit</t>
  </si>
  <si>
    <t>AP-HSV</t>
  </si>
  <si>
    <t>Agregovaná položka</t>
  </si>
  <si>
    <t>POL2_</t>
  </si>
  <si>
    <t>Lože pro trativody, položení trubek, obsyp potrubí sypaninou z vhodných hornin, nebo materiálem připraveným podél výkopu ve vzdálenosti do 3 m od jeho kraje.  Bez výkopu rýhy.</t>
  </si>
  <si>
    <t>465511522R00</t>
  </si>
  <si>
    <t>Dlažba z lomového kamene upraveného uložení do malty MC 10, plocha přes 21 m2, vyspárování maltou MCs, tloušťka 250 mm</t>
  </si>
  <si>
    <t>831-2</t>
  </si>
  <si>
    <t>vodorovná nebo ve sklonu do 1 : 2 s dodáním hmot</t>
  </si>
  <si>
    <t>zpevnění koryta vodoteče : 300</t>
  </si>
  <si>
    <t>564851111R00</t>
  </si>
  <si>
    <t>Podklad ze štěrkodrti s rozprostřením a zhutněním frakce 0-63 mm, tloušťka po zhutnění 150 mm</t>
  </si>
  <si>
    <t>výměna neúnosného podloží tl. vrstvy 300 mm : 2*670</t>
  </si>
  <si>
    <t>564851111RT2</t>
  </si>
  <si>
    <t>Podklad ze štěrkodrti s rozprostřením a zhutněním frakce 0-32 mm, tloušťka po zhutnění 150 mm</t>
  </si>
  <si>
    <t xml:space="preserve">Konstrukce sjezdů : </t>
  </si>
  <si>
    <t>1. vrstva : 180</t>
  </si>
  <si>
    <t>2. vrstva : 190</t>
  </si>
  <si>
    <t>564861111RT2</t>
  </si>
  <si>
    <t>Podklad ze štěrkodrti s rozprostřením a zhutněním frakce 0-32 mm, tloušťka po zhutnění 200 mm</t>
  </si>
  <si>
    <t>Konstrukce staveništní komunikace : 670</t>
  </si>
  <si>
    <t>564861111RT4</t>
  </si>
  <si>
    <t>Podklad ze štěrkodrti s rozprostřením a zhutněním frakce 0-63 mm, tloušťka po zhutnění 200 mm</t>
  </si>
  <si>
    <t>Konstrukce staveništní komunikace : 700</t>
  </si>
  <si>
    <t>564871111RT4</t>
  </si>
  <si>
    <t>Podklad ze štěrkodrti s rozprostřením a zhutněním frakce 0-63 mm, tloušťka po zhutnění 250 mm</t>
  </si>
  <si>
    <t>565151211R00</t>
  </si>
  <si>
    <t>Podklad z kameniva obaleného asfaltem ACP 16+ až ACP 22+, v pruhu šířky přes 3 m, třídy 1, tloušťka po zhutnění 70 mm</t>
  </si>
  <si>
    <t>s rozprostřením a zhutněním</t>
  </si>
  <si>
    <t>Konstrukce asfaltové vozovky : 1130</t>
  </si>
  <si>
    <t>567122113R00</t>
  </si>
  <si>
    <t>Podklad z kameniva zpevněného cementem SC C8/10, tloušťka po zhutnění 140 mm</t>
  </si>
  <si>
    <t>bez dilatačních spár, s rozprostřením a zhutněním, ošetřením povrchu podkladu vodou</t>
  </si>
  <si>
    <t>Konstrukce asfaltové vozovky : 1175</t>
  </si>
  <si>
    <t>573231125R00</t>
  </si>
  <si>
    <t>Postřik spojovací kationaktivní emulzí KAE , množství zbytkového asfaltu 0,50 kg/m2</t>
  </si>
  <si>
    <t>bez posypu kamenivem</t>
  </si>
  <si>
    <t>577132111R00</t>
  </si>
  <si>
    <t>Beton asfaltový s rozprostřením a zhutněním v pruhu šířky přes 3 m, ACO 11+, tloušťky 40 mm, plochy přes 1000 m2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</si>
  <si>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</si>
  <si>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</si>
  <si>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</si>
  <si>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 xml:space="preserve">Konstrukce chodníků (před vstupy) : </t>
  </si>
  <si>
    <t>zámková betonová dlažba 200x200x60 mm - šedá : 22</t>
  </si>
  <si>
    <t>5924511900R</t>
  </si>
  <si>
    <t>Dlažba betonová</t>
  </si>
  <si>
    <t>Konstrukce chodníků (před vstupy) : 22</t>
  </si>
  <si>
    <t>596215040R00</t>
  </si>
  <si>
    <t>Kladení zámkové dlažby do drtě tloušťka dlažby 80 mm, tloušťka lože 40 mm</t>
  </si>
  <si>
    <t>zámková betonová dlažba distanční 240x240x80 mm : 180</t>
  </si>
  <si>
    <t>59248130R</t>
  </si>
  <si>
    <t>Dlažba betonová typ: vegetační, s fazetou; tl = 80,00 mm; dl = 240,0 mm; š = 240,0 mm; povrch: hladký; zátěž: pojízdné do 3,5 t</t>
  </si>
  <si>
    <t>Konstrukce sjezdů : 1042</t>
  </si>
  <si>
    <t>599142111R00</t>
  </si>
  <si>
    <t>Úprava zálivky dilatačních nebo pracovních spár šířky přes 20 do 40 mm</t>
  </si>
  <si>
    <t>v cementobetonovém krytu hloubky do 40 mm</t>
  </si>
  <si>
    <t>Včetně odstranění zvětralé asfaltové zálivky, vyčištění spár, zalití spár asfaltovou zálivkou, nátěru asfaltovým lakem a posyp drtí.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</si>
  <si>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</si>
  <si>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</si>
  <si>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</si>
  <si>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silniční betonový obrubník nájezdový 150x150x1000 mm : 370</t>
  </si>
  <si>
    <t>chodníkový betonový obrubník 100x250x1000 mm (MK + sjezdy) : 445</t>
  </si>
  <si>
    <t>chodníkový betonový obrubník 100x250x1000 mm (staveništní komunikace) : 450</t>
  </si>
  <si>
    <t>919735111R00</t>
  </si>
  <si>
    <t>Řezání stávajících krytů nebo podkladů živičných, hloubky do  50 mm</t>
  </si>
  <si>
    <t>včetně spotřeby vody</t>
  </si>
  <si>
    <t>59217421R</t>
  </si>
  <si>
    <t>obrubník chodníkový materiál beton; l = 1000,0 mm; š = 100,0 mm; h = 250,0 mm; barva šedá</t>
  </si>
  <si>
    <t>445+450</t>
  </si>
  <si>
    <t>59217490R</t>
  </si>
  <si>
    <t>obrubník silniční nájezdový; materiál beton; l = 1000,0 mm; š = 150,0 mm; h = 150,0 mm; barva šedá</t>
  </si>
  <si>
    <t>966842R00</t>
  </si>
  <si>
    <t>Odstranění oplocení z drát pletiva, vč. sloupků a patek, odvozu a uložení na skládku</t>
  </si>
  <si>
    <t>966006132R00</t>
  </si>
  <si>
    <t>Odstranění značek pro staničení nebo dopravních značek dopravních nebo orientačních   s betonovými patkami</t>
  </si>
  <si>
    <t>s uložením hmot na skládku na vzdálenost do 3 m nebo s naložením na dopravní prostředek, se zásypem jam a jeho zhutněním</t>
  </si>
  <si>
    <t>dopravní značka A7a - Nerovnost vozovky : 1</t>
  </si>
  <si>
    <t>979999973R00</t>
  </si>
  <si>
    <t>Poplatek za uložení, zemina a kamení,  , skupina 17 05 04 z Katalogu odpadů</t>
  </si>
  <si>
    <t>801-3</t>
  </si>
  <si>
    <t>odstraněné stávající konstrukční vrstvy vozovky z kameniva drceného : 246,4</t>
  </si>
  <si>
    <t>zemina z hloubení pro trativod (1,6 t/m3) : 180*1,6</t>
  </si>
  <si>
    <t>odkop pro výměnu neúnosného podloží (1,6 t/m3) : 201*1,6</t>
  </si>
  <si>
    <t>979999981R00</t>
  </si>
  <si>
    <t>Poplatek za recyklaci, betonu, kusovost do 1600 cm2, skupina 17 01 01 z Katalogu odpadů</t>
  </si>
  <si>
    <t>rozebraná betonová dlažba : 29,25</t>
  </si>
  <si>
    <t>odstraněné stávající konstrukční vrstvy vozovky z betonu : 537,6</t>
  </si>
  <si>
    <t>vytrhaná obruba : 16,2</t>
  </si>
  <si>
    <t>979999995R00</t>
  </si>
  <si>
    <t>Poplatek za recyklaci, obalovaného kameniva a asfaltu, kusovost do 1600 cm2, skupina 17 03 02 z Katalogu odpadů</t>
  </si>
  <si>
    <t>170 302</t>
  </si>
  <si>
    <t>odstraněné stávající konstrukční vrstvy vozovky z asfaltobetonu : 369,6</t>
  </si>
  <si>
    <t>998225111R00</t>
  </si>
  <si>
    <t>Přesun hmot komunikací a letišť, kryt živičný jakékoliv délky objektu</t>
  </si>
  <si>
    <t>vodorovně do 200 m</t>
  </si>
  <si>
    <t>979082213R00</t>
  </si>
  <si>
    <t>Vodorovná doprava suti po suchu bez naložení, ale se složením a hrubým urovnáním na vzdálenost do 1 km</t>
  </si>
  <si>
    <t>odstraněné stávající konstrukční vrstvy vozovky z asfaltobetonu na skládku - vzdálenost 25 km : 369,6</t>
  </si>
  <si>
    <t>odstraněné stávající konstrukční vrstvy vozovky z betonu na skládku - vzdálenost 25 km : 537,6</t>
  </si>
  <si>
    <t>odstraněné stávající konstrukční vrstvy vozovky z kameniva drceného na skládku - vzdálenost 25 km : 246,4</t>
  </si>
  <si>
    <t>979082219R00</t>
  </si>
  <si>
    <t>Vodorovná doprava suti po suchu příplatek k ceně za každý další i započatý 1 km přes 1 km</t>
  </si>
  <si>
    <t>odstraněné stávající konstrukční vrstvy vozovky z asfaltobetonu na skládku - vzdálenost 25 km : 369,6*24</t>
  </si>
  <si>
    <t>odstraněné stávající konstrukční vrstvy vozovky z betonu na skládku - vzdálenost 25 km : 537,6*24</t>
  </si>
  <si>
    <t>odstraněné stávající konstrukční vrstvy vozovky z kameniva drceného na skládku - vzdálenost 25 km : 246,4*24</t>
  </si>
  <si>
    <t>979084216R00</t>
  </si>
  <si>
    <t>Vodorovná doprava vybouraných hmot po suchu bez naložení, ale se složením na vzdálenost do 5 km</t>
  </si>
  <si>
    <t>rozebraná dlažba na skládku - vzdálenost 25 km : 29,25</t>
  </si>
  <si>
    <t>vytrhaná obruba na skládku - vzdálenosti 25 km : 16,2</t>
  </si>
  <si>
    <t>979084219R00</t>
  </si>
  <si>
    <t>Vodorovná doprava vybouraných hmot po suchu příplatek k ceně za každých dalších i započatých 5 km přes 5 km</t>
  </si>
  <si>
    <t>rozebraná dlažba na skládku - vzdálenost 25 km : 29,25*4</t>
  </si>
  <si>
    <t>vytrhaná obruba na skládku - vzdálenosti 25 km : 16,2*4</t>
  </si>
  <si>
    <t>115101201R00</t>
  </si>
  <si>
    <t>s uvažovaným průměrným přítokem do 500 l/min</t>
  </si>
  <si>
    <t>h</t>
  </si>
  <si>
    <t>POL1_1</t>
  </si>
  <si>
    <t xml:space="preserve">100*24 : </t>
  </si>
  <si>
    <t>2400</t>
  </si>
  <si>
    <t>115101301R00</t>
  </si>
  <si>
    <t>den</t>
  </si>
  <si>
    <t xml:space="preserve">1*200 : </t>
  </si>
  <si>
    <t>200</t>
  </si>
  <si>
    <t>115101202R00</t>
  </si>
  <si>
    <t>s uvažovaným průměrným přítokem přes 500 do 1 000 l/min</t>
  </si>
  <si>
    <t>115101302R00</t>
  </si>
  <si>
    <t xml:space="preserve">200 : </t>
  </si>
  <si>
    <t>113107100RA0</t>
  </si>
  <si>
    <t>Odstranění krytů a podkladů vozovek  s  betonovým krytem, plochy do 50 m2, tloušťka krytu 8 cm, naložení a odvoz na skládku do 1 km</t>
  </si>
  <si>
    <t>POL2_1</t>
  </si>
  <si>
    <t xml:space="preserve">4,4*1,5 : </t>
  </si>
  <si>
    <t>6,6</t>
  </si>
  <si>
    <t>113107320R00</t>
  </si>
  <si>
    <t>z kameniva těženého, v ploše jednotlivě do 50 m2, tloušťka vrstvy 200 mm</t>
  </si>
  <si>
    <t>113107530R00</t>
  </si>
  <si>
    <t>z kameniva hrubého drceného, v ploše jednotlivě do 50 m2, tloušťka vrstvy 300 mm</t>
  </si>
  <si>
    <t>113152112R00</t>
  </si>
  <si>
    <t>kamenivo drcené</t>
  </si>
  <si>
    <t xml:space="preserve">(21,9+5,6)*1,5*0,25 : </t>
  </si>
  <si>
    <t>10,3125</t>
  </si>
  <si>
    <t>119001401R00</t>
  </si>
  <si>
    <t>DN  do 200 mm</t>
  </si>
  <si>
    <t xml:space="preserve">11*1,5 : </t>
  </si>
  <si>
    <t>16,5</t>
  </si>
  <si>
    <t>119001411R00</t>
  </si>
  <si>
    <t xml:space="preserve">22*1,5 : </t>
  </si>
  <si>
    <t>33</t>
  </si>
  <si>
    <t>119001412R00</t>
  </si>
  <si>
    <t>DN  přes 200  do 500 mm</t>
  </si>
  <si>
    <t xml:space="preserve">1*1,5 : </t>
  </si>
  <si>
    <t>1,5</t>
  </si>
  <si>
    <t>119001421R00</t>
  </si>
  <si>
    <t>do 3 kabelů</t>
  </si>
  <si>
    <t xml:space="preserve">23*1,5 : </t>
  </si>
  <si>
    <t xml:space="preserve">25*1,5 : </t>
  </si>
  <si>
    <t>106,5</t>
  </si>
  <si>
    <t>121100001RAA</t>
  </si>
  <si>
    <t>Sejmutí ornice naložení a uložení  odvoz do 1 000 m</t>
  </si>
  <si>
    <t>popř. lesní půdy s naložením, vodorovným přemístěním a složením na hromady nebo se zpětným přemístěním a rozprostřením.</t>
  </si>
  <si>
    <t>odvoz do 1 km</t>
  </si>
  <si>
    <t xml:space="preserve">(12,7+22,9+18,1+20,8+38,5+62,5)*1,5*0,2 : </t>
  </si>
  <si>
    <t>52,65</t>
  </si>
  <si>
    <t>121100002RAA</t>
  </si>
  <si>
    <t>Sejmutí ornice uložení na deponii, zpětný přesun  rozprostření v tloušťce 200 mm</t>
  </si>
  <si>
    <t>zpětný přesun, rozprostření v tl. 20 cm</t>
  </si>
  <si>
    <t xml:space="preserve">52,65 : </t>
  </si>
  <si>
    <t>120001101R00</t>
  </si>
  <si>
    <t>v horninách jakékoliv třídy</t>
  </si>
  <si>
    <t xml:space="preserve">11*1,5*1,0 : </t>
  </si>
  <si>
    <t xml:space="preserve">22*1,5*1,0 : </t>
  </si>
  <si>
    <t xml:space="preserve">1*1,5*1,0 : </t>
  </si>
  <si>
    <t xml:space="preserve">23*1,5*0,6 : </t>
  </si>
  <si>
    <t xml:space="preserve">25*1,5*0,6 : </t>
  </si>
  <si>
    <t>114,9</t>
  </si>
  <si>
    <t>132201213R00</t>
  </si>
  <si>
    <t xml:space="preserve">do 10000 m3, v hornině 3, hloubení strojně </t>
  </si>
  <si>
    <t xml:space="preserve">1*1573,3768275-114,9 : </t>
  </si>
  <si>
    <t>1458,47683</t>
  </si>
  <si>
    <t>132201219R00</t>
  </si>
  <si>
    <t xml:space="preserve">příplatek za lepivost, v hornině 3,  </t>
  </si>
  <si>
    <t xml:space="preserve">0,5*1573,3768275 : </t>
  </si>
  <si>
    <t>786,68841</t>
  </si>
  <si>
    <t>132301212R00</t>
  </si>
  <si>
    <t xml:space="preserve">do 1000 m3, v hornině 4, hloubení strojně </t>
  </si>
  <si>
    <t xml:space="preserve">1*174,8196475 : </t>
  </si>
  <si>
    <t>174,81965</t>
  </si>
  <si>
    <t>132301219R00</t>
  </si>
  <si>
    <t xml:space="preserve">příplatek za lepivost, v hornině 4,  </t>
  </si>
  <si>
    <t xml:space="preserve">0,5*174,8196475 : </t>
  </si>
  <si>
    <t>87,40982</t>
  </si>
  <si>
    <t>139600012RA0</t>
  </si>
  <si>
    <t>Ruční výkop v hornině 3, hloubka do 1 m, odvoz kolečkem do 20 m</t>
  </si>
  <si>
    <t xml:space="preserve">114,9 : </t>
  </si>
  <si>
    <t>130900040RA0</t>
  </si>
  <si>
    <t>Bourání konstrukcí v hloubených vykopávkách konstrukcí z betonu železového, odvoz do 1 000 m, uložení na skládku</t>
  </si>
  <si>
    <t>se svislým přemístěním, s naložením na dopravní prostředek, s odvozem a uložením na skládku, bez poplatku za skládku.</t>
  </si>
  <si>
    <t xml:space="preserve">((3,14*0,89)/4)*0,6+(((3,14*0,89*0,4089)/4)-((3,14*0,8*0,8)/4))*(0,40) : </t>
  </si>
  <si>
    <t>0,3325</t>
  </si>
  <si>
    <t>132201292R00</t>
  </si>
  <si>
    <t>nad 100 m3, v hornině 3, příplatek za hloubení ve vodě</t>
  </si>
  <si>
    <t xml:space="preserve">1573,37683 : </t>
  </si>
  <si>
    <t>1573,37683</t>
  </si>
  <si>
    <t>151101101R00</t>
  </si>
  <si>
    <t>příložné  pro jakoukoliv mezerovitost, hloubky do 2 m</t>
  </si>
  <si>
    <t xml:space="preserve">1*316,083 : </t>
  </si>
  <si>
    <t>316,083</t>
  </si>
  <si>
    <t>151101102R00</t>
  </si>
  <si>
    <t>příložné  pro jakoukoliv mezerovitost, hloubky do 4 m</t>
  </si>
  <si>
    <t xml:space="preserve">1*2867,588 : </t>
  </si>
  <si>
    <t>2867,588</t>
  </si>
  <si>
    <t>151101111R00</t>
  </si>
  <si>
    <t>příložné , hloubky do 2 m</t>
  </si>
  <si>
    <t>151101112R00</t>
  </si>
  <si>
    <t>příložné , hloubky do 4 m</t>
  </si>
  <si>
    <t>161101101R00</t>
  </si>
  <si>
    <t>z horniny 1 až 4, při hloubce výkopu přes 1 do 2,5 m</t>
  </si>
  <si>
    <t xml:space="preserve">1*958,713055 : </t>
  </si>
  <si>
    <t>958,71306</t>
  </si>
  <si>
    <t>161101102R00</t>
  </si>
  <si>
    <t>z horniny 1 až 4, při hloubce výkopu přes 2,5 do 4 m</t>
  </si>
  <si>
    <t xml:space="preserve">1*789,48342 : </t>
  </si>
  <si>
    <t>789,48342</t>
  </si>
  <si>
    <t>167101102R00</t>
  </si>
  <si>
    <t>Nakládání, skládání, překládání neulehlého výkopku nakládání výkopku  přes 100 m3, z horniny 1 až 4</t>
  </si>
  <si>
    <t xml:space="preserve">1*1748,196475 : </t>
  </si>
  <si>
    <t>1748,19647</t>
  </si>
  <si>
    <t>z horniny 1 až 4, na vzdálenost přes 9 000  do 10 000 m</t>
  </si>
  <si>
    <t>z horniny 1 až 4</t>
  </si>
  <si>
    <t xml:space="preserve">15*1748,196475 : </t>
  </si>
  <si>
    <t>26222,94712</t>
  </si>
  <si>
    <t>175101101R00</t>
  </si>
  <si>
    <t>bez prohození sypaniny, bez dodávky obsypového materiálu</t>
  </si>
  <si>
    <t xml:space="preserve">1*498,088 : </t>
  </si>
  <si>
    <t>498,088</t>
  </si>
  <si>
    <t>jam, šachet, rýh nebo kolem objektů v těchto vykopávkách</t>
  </si>
  <si>
    <t xml:space="preserve">1*1089,085 : </t>
  </si>
  <si>
    <t>1089,085</t>
  </si>
  <si>
    <t>181300010RA0</t>
  </si>
  <si>
    <t>Rozprostření ornice v rovině nebo svahu do 1 : 5 a osetí travou při tloušťce 150 mm, dovoz ornice ze vzdálenosti 500 m</t>
  </si>
  <si>
    <t>vč. urovnání ornice, naložení na skládce, vodorovným přemístěním ornice na místo rozprostření, založení trávníku osetím a dodávky travního semene.</t>
  </si>
  <si>
    <t xml:space="preserve">52,65/2 : </t>
  </si>
  <si>
    <t>26,325</t>
  </si>
  <si>
    <t>182001111R00</t>
  </si>
  <si>
    <t>při nerovnostech terénu přes 50 do 100 mm, v rovině nebo na svahu do 1:5</t>
  </si>
  <si>
    <t xml:space="preserve">175,5*1,5 : </t>
  </si>
  <si>
    <t>263,25</t>
  </si>
  <si>
    <t>180402111R00</t>
  </si>
  <si>
    <t>Založení trávníku parkový trávník, výsevem, v rovině nebo na svahu do 1:5</t>
  </si>
  <si>
    <t>199000002R00</t>
  </si>
  <si>
    <t>horniny 1- 4, skupina 17 05 04 z Katalogu odpadů</t>
  </si>
  <si>
    <t>451572111R00</t>
  </si>
  <si>
    <t>z kameniva drobného těženého 0÷4 mm</t>
  </si>
  <si>
    <t xml:space="preserve">1*82,2119999999999 : </t>
  </si>
  <si>
    <t>82,212</t>
  </si>
  <si>
    <t>452351101R00</t>
  </si>
  <si>
    <t>desek nebo sedlových loží pod potrubí, stoky a drobné objekty</t>
  </si>
  <si>
    <t xml:space="preserve">(1,5*0,1*4)*18 : </t>
  </si>
  <si>
    <t>10,8</t>
  </si>
  <si>
    <t>452385111R00</t>
  </si>
  <si>
    <t>z betonu železového třídy C -/12,5, průřezové plochy do 25 000 mm2</t>
  </si>
  <si>
    <t xml:space="preserve">569,5 : </t>
  </si>
  <si>
    <t xml:space="preserve">105,2 : </t>
  </si>
  <si>
    <t>674,7</t>
  </si>
  <si>
    <t>451971112LP</t>
  </si>
  <si>
    <t>Montáž fólie proti prorůstání kořenů</t>
  </si>
  <si>
    <t xml:space="preserve">(10+20+10+10)*2,0 : </t>
  </si>
  <si>
    <t>100</t>
  </si>
  <si>
    <t>Montáž vrstvy geotextilie 200g/m2</t>
  </si>
  <si>
    <t>R-položka</t>
  </si>
  <si>
    <t>POL12_1</t>
  </si>
  <si>
    <t xml:space="preserve">674,4*1,15 : </t>
  </si>
  <si>
    <t>775,56</t>
  </si>
  <si>
    <t>566901111R00</t>
  </si>
  <si>
    <t>kamenivem těženým nebo štěrkopískem</t>
  </si>
  <si>
    <t xml:space="preserve">(21,9+5,6)*1,5*0,05 : </t>
  </si>
  <si>
    <t xml:space="preserve">4,4*1,5*(0,2+0,3) : </t>
  </si>
  <si>
    <t>5,3625</t>
  </si>
  <si>
    <t>566903111R00</t>
  </si>
  <si>
    <t>kamenivem hrubým drceným</t>
  </si>
  <si>
    <t xml:space="preserve">(21,9+5,6)*1,5*0,2 : </t>
  </si>
  <si>
    <t>8,25</t>
  </si>
  <si>
    <t>572952112R00</t>
  </si>
  <si>
    <t>asfaltovým betonem, po zhutnění tloušťky přes  50 do  70 mm</t>
  </si>
  <si>
    <t xml:space="preserve">4,4*1,5*0,07 : </t>
  </si>
  <si>
    <t>0,462</t>
  </si>
  <si>
    <t>831372121R00</t>
  </si>
  <si>
    <t>DN 300 mm</t>
  </si>
  <si>
    <t xml:space="preserve">349,7 : </t>
  </si>
  <si>
    <t>349,7</t>
  </si>
  <si>
    <t>831312121R00</t>
  </si>
  <si>
    <t>DN 150 mm</t>
  </si>
  <si>
    <t>105,2</t>
  </si>
  <si>
    <t>837371221R00</t>
  </si>
  <si>
    <t xml:space="preserve">23 : </t>
  </si>
  <si>
    <t>23</t>
  </si>
  <si>
    <t>851631107R00</t>
  </si>
  <si>
    <t xml:space="preserve">219,5 : </t>
  </si>
  <si>
    <t>219,5</t>
  </si>
  <si>
    <t>871318111R00</t>
  </si>
  <si>
    <t>Kladení drenážního potrubí z plastických hmot</t>
  </si>
  <si>
    <t xml:space="preserve">105,20+349,7 : </t>
  </si>
  <si>
    <t>674,4</t>
  </si>
  <si>
    <t>899103111R00</t>
  </si>
  <si>
    <t>o hmotnost jednotlivě přes 100  do 150 kg</t>
  </si>
  <si>
    <t xml:space="preserve">18 : </t>
  </si>
  <si>
    <t>894411121R00</t>
  </si>
  <si>
    <t>s obložením dna betonem C 25/30 z cementu portlandského nebo struskoportlandského, na potrubí DN přes 200 do 300 mm</t>
  </si>
  <si>
    <t>894118001R00</t>
  </si>
  <si>
    <t>za každých dalších 0,6 m výšky vstupu</t>
  </si>
  <si>
    <t xml:space="preserve">37 : </t>
  </si>
  <si>
    <t>37</t>
  </si>
  <si>
    <t>892581111R00</t>
  </si>
  <si>
    <t>do DN 300 mm</t>
  </si>
  <si>
    <t xml:space="preserve">349,7+219,5 : </t>
  </si>
  <si>
    <t>892583111R00</t>
  </si>
  <si>
    <t>úsek</t>
  </si>
  <si>
    <t xml:space="preserve">19 : </t>
  </si>
  <si>
    <t>892855116R00</t>
  </si>
  <si>
    <t>nad 500 m</t>
  </si>
  <si>
    <t xml:space="preserve">674,4 : </t>
  </si>
  <si>
    <t>892916111R00</t>
  </si>
  <si>
    <t>DN přípojek do 200 mm</t>
  </si>
  <si>
    <t>sada</t>
  </si>
  <si>
    <t xml:space="preserve">23+1 : </t>
  </si>
  <si>
    <t>24</t>
  </si>
  <si>
    <t>899623141R00</t>
  </si>
  <si>
    <t>třídy C 12/15</t>
  </si>
  <si>
    <t xml:space="preserve">105,2*0,342 : </t>
  </si>
  <si>
    <t xml:space="preserve">349,7*0,564 : </t>
  </si>
  <si>
    <t>233,2092</t>
  </si>
  <si>
    <t>916211111R00</t>
  </si>
  <si>
    <t>z kostek drobných, bez boční opěry, do lože z kamene těženého</t>
  </si>
  <si>
    <t xml:space="preserve">16 : </t>
  </si>
  <si>
    <t>919731112R00</t>
  </si>
  <si>
    <t>z betonu prostého, tloušťky do 150 mm</t>
  </si>
  <si>
    <t xml:space="preserve">4,4*2 : </t>
  </si>
  <si>
    <t>8,8</t>
  </si>
  <si>
    <t>970051300R00</t>
  </si>
  <si>
    <t>jádrové vrtání , do D 300 mm</t>
  </si>
  <si>
    <t xml:space="preserve">0,3 : </t>
  </si>
  <si>
    <t>0,3</t>
  </si>
  <si>
    <t>998275101R00</t>
  </si>
  <si>
    <t>Přesun hmot, kanalizace kameninové, otevřený výkop</t>
  </si>
  <si>
    <t>3370,1389+0,0543+630,0701+0,0177</t>
  </si>
  <si>
    <t>979082212R00</t>
  </si>
  <si>
    <t>Vodorovná doprava suti po suchu do 50 m</t>
  </si>
  <si>
    <t>plocha x koeficienty ROZEBRÁNÍ PLOCH : ((4,4+21,9+5,6)*1,5)*(0,24+0,4)</t>
  </si>
  <si>
    <t>((4,4)*1,5)*(0,098)</t>
  </si>
  <si>
    <t>BOURÁNÍ ŠACHT DNA : 0,3325*2,5</t>
  </si>
  <si>
    <t>979087212R00</t>
  </si>
  <si>
    <t>Nakládání na dopravní prostředky Nakládání suti na dopravní prostředky</t>
  </si>
  <si>
    <t>pro vodorovnou dopravu</t>
  </si>
  <si>
    <t>VIZ.VODOROVNÁ DOPRAVA : 32,10205</t>
  </si>
  <si>
    <t>979083117R00</t>
  </si>
  <si>
    <t>Vodorovné přemístění suti na skládku do 6000 m</t>
  </si>
  <si>
    <t>979083191R00</t>
  </si>
  <si>
    <t>Příplatek za dalších započatých 1000 m nad 6000 m</t>
  </si>
  <si>
    <t>CELKEM 25 km : 32,10205*19</t>
  </si>
  <si>
    <t>979999974R00</t>
  </si>
  <si>
    <t>Poplatek za uložení, zemina a kamení s příměsí 5 % (cihla, beton), (skup.170504)</t>
  </si>
  <si>
    <t>((4,4)*1,5)*(0,20)*1,67</t>
  </si>
  <si>
    <t>((21,9+5,6)*1,5)*(0,50)*1,67</t>
  </si>
  <si>
    <t>979990107R00</t>
  </si>
  <si>
    <t>Poplatek za uložení suti - směs betonu, cihel, dřeva, skupina odpadu 170904</t>
  </si>
  <si>
    <t>(4,4)*1,5*0,05*2,5</t>
  </si>
  <si>
    <t>27296092LP</t>
  </si>
  <si>
    <t>Utěsnění potrubí balónováním do DN300</t>
  </si>
  <si>
    <t>POL1_9</t>
  </si>
  <si>
    <t>58922207R</t>
  </si>
  <si>
    <t>Beton čerstvý obyčejný; C 12/15; prostředí: X0; Dmax = 16 mm; S 3</t>
  </si>
  <si>
    <t>POL3_0</t>
  </si>
  <si>
    <t xml:space="preserve">(1,5*1,5*0,1)*18 : </t>
  </si>
  <si>
    <t xml:space="preserve">233,2092 : </t>
  </si>
  <si>
    <t>237,2592</t>
  </si>
  <si>
    <t>59710675R</t>
  </si>
  <si>
    <t>trouba kameninová hrdlová; DN 150,0; l = 1500,0 mm; spoj F; FN 34 kN/m</t>
  </si>
  <si>
    <t>59710699.AR</t>
  </si>
  <si>
    <t>trouba kameninová hrdlová; DN 300,0; l = 2500,0 mm; třída 160; spoj C; FN 48 kN/m</t>
  </si>
  <si>
    <t>59711551R</t>
  </si>
  <si>
    <t>odbočka kameninová hrdlová kolmá; 90,0 °; DN 300,0 mm; DN2 150 mm; spoj C/F; třída 240; FN 72 kN/m; FN2 34 kN/m</t>
  </si>
  <si>
    <t>5525117541R</t>
  </si>
  <si>
    <t>trouba litinová kanalizační; tvárná litina; hrdlová; DN 300,0 mm; l = 6000,0 mm; spoj jištěný s komorou; PFA 30 bar; uvnitř cementová výstelka; vně pozinkování + obal z CM</t>
  </si>
  <si>
    <t xml:space="preserve">(105,2+349,7)/2 : </t>
  </si>
  <si>
    <t>227,45</t>
  </si>
  <si>
    <t>28611223.AR</t>
  </si>
  <si>
    <t>Trubka plastová drenážní spoj: drážkový; potrubí: jednovrstvé; materiál: PVC; povrch: žebrovaný; ohebná; DN = 100; vsakovací plocha = 34,0 cm2/m</t>
  </si>
  <si>
    <t xml:space="preserve">105,2+349,7+219,5 : </t>
  </si>
  <si>
    <t>28655913LP</t>
  </si>
  <si>
    <t>Ucpávka uzavírací drenážní DN100</t>
  </si>
  <si>
    <t xml:space="preserve">19+23+6 : </t>
  </si>
  <si>
    <t>48</t>
  </si>
  <si>
    <t>286572001LP</t>
  </si>
  <si>
    <t>Spojka drenážní DN 100</t>
  </si>
  <si>
    <t xml:space="preserve">26 : </t>
  </si>
  <si>
    <t>26</t>
  </si>
  <si>
    <t>58380129R</t>
  </si>
  <si>
    <t>kostka dlažební; žula; 10/12 cm; třída I; štípaná</t>
  </si>
  <si>
    <t xml:space="preserve">(2*3,14*0,62*0,15*0,1)*(18) : </t>
  </si>
  <si>
    <t>1,05127</t>
  </si>
  <si>
    <t>59224346R</t>
  </si>
  <si>
    <t>prstenec vyrovnávací šachetní; betonový; TBW; DN = 625,0 mm; h = 40,0 mm; s = 120,00 mm</t>
  </si>
  <si>
    <t xml:space="preserve">2 : </t>
  </si>
  <si>
    <t>59224347.AR</t>
  </si>
  <si>
    <t>prstenec vyrovnávací šachetní; betonový; TBW; DN = 625,0 mm; h = 60,0 mm; s = 120,00 mm</t>
  </si>
  <si>
    <t xml:space="preserve">1 : </t>
  </si>
  <si>
    <t>59224348.AR</t>
  </si>
  <si>
    <t>prstenec vyrovnávací šachetní; betonový; TBW; DN = 625,0 mm; h = 80,0 mm; s = 120,00 mm</t>
  </si>
  <si>
    <t xml:space="preserve">6 : </t>
  </si>
  <si>
    <t>6</t>
  </si>
  <si>
    <t>59224349.AR</t>
  </si>
  <si>
    <t>prstenec vyrovnávací šachetní; betonový; TBW; DN = 625,0 mm; h = 100,0 mm; s = 120,00 mm</t>
  </si>
  <si>
    <t xml:space="preserve">15 : </t>
  </si>
  <si>
    <t>59224349R</t>
  </si>
  <si>
    <t>prstenec vyrovnávací šachetní; betonový; TBW; DN = 625,0 mm; h = 120,0 mm; s = 120,00 mm</t>
  </si>
  <si>
    <t xml:space="preserve">7 : </t>
  </si>
  <si>
    <t>7</t>
  </si>
  <si>
    <t>59224353.AR</t>
  </si>
  <si>
    <t>konus šachetní; železobetonový; TBR; d = 1 240,0 mm; DN = 1 000,0 mm; DN 2 = 625 mm; h = 580 mm; počet stupadel 2; ocelové s PE povlakem, kapsové</t>
  </si>
  <si>
    <t>59224358.AR</t>
  </si>
  <si>
    <t>skruž železobetonová TBS; DN = 1 000,0 mm; h = 250,0 mm; s = 120,00 mm; počet stupadel 1; ocelové s PE povlakem; beton C 40/50</t>
  </si>
  <si>
    <t>59224361.AR</t>
  </si>
  <si>
    <t>skruž železobetonová TBS; DN = 1 000,0 mm; h = 500,0 mm; s = 120,00 mm; počet stupadel 2; ocelové s PE povlakem; beton C 40/50</t>
  </si>
  <si>
    <t xml:space="preserve">14 : </t>
  </si>
  <si>
    <t>14</t>
  </si>
  <si>
    <t>59224364.AR</t>
  </si>
  <si>
    <t>skruž železobetonová TBS; DN = 1 000,0 mm; h = 1 000,0 mm; s = 120,00 mm; počet stupadel 4; ocelové s PE povlakem; beton C 40/50</t>
  </si>
  <si>
    <t>59224368LP</t>
  </si>
  <si>
    <t>Dno šachtové 100/600 KOM tl. 15 cm (vzor Brno)</t>
  </si>
  <si>
    <t>59224373.AR</t>
  </si>
  <si>
    <t>Příslušenství šachty</t>
  </si>
  <si>
    <t xml:space="preserve">46 : </t>
  </si>
  <si>
    <t>46</t>
  </si>
  <si>
    <t>28323331R</t>
  </si>
  <si>
    <t>Fólie hladká separační tl = 0,50 mm; funkce: proti prorůstání, ochranná</t>
  </si>
  <si>
    <t xml:space="preserve">(10+20+10+10+10)*2,0 : </t>
  </si>
  <si>
    <t>120</t>
  </si>
  <si>
    <t>69366198LP</t>
  </si>
  <si>
    <t>Geotextilie 200 g/m2 š. 200cm 100% PP</t>
  </si>
  <si>
    <t>00572460R</t>
  </si>
  <si>
    <t>směs travní technická</t>
  </si>
  <si>
    <t xml:space="preserve">26,3 : </t>
  </si>
  <si>
    <t>26,3</t>
  </si>
  <si>
    <t>583320481R</t>
  </si>
  <si>
    <t>Kamenivo nestanovené těžené; frakce 0,0 až 4,0 mm</t>
  </si>
  <si>
    <t xml:space="preserve">1,670*498,088 : </t>
  </si>
  <si>
    <t>831,80696</t>
  </si>
  <si>
    <t>583426832R</t>
  </si>
  <si>
    <t>Kamenivo nestanovené drcené; frakce 16,0 až 32,0 mm</t>
  </si>
  <si>
    <t xml:space="preserve">1,670*1089,085 : </t>
  </si>
  <si>
    <t>1818,77195</t>
  </si>
  <si>
    <t>460921102LP</t>
  </si>
  <si>
    <t>Geodetické zaměření nového potrubí, nádrže a ČŠ (dodávka, doprava, mzdy, standard vodárenské, organizace)</t>
  </si>
  <si>
    <t>OPN</t>
  </si>
  <si>
    <t>POL13_0</t>
  </si>
  <si>
    <t>871812111R00</t>
  </si>
  <si>
    <t>Příplatek za zaměření GPS během pokládky</t>
  </si>
  <si>
    <t>Čerpání vody na dopravní výšku do 10 m  s uvažovaným průměrným přítokem do 500 l/min</t>
  </si>
  <si>
    <t>na vzdálenost od hladiny vody v jímce po výšku roviny proložené osou nejvyššího bodu výtlačného potrubí. Včetně odpadní potrubí v délce do 20 m.</t>
  </si>
  <si>
    <t xml:space="preserve">40*24 : </t>
  </si>
  <si>
    <t>960</t>
  </si>
  <si>
    <t>Pohotovost záložní čerpací soupravy na dopravní výšku do 10 m  s uvažovaným průměrným přítokem do 500 l/min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</si>
  <si>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</si>
  <si>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 xml:space="preserve">1*80 : </t>
  </si>
  <si>
    <t>80</t>
  </si>
  <si>
    <t>Čerpání vody na dopravní výšku do 10 m  s uvažovaným průměrným přítokem přes 500 do 1 000 l/min</t>
  </si>
  <si>
    <t>Pohotovost záložní čerpací soupravy na dopravní výšku do 10 m  s uvažovaným průměrným přítokem přes 500 do 1 000 l/min</t>
  </si>
  <si>
    <t xml:space="preserve">80 : </t>
  </si>
  <si>
    <t>Dočasné zajištění podzemního potrubí nebo vedení ocelového potrubí  DN  do 200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</si>
  <si>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</si>
  <si>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 xml:space="preserve">2*1,5 : </t>
  </si>
  <si>
    <t>3</t>
  </si>
  <si>
    <t>Dočasné zajištění podzemního potrubí nebo vedení betonového potrubí  DN  do 200 mm</t>
  </si>
  <si>
    <t xml:space="preserve">(9+2)*1,5 : </t>
  </si>
  <si>
    <t xml:space="preserve">9*1,5 : </t>
  </si>
  <si>
    <t>30</t>
  </si>
  <si>
    <t>Dočasné zajištění podzemního potrubí nebo vedení kabelů do 3 kabelů</t>
  </si>
  <si>
    <t>40,5</t>
  </si>
  <si>
    <t>Ztížené vykopávky v horninách jakékoliv třídy</t>
  </si>
  <si>
    <t>příplatek k cenám vykopávek za ztížení vykopávky v blízkosti podzemního vedení nebo výbušnin v horninách jakékoliv třídy,</t>
  </si>
  <si>
    <t xml:space="preserve">2*1,5*1,0 : </t>
  </si>
  <si>
    <t xml:space="preserve">(9+2)*1,5*1,0 : </t>
  </si>
  <si>
    <t xml:space="preserve">9*1,5*1,0 : </t>
  </si>
  <si>
    <t xml:space="preserve">9*1,5*0,6 : </t>
  </si>
  <si>
    <t>57,3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</si>
  <si>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</si>
  <si>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</si>
  <si>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</si>
  <si>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1*441,495-57,3 : </t>
  </si>
  <si>
    <t>384,195</t>
  </si>
  <si>
    <t xml:space="preserve">Hloubení rýh šířky přes 60 do 200 cm příplatek za lepivost, v hornině 3,  </t>
  </si>
  <si>
    <t xml:space="preserve">0,5*441,495 : </t>
  </si>
  <si>
    <t>220,7475</t>
  </si>
  <si>
    <t xml:space="preserve">57,3 : </t>
  </si>
  <si>
    <t>Hloubení rýh šířky přes 60 do 200 cm nad 100 m3, v hornině 3, příplatek za hloubení ve vodě</t>
  </si>
  <si>
    <t xml:space="preserve">441,495 : </t>
  </si>
  <si>
    <t>441,495</t>
  </si>
  <si>
    <t>Zřízení pažení a rozepření stěn rýh příložné  pro jakoukoliv mezerovitost, hloubky do 2 m</t>
  </si>
  <si>
    <t>pro podzemní vedení pro všechny šířky rýhy,</t>
  </si>
  <si>
    <t xml:space="preserve">1*938,116 : </t>
  </si>
  <si>
    <t>938,116</t>
  </si>
  <si>
    <t>Odstranění pažení a rozepření rýh příložné , hloubky do 2 m</t>
  </si>
  <si>
    <t>pro podzemní vedení s uložením materiálu na vzdálenost do 3 m od kraje výkopu,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</si>
  <si>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</si>
  <si>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</si>
  <si>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 xml:space="preserve">1*441,495 : </t>
  </si>
  <si>
    <t xml:space="preserve">15*441,495 : </t>
  </si>
  <si>
    <t>6622,425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</si>
  <si>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</si>
  <si>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</si>
  <si>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 xml:space="preserve">1*119,072 : </t>
  </si>
  <si>
    <t>119,072</t>
  </si>
  <si>
    <t xml:space="preserve">1*291,057 : </t>
  </si>
  <si>
    <t>291,057</t>
  </si>
  <si>
    <t>Poplatky za skládku horniny 1- 4, skupina 17 05 04 z Katalogu odpadů</t>
  </si>
  <si>
    <t>327311114R00</t>
  </si>
  <si>
    <t>Konstrukce opěrných zdí z BP vodostavebního třídy C25/30, stupeň vlivu prostředí XF3, odolnost proti střídavému působení mrazu</t>
  </si>
  <si>
    <t>832-1</t>
  </si>
  <si>
    <t xml:space="preserve">0,5*0,5*0,29*(2) : </t>
  </si>
  <si>
    <t>0,145</t>
  </si>
  <si>
    <t>Lože pod potrubí, stoky a drobné objekty z kameniva drobného těženého 0÷4 mm</t>
  </si>
  <si>
    <t>827-1</t>
  </si>
  <si>
    <t>v otevřeném výkopu,</t>
  </si>
  <si>
    <t xml:space="preserve">1*29,851 : </t>
  </si>
  <si>
    <t>29,851</t>
  </si>
  <si>
    <t xml:space="preserve">183,5*0,9+114,5*0,9 : </t>
  </si>
  <si>
    <t>268,2</t>
  </si>
  <si>
    <t>851631102R00</t>
  </si>
  <si>
    <t>Montáž potrubí z tvárné litiny s pružným spojem s jištěným spojem pomocí těsnění s ocelovými segmenty (BRS)  DN 100 mm</t>
  </si>
  <si>
    <t>z trub tlakových hrdlových, v otevřeném výkopu,</t>
  </si>
  <si>
    <t xml:space="preserve">183,50 : </t>
  </si>
  <si>
    <t>183,5</t>
  </si>
  <si>
    <t>857601102R00</t>
  </si>
  <si>
    <t>Montáž litinových tvarovek na potrubí litinovém tlakovém jednoosých, na potrubí z trub hrdlových  v otevřeném výkopu, v otevřeném kanálu nebo v šachtě, DN 100 mm</t>
  </si>
  <si>
    <t xml:space="preserve">4 : </t>
  </si>
  <si>
    <t xml:space="preserve">3 : </t>
  </si>
  <si>
    <t>857701102R00</t>
  </si>
  <si>
    <t>Montáž litinových tvarovek na potrubí litinovém tlakovém odbočných, na potrubí z trub hrdlových  v otevřeném výkopu, v otevřeném kanálu nebo v šachtě, DN 100 mm</t>
  </si>
  <si>
    <t>857264121R00</t>
  </si>
  <si>
    <t>Montáž litinových tvarovek na potrubí litinovém tlakovém odbočných, na potrubí z trub přírubových v otevřeném výkopu, v otevřeném kanálu nebo v šachtě, DN 100 mm</t>
  </si>
  <si>
    <t>851601102LP</t>
  </si>
  <si>
    <t>Demontáž potrubí tlakového, tvárná litina DN 100</t>
  </si>
  <si>
    <t xml:space="preserve">181,2+1,5+1,5 : </t>
  </si>
  <si>
    <t>184,2</t>
  </si>
  <si>
    <t>85111151LP</t>
  </si>
  <si>
    <t>Vytyčení stávajícího i rušeného vodovodu</t>
  </si>
  <si>
    <t xml:space="preserve">96,5+181,5+80,8 : </t>
  </si>
  <si>
    <t>358,8</t>
  </si>
  <si>
    <t>850265121R00</t>
  </si>
  <si>
    <t>Výřez nebo výsek na potrubí litinovém tlakovém DN 100 mm</t>
  </si>
  <si>
    <t>ohlášení uzavírání vody, uzavření a otevření šoupat, vypuštění a napuštění vody, odvzdušnění potrubí, strojní nebo ruční výřez potrubí, nutné úpravy výkopu v prostoru provádění,</t>
  </si>
  <si>
    <t xml:space="preserve">2+2 : </t>
  </si>
  <si>
    <t>871161121R00</t>
  </si>
  <si>
    <t>Montáž potrubí z plastických hmot z tlakových trubek polyetylenových, vnějšího průměru 32 mm</t>
  </si>
  <si>
    <t xml:space="preserve">26,3+86,7+1,5 : </t>
  </si>
  <si>
    <t>114,5</t>
  </si>
  <si>
    <t>879172199R00</t>
  </si>
  <si>
    <t>Příplatky za montáž vodovodních přípojek , DN 32-80 mm</t>
  </si>
  <si>
    <t xml:space="preserve">9 : </t>
  </si>
  <si>
    <t>9</t>
  </si>
  <si>
    <t>850245121LP</t>
  </si>
  <si>
    <t>Přerušení potrubí stávající přípojky DN 25(d32)</t>
  </si>
  <si>
    <t xml:space="preserve">183,5+114,5 : </t>
  </si>
  <si>
    <t>298</t>
  </si>
  <si>
    <t>899713111R00</t>
  </si>
  <si>
    <t>Orientační tabulky na vodovodních a kanalizačních řadech na sloupku ocelovém nebo betonovém</t>
  </si>
  <si>
    <t>722 00-1002LP</t>
  </si>
  <si>
    <t>Uzavření/otevření systému vodovodu, odstávka vodovodu během rekonstrukce, vypouštění systému, včetně, dodávek a montáže</t>
  </si>
  <si>
    <t>soubor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</si>
  <si>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</si>
  <si>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</si>
  <si>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</si>
  <si>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 xml:space="preserve">113 : </t>
  </si>
  <si>
    <t>113</t>
  </si>
  <si>
    <t>892271111R00</t>
  </si>
  <si>
    <t>Tlakové zkoušky vodovodního potrubí DN 100 nebo 125 mm</t>
  </si>
  <si>
    <t>892372111R00</t>
  </si>
  <si>
    <t>Zabezpečení konců vodovodního potrubí při tlakových zkouškách DN do 300 mm</t>
  </si>
  <si>
    <t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t>
  </si>
  <si>
    <t>892233111R00</t>
  </si>
  <si>
    <t>Proplach a desinfekce vodovodního potrubí DN od 40 do 70 mm</t>
  </si>
  <si>
    <t>napuštění a vypuštění vody, dodání vody a desinfekčního prostředku, náklady na bakteriologický rozbor vody,</t>
  </si>
  <si>
    <t>892273111R00</t>
  </si>
  <si>
    <t>Proplach a desinfekce vodovodního potrubí DN od 80 do 125 mm</t>
  </si>
  <si>
    <t xml:space="preserve">183,5 : </t>
  </si>
  <si>
    <t>891241111R00</t>
  </si>
  <si>
    <t>Montáž vodovodních armatur na potrubí šoupátek v otevřeném výkopu nebo v šachtách s osazením zemní soupravy (bez poklopů), DN 80 mm</t>
  </si>
  <si>
    <t>891261111R00</t>
  </si>
  <si>
    <t>Montáž vodovodních armatur na potrubí šoupátek v otevřeném výkopu nebo v šachtách s osazením zemní soupravy (bez poklopů), DN 100 mm</t>
  </si>
  <si>
    <t>899401112R00</t>
  </si>
  <si>
    <t>Osazení poklopů litinových šoupátkových</t>
  </si>
  <si>
    <t>včetně podezdění</t>
  </si>
  <si>
    <t>899401111R00</t>
  </si>
  <si>
    <t>Osazení poklopů litinových ventilových</t>
  </si>
  <si>
    <t>891247111R00</t>
  </si>
  <si>
    <t>Montáž vodovodních armatur na potrubí hydrantů podzemních (bez osazení poklopů), DN 80 mm</t>
  </si>
  <si>
    <t>899401113R00</t>
  </si>
  <si>
    <t>Osazení poklopů litinových hydrantových</t>
  </si>
  <si>
    <t>891269111R00</t>
  </si>
  <si>
    <t>Montáž vodovodních armatur na potrubí navrtávacích pasů s ventilem Jt 1 Mpa na potrubí z trub osinkocementových, litinových, ocelových nebo plastických hmot, DN 100 mm</t>
  </si>
  <si>
    <t>891163111R00</t>
  </si>
  <si>
    <t>Montáž vodovodních armatur na potrubí ventilů hlavních pro přípojky, DN 25  mm</t>
  </si>
  <si>
    <t>891163111LP</t>
  </si>
  <si>
    <t>Demontáž ventilů hlavních pro přípojky DN 25</t>
  </si>
  <si>
    <t>899401111LP</t>
  </si>
  <si>
    <t>Demontáž poklopů litinových ventilových</t>
  </si>
  <si>
    <t>Přepojení provizorních přípojek na stávající přípojku (doprava, montáž)</t>
  </si>
  <si>
    <t>POL12_0</t>
  </si>
  <si>
    <t>Osazení silniční obruby z dlažebních kostek z kostek drobných, bez boční opěry, do lože z kamene těženého</t>
  </si>
  <si>
    <t>v jedné řadě, se zřízením lože tl. 5 až 10 cm, s vyplněním a zatřením spár cementovou maltou</t>
  </si>
  <si>
    <t xml:space="preserve">(2*3,14*0,1)*(9+2+2) : </t>
  </si>
  <si>
    <t xml:space="preserve">(2*3,14*0,25)*(1) : </t>
  </si>
  <si>
    <t>9,734</t>
  </si>
  <si>
    <t>936452111R00</t>
  </si>
  <si>
    <t>Výplň cementopopílkovou suspenzí  potrubí 1,0 MPa, DN 100</t>
  </si>
  <si>
    <t xml:space="preserve">45+45 : </t>
  </si>
  <si>
    <t>90</t>
  </si>
  <si>
    <t>998273101R00</t>
  </si>
  <si>
    <t>Přesun hmot pro trubní vedení z trub litinových v otevřeném výkopu</t>
  </si>
  <si>
    <t>vodovodu nebo kanalizace hloubené nebo ražené (827 1.3, 827 2.3) z trub litinových včetně drobných objektů,</t>
  </si>
  <si>
    <t>691,3844+1,2699+2,3544+0,0015+0,0017</t>
  </si>
  <si>
    <t>783422320LP</t>
  </si>
  <si>
    <t>Nátěr syntetický poklopy 2x</t>
  </si>
  <si>
    <t>POL1_7</t>
  </si>
  <si>
    <t>5525116021R</t>
  </si>
  <si>
    <t>trouba litinová vodovodní; tvárná litina; hrdlová; DN 100,0 mm; l = 6000,0 mm; spoj jištěný s komorou; PFA 64 bar; uvnitř VCM; vně pozinkování + obal z CM</t>
  </si>
  <si>
    <t>55259711R</t>
  </si>
  <si>
    <t>přesuvka hrdlová tvárná litina; PN 10; DN 100 mm; L 160 mm; spoj šroubový; uvnitř práškový epoxid; vně práškový epoxid</t>
  </si>
  <si>
    <t>5525852704R</t>
  </si>
  <si>
    <t>tvarovka přírubová s hladkým koncem tvárná litina; DN 100 mm; l = 360 mm; povrch. úprava práškový epoxid</t>
  </si>
  <si>
    <t>55259412R</t>
  </si>
  <si>
    <t>koleno 11 1/4 °; PN 10; DN 100 mm; tvárná litina; hrdlové; spoj běžný pružný násuvný; uvnitř práškový epoxid; vně práškový epoxid</t>
  </si>
  <si>
    <t>55259432R</t>
  </si>
  <si>
    <t>koleno 22 1/2 °; PN 10; DN 100 mm; tvárná litina; hrdlové; spoj běžný pružný násuvný; uvnitř práškový epoxid; vně práškový epoxid</t>
  </si>
  <si>
    <t>55259452R</t>
  </si>
  <si>
    <t>koleno 30 °; PN 10; DN 100 mm; tvárná litina; hrdlové; spoj běžný pružný násuvný; uvnitř práškový epoxid; vně práškový epoxid</t>
  </si>
  <si>
    <t>55259471R</t>
  </si>
  <si>
    <t>koleno 45 °; PN 10; DN 100 mm; tvárná litina; hrdlové; spoj běžný pružný násuvný; uvnitř práškový epoxid; vně práškový epoxid</t>
  </si>
  <si>
    <t>55258534R</t>
  </si>
  <si>
    <t>tvarovka hrdlová s přírubovou odbočkou tvárná litina; PN 10; DN 1 = 100 mm; DN 2 = 80 mm; spoj běžný pružný násuvný; volná příruba; uvnitř práškový epoxid; vně práškový epoxid</t>
  </si>
  <si>
    <t>552599944R</t>
  </si>
  <si>
    <t>tvarovka přírubová s přírubovou odbočkou tvárná litina; DN 1 = 100 mm; DN 2 = 100 mm; povrch. úprava práškový epoxid</t>
  </si>
  <si>
    <t xml:space="preserve">(2*3,14*0,10*0,15*0,1)*(9+2+2) : </t>
  </si>
  <si>
    <t xml:space="preserve">(2*3,14*0,25*0,15*0,1)*(1) : </t>
  </si>
  <si>
    <t>0,14601</t>
  </si>
  <si>
    <t>5586590LP</t>
  </si>
  <si>
    <t>Fólie výstražná modrá "POZOR VODA" + 2 vodiče</t>
  </si>
  <si>
    <t xml:space="preserve">183,5+113,0 : </t>
  </si>
  <si>
    <t>296,5</t>
  </si>
  <si>
    <t>28613742LP</t>
  </si>
  <si>
    <t>Trubka tlaková PE HD (PE 80) D 32 x 4,4</t>
  </si>
  <si>
    <t xml:space="preserve">1,5 : </t>
  </si>
  <si>
    <t>286134601R</t>
  </si>
  <si>
    <t>Trubka plastová skladba: dvouvrstvá PE 100 RC; de = 32,0 mm; tl. stěny = 3,0 mm; PN 16; SDR 11,0</t>
  </si>
  <si>
    <t>28655913lp</t>
  </si>
  <si>
    <t xml:space="preserve">10+9 : </t>
  </si>
  <si>
    <t xml:space="preserve">11 : </t>
  </si>
  <si>
    <t>42224907R</t>
  </si>
  <si>
    <t>šoupátko víkové; připojení přírubové; PN 16; DN 80; L = 210 mm; ovládání ruční kolo; pracovní teplota do 300 ° C; těleso uhlíková ocel na odlitky; vřeteno nestoupající točivé</t>
  </si>
  <si>
    <t>42224910R</t>
  </si>
  <si>
    <t>šoupátko víkové; připojení přírubové; PN 16; DN 100; L = 230 mm; ovládání ruční kolo; pracovní teplota do 300 ° C; těleso uhlíková ocel na odlitky; vřeteno nestoupající točivé</t>
  </si>
  <si>
    <t>422913305R</t>
  </si>
  <si>
    <t>souprava zemní teleskopická šoupátková; pro ruční ovládání šoupat a domovních šoupátek; DN 65-80; rozsah min.1,05m  max. 1,75m; provedení dvoudílné; mat. vnější chránička z PE, ovl.čtyřhran z litiny, vnitřní teleskop ze zink.oceli</t>
  </si>
  <si>
    <t>422913308R</t>
  </si>
  <si>
    <t>souprava zemní teleskopická šoupátková; pro ruční ovládání šoupat a domovních šoupátek; DN 100-150; rozsah min.1,05m  max. 1,75m; provedení dvoudílné; mat. vnější chránička z PE, ovl.čtyřhran z litiny, vnitřní teleskop ze zink.oceli</t>
  </si>
  <si>
    <t>422913332R</t>
  </si>
  <si>
    <t>souprava zemní teleskopická přípojková; pro ruční ovládání šoupat a domovních šoupátek; DN 1"-2"; rozsah min.1,05m  max. 1,75m; provedení dvoudílné; mat. vnější chránička z PE, ovl.čtyřhran z litiny, vnitřní teleskop ze zink.oceli</t>
  </si>
  <si>
    <t>42291360LP</t>
  </si>
  <si>
    <t>Poklop uliční šoupátkový teleskopický s podkladní deskou</t>
  </si>
  <si>
    <t>42291405LP</t>
  </si>
  <si>
    <t>Poklop uliční ventilový teleskopický s podkladní deskou</t>
  </si>
  <si>
    <t>42273601LP</t>
  </si>
  <si>
    <t>Hydrant podzemní PN 16 DN 80 krycí hloubka 1250, dle standardů BVK</t>
  </si>
  <si>
    <t>422914522LP</t>
  </si>
  <si>
    <t>Poklop litinový hydrantový samonivelační D400 s podkl.deskou</t>
  </si>
  <si>
    <t>42273320LP</t>
  </si>
  <si>
    <t>Pas navrtávací DN 100 - 1" závitový - voda</t>
  </si>
  <si>
    <t>42228100R</t>
  </si>
  <si>
    <t>šoupátko pro domovní přípojky pro vodovod; DN 1"; provedení -  na obou stranách s vnitřním závitem; PN 16; L = 120 mm; médium pitná voda; těleso tvárná litina</t>
  </si>
  <si>
    <t>28613102.MR</t>
  </si>
  <si>
    <t>Spojka plastová typ: přesuvná, jednoznačná; materiál: PE 100; DN = 25; DN2 = 25; de = 44,0 mm; de2 = 44,0 mm; PN 16; SDR 11,0</t>
  </si>
  <si>
    <t>28613106.MR</t>
  </si>
  <si>
    <t>Spojka plastová typ: přesuvná, jednoznačná; materiál: PE 100; DN = 80; DN2 = 80; de = 113,0 mm; de2 = 113,0 mm; PN 16; SDR 11,0</t>
  </si>
  <si>
    <t xml:space="preserve">35 : </t>
  </si>
  <si>
    <t>35</t>
  </si>
  <si>
    <t>58922177R</t>
  </si>
  <si>
    <t>Beton čerstvý obyčejný; C 25/30; prostředí: X0; Dmax = 16 mm; S 3</t>
  </si>
  <si>
    <t xml:space="preserve">0,045*2 : </t>
  </si>
  <si>
    <t>0,09</t>
  </si>
  <si>
    <t>53301723R</t>
  </si>
  <si>
    <t>bednění systémové; sloupek ochranného zábradlí</t>
  </si>
  <si>
    <t xml:space="preserve">268,2 : </t>
  </si>
  <si>
    <t xml:space="preserve">1,670*119,07 : </t>
  </si>
  <si>
    <t>198,8469</t>
  </si>
  <si>
    <t xml:space="preserve">1,670*291,057 : </t>
  </si>
  <si>
    <t>486,06519</t>
  </si>
  <si>
    <t xml:space="preserve">1*0,5*1,67 : </t>
  </si>
  <si>
    <t>0,835</t>
  </si>
  <si>
    <t>460921103LP</t>
  </si>
  <si>
    <t>Geodetické zaměření vodovodního potrubí, hydrantů, šoupáte, ventilů</t>
  </si>
  <si>
    <t xml:space="preserve">183,5+26,3 : </t>
  </si>
  <si>
    <t>209,8</t>
  </si>
  <si>
    <t>466590LP</t>
  </si>
  <si>
    <t>Zakrytí potrubí výstražnou folií s vodičem 6 mm2  "POZOR VODA"</t>
  </si>
  <si>
    <t>Pokládka potrubí pluhem Příplatek za zaměření GPS během pokládky</t>
  </si>
  <si>
    <t>Cena dle Pískovny Černovice. www.piskovna-cernovice.cz</t>
  </si>
  <si>
    <t xml:space="preserve">1*8,341+57,3+27,6 : </t>
  </si>
  <si>
    <t>93,241</t>
  </si>
  <si>
    <t xml:space="preserve">10*24 : </t>
  </si>
  <si>
    <t>240</t>
  </si>
  <si>
    <t xml:space="preserve">1*20 : </t>
  </si>
  <si>
    <t>20</t>
  </si>
  <si>
    <t xml:space="preserve">20 : </t>
  </si>
  <si>
    <t>132201210R00</t>
  </si>
  <si>
    <t xml:space="preserve">Hloubení rýh šířky přes 60 do 200 cm do 50 m3, v hornině 3, hloubení strojně </t>
  </si>
  <si>
    <t xml:space="preserve">1*8,341+57,3 : </t>
  </si>
  <si>
    <t>65,641</t>
  </si>
  <si>
    <t xml:space="preserve">0,5*(8,341+57,3) : </t>
  </si>
  <si>
    <t>32,8205</t>
  </si>
  <si>
    <t>132201291R00</t>
  </si>
  <si>
    <t>Hloubení rýh šířky přes 60 do 200 cm do 100 m3, v hornině 3, příplatek za hloubení ve vodě</t>
  </si>
  <si>
    <t xml:space="preserve">66,641 : </t>
  </si>
  <si>
    <t>66,641</t>
  </si>
  <si>
    <t xml:space="preserve">1*15,716 : </t>
  </si>
  <si>
    <t>15,716</t>
  </si>
  <si>
    <t xml:space="preserve">15*65,641+15*27,6 : </t>
  </si>
  <si>
    <t>1398,615</t>
  </si>
  <si>
    <t xml:space="preserve">27,6 : </t>
  </si>
  <si>
    <t xml:space="preserve">1*3,929 : </t>
  </si>
  <si>
    <t>3,929</t>
  </si>
  <si>
    <t xml:space="preserve">1*3,404 : </t>
  </si>
  <si>
    <t>3,404</t>
  </si>
  <si>
    <t>175200010RAF</t>
  </si>
  <si>
    <t>Obsyp objektů prohozenou zeminou, dovoz ze vzdálenosti 15 000 m</t>
  </si>
  <si>
    <t>vč. vodorovné přepravy k místu zásypu, uložení ve vrstvách a zhutnění.</t>
  </si>
  <si>
    <t>dovoz zeminy ze vzdálenosti 15 km</t>
  </si>
  <si>
    <t xml:space="preserve">184,0*0,5*0,3 : </t>
  </si>
  <si>
    <t>27,6</t>
  </si>
  <si>
    <t xml:space="preserve">(1,5+1,5+9*1,0)*0,9 : </t>
  </si>
  <si>
    <t xml:space="preserve">1*0,982 : </t>
  </si>
  <si>
    <t>0,982</t>
  </si>
  <si>
    <t>857601101R00</t>
  </si>
  <si>
    <t>Montáž litinových tvarovek na potrubí litinovém tlakovém jednoosých, na potrubí z trub hrdlových  v otevřeném výkopu, v otevřeném kanálu nebo v šachtě, DN 80 mm</t>
  </si>
  <si>
    <t xml:space="preserve">40 : </t>
  </si>
  <si>
    <t>871161121LP</t>
  </si>
  <si>
    <t>Demontáž trubek polyetylenových ve výkopu d 32 mm</t>
  </si>
  <si>
    <t xml:space="preserve">14,6 : </t>
  </si>
  <si>
    <t>14,6</t>
  </si>
  <si>
    <t>871241121LP</t>
  </si>
  <si>
    <t>Demontáž potrubí polyetylenového d 90 mm</t>
  </si>
  <si>
    <t xml:space="preserve">184 : </t>
  </si>
  <si>
    <t>184</t>
  </si>
  <si>
    <t>871241121R00</t>
  </si>
  <si>
    <t>Montáž potrubí z plastických hmot z tlakových trubek polyetylenových, vnějšího průměru 90 mm</t>
  </si>
  <si>
    <t xml:space="preserve">1,5+1,5 : </t>
  </si>
  <si>
    <t>891241111LP</t>
  </si>
  <si>
    <t>Demontáž vodovodních šoupátek ve výkopu DN 80</t>
  </si>
  <si>
    <t>891249111R00</t>
  </si>
  <si>
    <t>Montáž vodovodních armatur na potrubí navrtávacích pasů s ventilem Jt 1 Mpa na potrubí z trub osinkocementových, litinových, ocelových nebo plastických hmot, DN 80 mm</t>
  </si>
  <si>
    <t xml:space="preserve">184+14,6 : </t>
  </si>
  <si>
    <t>198,6</t>
  </si>
  <si>
    <t>921921421LP</t>
  </si>
  <si>
    <t>Přejezd v místě vjezdu (1ks obsahuje-2ks hranolu 100x100x2500, voděodolná překližka 24 mm, 2,5 m2)</t>
  </si>
  <si>
    <t>ks</t>
  </si>
  <si>
    <t xml:space="preserve">12 : 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</si>
  <si>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</si>
  <si>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</si>
  <si>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</si>
  <si>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</si>
  <si>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12,5854+13,7141+0,4408</t>
  </si>
  <si>
    <t>28653148LP</t>
  </si>
  <si>
    <t>Iso spojka D32 univerzální</t>
  </si>
  <si>
    <t>28653155LP</t>
  </si>
  <si>
    <t>Spojka ISO, D 32 hrdlo x 1", vnější závit</t>
  </si>
  <si>
    <t>28653158LP</t>
  </si>
  <si>
    <t>Vsuvka mosazná 1"</t>
  </si>
  <si>
    <t xml:space="preserve">10,8 : </t>
  </si>
  <si>
    <t>28613045.MR</t>
  </si>
  <si>
    <t>Koleno plastové typ: jednoznačné; úhel = 90,0 °; materiál: PE 100; DN = 25; DN2 = 25; de = 32,0 mm; de2 = 32,0 mm; PN 16; SDR 11,0</t>
  </si>
  <si>
    <t>286572001R</t>
  </si>
  <si>
    <t>Spojka plastová drenážní typ: přesuvná, jednoznačná; spoj: hrdlový; potrubí: jednovrstvé; materiál: PE-HD; povrch: hladký; DN = 100</t>
  </si>
  <si>
    <t>42273500R</t>
  </si>
  <si>
    <t>pas navrtávací tvárná litina; provedení s kulovým uzávěrem; PN 16; DN potrubí 80 až 500 mm; závit G 1"; příslušenství kulový kohout; pro typ potrubí litina, ocel, beton</t>
  </si>
  <si>
    <t>422935366R</t>
  </si>
  <si>
    <t>příruba s nástrčným hrdlem jištěná proti posunu; provedení pro spojení potrubí z PE a PVC, délka 95 mm; PN 16,0; médium voda; příruba DN 80, průměr potrubí 90 mm; těleso tvárná litina</t>
  </si>
  <si>
    <t>40</t>
  </si>
  <si>
    <t>55259950R</t>
  </si>
  <si>
    <t>koleno 30 °; PN 10; DN 80 mm; tvárná litina; přírubové; uvnitř práškový epoxid; vně práškový epoxid</t>
  </si>
  <si>
    <t>55259982R</t>
  </si>
  <si>
    <t>koleno 90 °; PN 10; DN 80 mm; tvárná litina; přírubové; uvnitř práškový epoxid; vně práškový epoxid</t>
  </si>
  <si>
    <t>55260023R</t>
  </si>
  <si>
    <t>příruba tvárná litina; slepá; DN 80 mm; povrch. úprava práškový epoxid</t>
  </si>
  <si>
    <t xml:space="preserve">1,670*3,404 : </t>
  </si>
  <si>
    <t>5,68468</t>
  </si>
  <si>
    <t xml:space="preserve">1,670*3,929 : </t>
  </si>
  <si>
    <t>6,56143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</si>
</sst>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6" fillId="0" borderId="18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G24" sqref="G24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bFqPZbqYNoKdwsf55UE+bsX0iiNwOVLAvrRbiekrUTfNNYK37XNsuV3uvsRlNP6FMVrHXd8UXfyD1XW+WxOWsg==" saltValue="ce21pXTh2q2tjyMZAw7iB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08"/>
  <sheetViews>
    <sheetView showGridLines="0" tabSelected="1" topLeftCell="B5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5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SUMIF(F69:F104,A16,I69:I104)+SUMIF(F69:F104,"PSU",I69:I104)</f>
        <v>0</v>
      </c>
      <c r="J16" s="85"/>
    </row>
    <row r="17" spans="1:10" ht="23.25" customHeight="1" x14ac:dyDescent="0.25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SUMIF(F69:F104,A17,I69:I104)</f>
        <v>0</v>
      </c>
      <c r="J17" s="85"/>
    </row>
    <row r="18" spans="1:10" ht="23.25" customHeight="1" x14ac:dyDescent="0.25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SUMIF(F69:F104,A18,I69:I104)</f>
        <v>0</v>
      </c>
      <c r="J18" s="85"/>
    </row>
    <row r="19" spans="1:10" ht="23.25" customHeight="1" x14ac:dyDescent="0.25">
      <c r="A19" s="194" t="s">
        <v>139</v>
      </c>
      <c r="B19" s="38" t="s">
        <v>27</v>
      </c>
      <c r="C19" s="62"/>
      <c r="D19" s="63"/>
      <c r="E19" s="83"/>
      <c r="F19" s="84"/>
      <c r="G19" s="83"/>
      <c r="H19" s="84"/>
      <c r="I19" s="83">
        <f>SUMIF(F69:F104,A19,I69:I104)</f>
        <v>0</v>
      </c>
      <c r="J19" s="85"/>
    </row>
    <row r="20" spans="1:10" ht="23.25" customHeight="1" x14ac:dyDescent="0.25">
      <c r="A20" s="194" t="s">
        <v>140</v>
      </c>
      <c r="B20" s="38" t="s">
        <v>28</v>
      </c>
      <c r="C20" s="62"/>
      <c r="D20" s="63"/>
      <c r="E20" s="83"/>
      <c r="F20" s="84"/>
      <c r="G20" s="83"/>
      <c r="H20" s="84"/>
      <c r="I20" s="83">
        <f>SUMIF(F69:F104,A20,I69:I104)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5">
      <c r="A39" s="134">
        <v>1</v>
      </c>
      <c r="B39" s="144" t="s">
        <v>45</v>
      </c>
      <c r="C39" s="145"/>
      <c r="D39" s="145"/>
      <c r="E39" s="145"/>
      <c r="F39" s="146">
        <f>'SO 000 01 Pol'!AE63+'SO 101 01 Pol'!AE266+'SO 301 01 Pol'!AE435+'SO 302.1 01 Pol'!AE470+'SO 302.2 01 Pol'!AE303</f>
        <v>0</v>
      </c>
      <c r="G39" s="147">
        <f>'SO 000 01 Pol'!AF63+'SO 101 01 Pol'!AF266+'SO 301 01 Pol'!AF435+'SO 302.1 01 Pol'!AF470+'SO 302.2 01 Pol'!AF303</f>
        <v>0</v>
      </c>
      <c r="H39" s="148">
        <f>(F39*SazbaDPH1/100)+(G39*SazbaDPH2/100)</f>
        <v>0</v>
      </c>
      <c r="I39" s="148">
        <f>F39+G39+H39</f>
        <v>0</v>
      </c>
      <c r="J39" s="149" t="str">
        <f>IF(_xlfn.SINGLE(CenaCelkemVypocet)=0,"",I39/_xlfn.SINGLE(CenaCelkemVypocet)*100)</f>
        <v/>
      </c>
    </row>
    <row r="40" spans="1:10" ht="25.5" customHeight="1" x14ac:dyDescent="0.25">
      <c r="A40" s="134">
        <v>2</v>
      </c>
      <c r="B40" s="150"/>
      <c r="C40" s="151" t="s">
        <v>46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5">
      <c r="A41" s="134">
        <v>2</v>
      </c>
      <c r="B41" s="150" t="s">
        <v>47</v>
      </c>
      <c r="C41" s="151" t="s">
        <v>48</v>
      </c>
      <c r="D41" s="151"/>
      <c r="E41" s="151"/>
      <c r="F41" s="152">
        <f>'SO 000 01 Pol'!AE63</f>
        <v>0</v>
      </c>
      <c r="G41" s="153">
        <f>'SO 000 01 Pol'!AF63</f>
        <v>0</v>
      </c>
      <c r="H41" s="153">
        <f>(F41*SazbaDPH1/100)+(G41*SazbaDPH2/100)</f>
        <v>0</v>
      </c>
      <c r="I41" s="153">
        <f>F41+G41+H41</f>
        <v>0</v>
      </c>
      <c r="J41" s="154" t="str">
        <f>IF(_xlfn.SINGLE(CenaCelkemVypocet)=0,"",I41/_xlfn.SINGLE(CenaCelkemVypocet)*100)</f>
        <v/>
      </c>
    </row>
    <row r="42" spans="1:10" ht="25.5" customHeight="1" x14ac:dyDescent="0.25">
      <c r="A42" s="134">
        <v>3</v>
      </c>
      <c r="B42" s="155" t="s">
        <v>49</v>
      </c>
      <c r="C42" s="145" t="s">
        <v>50</v>
      </c>
      <c r="D42" s="145"/>
      <c r="E42" s="145"/>
      <c r="F42" s="156">
        <f>'SO 000 01 Pol'!AE63</f>
        <v>0</v>
      </c>
      <c r="G42" s="148">
        <f>'SO 000 01 Pol'!AF63</f>
        <v>0</v>
      </c>
      <c r="H42" s="148">
        <f>(F42*SazbaDPH1/100)+(G42*SazbaDPH2/100)</f>
        <v>0</v>
      </c>
      <c r="I42" s="148">
        <f>F42+G42+H42</f>
        <v>0</v>
      </c>
      <c r="J42" s="149" t="str">
        <f>IF(_xlfn.SINGLE(CenaCelkemVypocet)=0,"",I42/_xlfn.SINGLE(CenaCelkemVypocet)*100)</f>
        <v/>
      </c>
    </row>
    <row r="43" spans="1:10" ht="25.5" customHeight="1" x14ac:dyDescent="0.25">
      <c r="A43" s="134">
        <v>2</v>
      </c>
      <c r="B43" s="150" t="s">
        <v>51</v>
      </c>
      <c r="C43" s="151" t="s">
        <v>52</v>
      </c>
      <c r="D43" s="151"/>
      <c r="E43" s="151"/>
      <c r="F43" s="152">
        <f>'SO 101 01 Pol'!AE266</f>
        <v>0</v>
      </c>
      <c r="G43" s="153">
        <f>'SO 101 01 Pol'!AF266</f>
        <v>0</v>
      </c>
      <c r="H43" s="153">
        <f>(F43*SazbaDPH1/100)+(G43*SazbaDPH2/100)</f>
        <v>0</v>
      </c>
      <c r="I43" s="153">
        <f>F43+G43+H43</f>
        <v>0</v>
      </c>
      <c r="J43" s="154" t="str">
        <f>IF(_xlfn.SINGLE(CenaCelkemVypocet)=0,"",I43/_xlfn.SINGLE(CenaCelkemVypocet)*100)</f>
        <v/>
      </c>
    </row>
    <row r="44" spans="1:10" ht="25.5" customHeight="1" x14ac:dyDescent="0.25">
      <c r="A44" s="134">
        <v>3</v>
      </c>
      <c r="B44" s="155" t="s">
        <v>49</v>
      </c>
      <c r="C44" s="145" t="s">
        <v>50</v>
      </c>
      <c r="D44" s="145"/>
      <c r="E44" s="145"/>
      <c r="F44" s="156">
        <f>'SO 101 01 Pol'!AE266</f>
        <v>0</v>
      </c>
      <c r="G44" s="148">
        <f>'SO 101 01 Pol'!AF266</f>
        <v>0</v>
      </c>
      <c r="H44" s="148">
        <f>(F44*SazbaDPH1/100)+(G44*SazbaDPH2/100)</f>
        <v>0</v>
      </c>
      <c r="I44" s="148">
        <f>F44+G44+H44</f>
        <v>0</v>
      </c>
      <c r="J44" s="149" t="str">
        <f>IF(_xlfn.SINGLE(CenaCelkemVypocet)=0,"",I44/_xlfn.SINGLE(CenaCelkemVypocet)*100)</f>
        <v/>
      </c>
    </row>
    <row r="45" spans="1:10" ht="25.5" customHeight="1" x14ac:dyDescent="0.25">
      <c r="A45" s="134">
        <v>2</v>
      </c>
      <c r="B45" s="150" t="s">
        <v>53</v>
      </c>
      <c r="C45" s="151" t="s">
        <v>54</v>
      </c>
      <c r="D45" s="151"/>
      <c r="E45" s="151"/>
      <c r="F45" s="152">
        <f>'SO 301 01 Pol'!AE435</f>
        <v>0</v>
      </c>
      <c r="G45" s="153">
        <f>'SO 301 01 Pol'!AF435</f>
        <v>0</v>
      </c>
      <c r="H45" s="153">
        <f>(F45*SazbaDPH1/100)+(G45*SazbaDPH2/100)</f>
        <v>0</v>
      </c>
      <c r="I45" s="153">
        <f>F45+G45+H45</f>
        <v>0</v>
      </c>
      <c r="J45" s="154" t="str">
        <f>IF(_xlfn.SINGLE(CenaCelkemVypocet)=0,"",I45/_xlfn.SINGLE(CenaCelkemVypocet)*100)</f>
        <v/>
      </c>
    </row>
    <row r="46" spans="1:10" ht="25.5" customHeight="1" x14ac:dyDescent="0.25">
      <c r="A46" s="134">
        <v>3</v>
      </c>
      <c r="B46" s="155" t="s">
        <v>49</v>
      </c>
      <c r="C46" s="145" t="s">
        <v>50</v>
      </c>
      <c r="D46" s="145"/>
      <c r="E46" s="145"/>
      <c r="F46" s="156">
        <f>'SO 301 01 Pol'!AE435</f>
        <v>0</v>
      </c>
      <c r="G46" s="148">
        <f>'SO 301 01 Pol'!AF435</f>
        <v>0</v>
      </c>
      <c r="H46" s="148">
        <f>(F46*SazbaDPH1/100)+(G46*SazbaDPH2/100)</f>
        <v>0</v>
      </c>
      <c r="I46" s="148">
        <f>F46+G46+H46</f>
        <v>0</v>
      </c>
      <c r="J46" s="149" t="str">
        <f>IF(_xlfn.SINGLE(CenaCelkemVypocet)=0,"",I46/_xlfn.SINGLE(CenaCelkemVypocet)*100)</f>
        <v/>
      </c>
    </row>
    <row r="47" spans="1:10" ht="25.5" customHeight="1" x14ac:dyDescent="0.25">
      <c r="A47" s="134">
        <v>2</v>
      </c>
      <c r="B47" s="150" t="s">
        <v>55</v>
      </c>
      <c r="C47" s="151" t="s">
        <v>56</v>
      </c>
      <c r="D47" s="151"/>
      <c r="E47" s="151"/>
      <c r="F47" s="152">
        <f>'SO 302.1 01 Pol'!AE470</f>
        <v>0</v>
      </c>
      <c r="G47" s="153">
        <f>'SO 302.1 01 Pol'!AF470</f>
        <v>0</v>
      </c>
      <c r="H47" s="153">
        <f>(F47*SazbaDPH1/100)+(G47*SazbaDPH2/100)</f>
        <v>0</v>
      </c>
      <c r="I47" s="153">
        <f>F47+G47+H47</f>
        <v>0</v>
      </c>
      <c r="J47" s="154" t="str">
        <f>IF(_xlfn.SINGLE(CenaCelkemVypocet)=0,"",I47/_xlfn.SINGLE(CenaCelkemVypocet)*100)</f>
        <v/>
      </c>
    </row>
    <row r="48" spans="1:10" ht="25.5" customHeight="1" x14ac:dyDescent="0.25">
      <c r="A48" s="134">
        <v>3</v>
      </c>
      <c r="B48" s="155" t="s">
        <v>49</v>
      </c>
      <c r="C48" s="145" t="s">
        <v>50</v>
      </c>
      <c r="D48" s="145"/>
      <c r="E48" s="145"/>
      <c r="F48" s="156">
        <f>'SO 302.1 01 Pol'!AE470</f>
        <v>0</v>
      </c>
      <c r="G48" s="148">
        <f>'SO 302.1 01 Pol'!AF470</f>
        <v>0</v>
      </c>
      <c r="H48" s="148">
        <f>(F48*SazbaDPH1/100)+(G48*SazbaDPH2/100)</f>
        <v>0</v>
      </c>
      <c r="I48" s="148">
        <f>F48+G48+H48</f>
        <v>0</v>
      </c>
      <c r="J48" s="149" t="str">
        <f>IF(_xlfn.SINGLE(CenaCelkemVypocet)=0,"",I48/_xlfn.SINGLE(CenaCelkemVypocet)*100)</f>
        <v/>
      </c>
    </row>
    <row r="49" spans="1:10" ht="25.5" customHeight="1" x14ac:dyDescent="0.25">
      <c r="A49" s="134">
        <v>2</v>
      </c>
      <c r="B49" s="150" t="s">
        <v>57</v>
      </c>
      <c r="C49" s="151" t="s">
        <v>58</v>
      </c>
      <c r="D49" s="151"/>
      <c r="E49" s="151"/>
      <c r="F49" s="152">
        <f>'SO 302.2 01 Pol'!AE303</f>
        <v>0</v>
      </c>
      <c r="G49" s="153">
        <f>'SO 302.2 01 Pol'!AF303</f>
        <v>0</v>
      </c>
      <c r="H49" s="153">
        <f>(F49*SazbaDPH1/100)+(G49*SazbaDPH2/100)</f>
        <v>0</v>
      </c>
      <c r="I49" s="153">
        <f>F49+G49+H49</f>
        <v>0</v>
      </c>
      <c r="J49" s="154" t="str">
        <f>IF(_xlfn.SINGLE(CenaCelkemVypocet)=0,"",I49/_xlfn.SINGLE(CenaCelkemVypocet)*100)</f>
        <v/>
      </c>
    </row>
    <row r="50" spans="1:10" ht="25.5" customHeight="1" x14ac:dyDescent="0.25">
      <c r="A50" s="134">
        <v>3</v>
      </c>
      <c r="B50" s="155" t="s">
        <v>49</v>
      </c>
      <c r="C50" s="145" t="s">
        <v>50</v>
      </c>
      <c r="D50" s="145"/>
      <c r="E50" s="145"/>
      <c r="F50" s="156">
        <f>'SO 302.2 01 Pol'!AE303</f>
        <v>0</v>
      </c>
      <c r="G50" s="148">
        <f>'SO 302.2 01 Pol'!AF303</f>
        <v>0</v>
      </c>
      <c r="H50" s="148">
        <f>(F50*SazbaDPH1/100)+(G50*SazbaDPH2/100)</f>
        <v>0</v>
      </c>
      <c r="I50" s="148">
        <f>F50+G50+H50</f>
        <v>0</v>
      </c>
      <c r="J50" s="149" t="str">
        <f>IF(_xlfn.SINGLE(CenaCelkemVypocet)=0,"",I50/_xlfn.SINGLE(CenaCelkemVypocet)*100)</f>
        <v/>
      </c>
    </row>
    <row r="51" spans="1:10" ht="25.5" customHeight="1" x14ac:dyDescent="0.25">
      <c r="A51" s="134"/>
      <c r="B51" s="157" t="s">
        <v>59</v>
      </c>
      <c r="C51" s="158"/>
      <c r="D51" s="158"/>
      <c r="E51" s="159"/>
      <c r="F51" s="160">
        <f>SUMIF(A39:A50,"=1",F39:F50)</f>
        <v>0</v>
      </c>
      <c r="G51" s="161">
        <f>SUMIF(A39:A50,"=1",G39:G50)</f>
        <v>0</v>
      </c>
      <c r="H51" s="161">
        <f>SUMIF(A39:A50,"=1",H39:H50)</f>
        <v>0</v>
      </c>
      <c r="I51" s="161">
        <f>SUMIF(A39:A50,"=1",I39:I50)</f>
        <v>0</v>
      </c>
      <c r="J51" s="162">
        <f>SUMIF(A39:A50,"=1",J39:J50)</f>
        <v>0</v>
      </c>
    </row>
    <row r="53" spans="1:10" x14ac:dyDescent="0.25">
      <c r="A53" t="s">
        <v>61</v>
      </c>
      <c r="B53" t="s">
        <v>62</v>
      </c>
    </row>
    <row r="54" spans="1:10" x14ac:dyDescent="0.25">
      <c r="A54" t="s">
        <v>63</v>
      </c>
      <c r="B54" t="s">
        <v>64</v>
      </c>
    </row>
    <row r="55" spans="1:10" x14ac:dyDescent="0.25">
      <c r="A55" t="s">
        <v>65</v>
      </c>
      <c r="B55" t="s">
        <v>66</v>
      </c>
    </row>
    <row r="56" spans="1:10" x14ac:dyDescent="0.25">
      <c r="A56" t="s">
        <v>63</v>
      </c>
      <c r="B56" t="s">
        <v>67</v>
      </c>
    </row>
    <row r="57" spans="1:10" x14ac:dyDescent="0.25">
      <c r="A57" t="s">
        <v>65</v>
      </c>
      <c r="B57" t="s">
        <v>66</v>
      </c>
    </row>
    <row r="58" spans="1:10" x14ac:dyDescent="0.25">
      <c r="A58" t="s">
        <v>63</v>
      </c>
      <c r="B58" t="s">
        <v>68</v>
      </c>
    </row>
    <row r="59" spans="1:10" x14ac:dyDescent="0.25">
      <c r="A59" t="s">
        <v>65</v>
      </c>
      <c r="B59" t="s">
        <v>66</v>
      </c>
    </row>
    <row r="60" spans="1:10" x14ac:dyDescent="0.25">
      <c r="A60" t="s">
        <v>63</v>
      </c>
      <c r="B60" t="s">
        <v>69</v>
      </c>
    </row>
    <row r="61" spans="1:10" x14ac:dyDescent="0.25">
      <c r="A61" t="s">
        <v>65</v>
      </c>
      <c r="B61" t="s">
        <v>66</v>
      </c>
    </row>
    <row r="62" spans="1:10" x14ac:dyDescent="0.25">
      <c r="A62" t="s">
        <v>63</v>
      </c>
      <c r="B62" t="s">
        <v>70</v>
      </c>
    </row>
    <row r="63" spans="1:10" x14ac:dyDescent="0.25">
      <c r="A63" t="s">
        <v>65</v>
      </c>
      <c r="B63" t="s">
        <v>66</v>
      </c>
    </row>
    <row r="66" spans="1:10" ht="15.6" x14ac:dyDescent="0.3">
      <c r="B66" s="173" t="s">
        <v>71</v>
      </c>
    </row>
    <row r="68" spans="1:10" ht="25.5" customHeight="1" x14ac:dyDescent="0.25">
      <c r="A68" s="175"/>
      <c r="B68" s="178" t="s">
        <v>17</v>
      </c>
      <c r="C68" s="178" t="s">
        <v>5</v>
      </c>
      <c r="D68" s="179"/>
      <c r="E68" s="179"/>
      <c r="F68" s="180" t="s">
        <v>72</v>
      </c>
      <c r="G68" s="180"/>
      <c r="H68" s="180"/>
      <c r="I68" s="180" t="s">
        <v>29</v>
      </c>
      <c r="J68" s="180" t="s">
        <v>0</v>
      </c>
    </row>
    <row r="69" spans="1:10" ht="36.75" customHeight="1" x14ac:dyDescent="0.25">
      <c r="A69" s="176"/>
      <c r="B69" s="181" t="s">
        <v>73</v>
      </c>
      <c r="C69" s="182" t="s">
        <v>74</v>
      </c>
      <c r="D69" s="183"/>
      <c r="E69" s="183"/>
      <c r="F69" s="190" t="s">
        <v>24</v>
      </c>
      <c r="G69" s="191"/>
      <c r="H69" s="191"/>
      <c r="I69" s="191">
        <f>'SO 101 01 Pol'!G8+'SO 302.2 01 Pol'!G8</f>
        <v>0</v>
      </c>
      <c r="J69" s="187" t="str">
        <f>IF(I105=0,"",I69/I105*100)</f>
        <v/>
      </c>
    </row>
    <row r="70" spans="1:10" ht="36.75" customHeight="1" x14ac:dyDescent="0.25">
      <c r="A70" s="176"/>
      <c r="B70" s="181" t="s">
        <v>75</v>
      </c>
      <c r="C70" s="182" t="s">
        <v>76</v>
      </c>
      <c r="D70" s="183"/>
      <c r="E70" s="183"/>
      <c r="F70" s="190" t="s">
        <v>24</v>
      </c>
      <c r="G70" s="191"/>
      <c r="H70" s="191"/>
      <c r="I70" s="191">
        <f>'SO 301 01 Pol'!G8+'SO 302.1 01 Pol'!G8+'SO 302.2 01 Pol'!G14</f>
        <v>0</v>
      </c>
      <c r="J70" s="187" t="str">
        <f>IF(I105=0,"",I70/I105*100)</f>
        <v/>
      </c>
    </row>
    <row r="71" spans="1:10" ht="36.75" customHeight="1" x14ac:dyDescent="0.25">
      <c r="A71" s="176"/>
      <c r="B71" s="181" t="s">
        <v>77</v>
      </c>
      <c r="C71" s="182" t="s">
        <v>78</v>
      </c>
      <c r="D71" s="183"/>
      <c r="E71" s="183"/>
      <c r="F71" s="190" t="s">
        <v>24</v>
      </c>
      <c r="G71" s="191"/>
      <c r="H71" s="191"/>
      <c r="I71" s="191">
        <f>'SO 301 01 Pol'!G59+'SO 302.1 01 Pol'!G47+'SO 302.2 01 Pol'!G53</f>
        <v>0</v>
      </c>
      <c r="J71" s="187" t="str">
        <f>IF(I105=0,"",I71/I105*100)</f>
        <v/>
      </c>
    </row>
    <row r="72" spans="1:10" ht="36.75" customHeight="1" x14ac:dyDescent="0.25">
      <c r="A72" s="176"/>
      <c r="B72" s="181" t="s">
        <v>79</v>
      </c>
      <c r="C72" s="182" t="s">
        <v>80</v>
      </c>
      <c r="D72" s="183"/>
      <c r="E72" s="183"/>
      <c r="F72" s="190" t="s">
        <v>24</v>
      </c>
      <c r="G72" s="191"/>
      <c r="H72" s="191"/>
      <c r="I72" s="191">
        <f>'SO 301 01 Pol'!G81+'SO 302.1 01 Pol'!G58+'SO 302.2 01 Pol'!G64</f>
        <v>0</v>
      </c>
      <c r="J72" s="187" t="str">
        <f>IF(I105=0,"",I72/I105*100)</f>
        <v/>
      </c>
    </row>
    <row r="73" spans="1:10" ht="36.75" customHeight="1" x14ac:dyDescent="0.25">
      <c r="A73" s="176"/>
      <c r="B73" s="181" t="s">
        <v>81</v>
      </c>
      <c r="C73" s="182" t="s">
        <v>82</v>
      </c>
      <c r="D73" s="183"/>
      <c r="E73" s="183"/>
      <c r="F73" s="190" t="s">
        <v>24</v>
      </c>
      <c r="G73" s="191"/>
      <c r="H73" s="191"/>
      <c r="I73" s="191">
        <f>'SO 301 01 Pol'!G111+'SO 302.1 01 Pol'!G78+'SO 302.2 01 Pol'!G84</f>
        <v>0</v>
      </c>
      <c r="J73" s="187" t="str">
        <f>IF(I105=0,"",I73/I105*100)</f>
        <v/>
      </c>
    </row>
    <row r="74" spans="1:10" ht="36.75" customHeight="1" x14ac:dyDescent="0.25">
      <c r="A74" s="176"/>
      <c r="B74" s="181" t="s">
        <v>83</v>
      </c>
      <c r="C74" s="182" t="s">
        <v>84</v>
      </c>
      <c r="D74" s="183"/>
      <c r="E74" s="183"/>
      <c r="F74" s="190" t="s">
        <v>24</v>
      </c>
      <c r="G74" s="191"/>
      <c r="H74" s="191"/>
      <c r="I74" s="191">
        <f>'SO 301 01 Pol'!G128+'SO 302.1 01 Pol'!G89+'SO 302.2 01 Pol'!G95</f>
        <v>0</v>
      </c>
      <c r="J74" s="187" t="str">
        <f>IF(I105=0,"",I74/I105*100)</f>
        <v/>
      </c>
    </row>
    <row r="75" spans="1:10" ht="36.75" customHeight="1" x14ac:dyDescent="0.25">
      <c r="A75" s="176"/>
      <c r="B75" s="181" t="s">
        <v>85</v>
      </c>
      <c r="C75" s="182" t="s">
        <v>86</v>
      </c>
      <c r="D75" s="183"/>
      <c r="E75" s="183"/>
      <c r="F75" s="190" t="s">
        <v>24</v>
      </c>
      <c r="G75" s="191"/>
      <c r="H75" s="191"/>
      <c r="I75" s="191">
        <f>'SO 301 01 Pol'!G149+'SO 302.1 01 Pol'!G109+'SO 302.2 01 Pol'!G116</f>
        <v>0</v>
      </c>
      <c r="J75" s="187" t="str">
        <f>IF(I105=0,"",I75/I105*100)</f>
        <v/>
      </c>
    </row>
    <row r="76" spans="1:10" ht="36.75" customHeight="1" x14ac:dyDescent="0.25">
      <c r="A76" s="176"/>
      <c r="B76" s="181" t="s">
        <v>87</v>
      </c>
      <c r="C76" s="182" t="s">
        <v>88</v>
      </c>
      <c r="D76" s="183"/>
      <c r="E76" s="183"/>
      <c r="F76" s="190" t="s">
        <v>24</v>
      </c>
      <c r="G76" s="191"/>
      <c r="H76" s="191"/>
      <c r="I76" s="191">
        <f>'SO 301 01 Pol'!G158</f>
        <v>0</v>
      </c>
      <c r="J76" s="187" t="str">
        <f>IF(I105=0,"",I76/I105*100)</f>
        <v/>
      </c>
    </row>
    <row r="77" spans="1:10" ht="36.75" customHeight="1" x14ac:dyDescent="0.25">
      <c r="A77" s="176"/>
      <c r="B77" s="181" t="s">
        <v>89</v>
      </c>
      <c r="C77" s="182" t="s">
        <v>90</v>
      </c>
      <c r="D77" s="183"/>
      <c r="E77" s="183"/>
      <c r="F77" s="190" t="s">
        <v>24</v>
      </c>
      <c r="G77" s="191"/>
      <c r="H77" s="191"/>
      <c r="I77" s="191">
        <f>'SO 301 01 Pol'!G173+'SO 302.1 01 Pol'!G120</f>
        <v>0</v>
      </c>
      <c r="J77" s="187" t="str">
        <f>IF(I105=0,"",I77/I105*100)</f>
        <v/>
      </c>
    </row>
    <row r="78" spans="1:10" ht="36.75" customHeight="1" x14ac:dyDescent="0.25">
      <c r="A78" s="176"/>
      <c r="B78" s="181" t="s">
        <v>91</v>
      </c>
      <c r="C78" s="182" t="s">
        <v>92</v>
      </c>
      <c r="D78" s="183"/>
      <c r="E78" s="183"/>
      <c r="F78" s="190" t="s">
        <v>24</v>
      </c>
      <c r="G78" s="191"/>
      <c r="H78" s="191"/>
      <c r="I78" s="191">
        <f>'SO 101 01 Pol'!G131</f>
        <v>0</v>
      </c>
      <c r="J78" s="187" t="str">
        <f>IF(I105=0,"",I78/I105*100)</f>
        <v/>
      </c>
    </row>
    <row r="79" spans="1:10" ht="36.75" customHeight="1" x14ac:dyDescent="0.25">
      <c r="A79" s="176"/>
      <c r="B79" s="181" t="s">
        <v>93</v>
      </c>
      <c r="C79" s="182" t="s">
        <v>94</v>
      </c>
      <c r="D79" s="183"/>
      <c r="E79" s="183"/>
      <c r="F79" s="190" t="s">
        <v>24</v>
      </c>
      <c r="G79" s="191"/>
      <c r="H79" s="191"/>
      <c r="I79" s="191">
        <f>'SO 302.1 01 Pol'!G125</f>
        <v>0</v>
      </c>
      <c r="J79" s="187" t="str">
        <f>IF(I105=0,"",I79/I105*100)</f>
        <v/>
      </c>
    </row>
    <row r="80" spans="1:10" ht="36.75" customHeight="1" x14ac:dyDescent="0.25">
      <c r="A80" s="176"/>
      <c r="B80" s="181" t="s">
        <v>95</v>
      </c>
      <c r="C80" s="182" t="s">
        <v>96</v>
      </c>
      <c r="D80" s="183"/>
      <c r="E80" s="183"/>
      <c r="F80" s="190" t="s">
        <v>24</v>
      </c>
      <c r="G80" s="191"/>
      <c r="H80" s="191"/>
      <c r="I80" s="191">
        <f>'SO 101 01 Pol'!G135</f>
        <v>0</v>
      </c>
      <c r="J80" s="187" t="str">
        <f>IF(I105=0,"",I80/I105*100)</f>
        <v/>
      </c>
    </row>
    <row r="81" spans="1:10" ht="36.75" customHeight="1" x14ac:dyDescent="0.25">
      <c r="A81" s="176"/>
      <c r="B81" s="181" t="s">
        <v>97</v>
      </c>
      <c r="C81" s="182" t="s">
        <v>98</v>
      </c>
      <c r="D81" s="183"/>
      <c r="E81" s="183"/>
      <c r="F81" s="190" t="s">
        <v>24</v>
      </c>
      <c r="G81" s="191"/>
      <c r="H81" s="191"/>
      <c r="I81" s="191">
        <f>'SO 301 01 Pol'!G178+'SO 302.1 01 Pol'!G130+'SO 302.2 01 Pol'!G133</f>
        <v>0</v>
      </c>
      <c r="J81" s="187" t="str">
        <f>IF(I105=0,"",I81/I105*100)</f>
        <v/>
      </c>
    </row>
    <row r="82" spans="1:10" ht="36.75" customHeight="1" x14ac:dyDescent="0.25">
      <c r="A82" s="176"/>
      <c r="B82" s="181" t="s">
        <v>99</v>
      </c>
      <c r="C82" s="182" t="s">
        <v>100</v>
      </c>
      <c r="D82" s="183"/>
      <c r="E82" s="183"/>
      <c r="F82" s="190" t="s">
        <v>24</v>
      </c>
      <c r="G82" s="191"/>
      <c r="H82" s="191"/>
      <c r="I82" s="191">
        <f>'SO 101 01 Pol'!G140</f>
        <v>0</v>
      </c>
      <c r="J82" s="187" t="str">
        <f>IF(I105=0,"",I82/I105*100)</f>
        <v/>
      </c>
    </row>
    <row r="83" spans="1:10" ht="36.75" customHeight="1" x14ac:dyDescent="0.25">
      <c r="A83" s="176"/>
      <c r="B83" s="181" t="s">
        <v>101</v>
      </c>
      <c r="C83" s="182" t="s">
        <v>102</v>
      </c>
      <c r="D83" s="183"/>
      <c r="E83" s="183"/>
      <c r="F83" s="190" t="s">
        <v>24</v>
      </c>
      <c r="G83" s="191"/>
      <c r="H83" s="191"/>
      <c r="I83" s="191">
        <f>'SO 301 01 Pol'!G200</f>
        <v>0</v>
      </c>
      <c r="J83" s="187" t="str">
        <f>IF(I105=0,"",I83/I105*100)</f>
        <v/>
      </c>
    </row>
    <row r="84" spans="1:10" ht="36.75" customHeight="1" x14ac:dyDescent="0.25">
      <c r="A84" s="176"/>
      <c r="B84" s="181" t="s">
        <v>103</v>
      </c>
      <c r="C84" s="182" t="s">
        <v>104</v>
      </c>
      <c r="D84" s="183"/>
      <c r="E84" s="183"/>
      <c r="F84" s="190" t="s">
        <v>24</v>
      </c>
      <c r="G84" s="191"/>
      <c r="H84" s="191"/>
      <c r="I84" s="191">
        <f>'SO 301 01 Pol'!G210</f>
        <v>0</v>
      </c>
      <c r="J84" s="187" t="str">
        <f>IF(I105=0,"",I84/I105*100)</f>
        <v/>
      </c>
    </row>
    <row r="85" spans="1:10" ht="36.75" customHeight="1" x14ac:dyDescent="0.25">
      <c r="A85" s="176"/>
      <c r="B85" s="181" t="s">
        <v>105</v>
      </c>
      <c r="C85" s="182" t="s">
        <v>106</v>
      </c>
      <c r="D85" s="183"/>
      <c r="E85" s="183"/>
      <c r="F85" s="190" t="s">
        <v>24</v>
      </c>
      <c r="G85" s="191"/>
      <c r="H85" s="191"/>
      <c r="I85" s="191">
        <f>'SO 301 01 Pol'!G215</f>
        <v>0</v>
      </c>
      <c r="J85" s="187" t="str">
        <f>IF(I105=0,"",I85/I105*100)</f>
        <v/>
      </c>
    </row>
    <row r="86" spans="1:10" ht="36.75" customHeight="1" x14ac:dyDescent="0.25">
      <c r="A86" s="176"/>
      <c r="B86" s="181" t="s">
        <v>107</v>
      </c>
      <c r="C86" s="182" t="s">
        <v>108</v>
      </c>
      <c r="D86" s="183"/>
      <c r="E86" s="183"/>
      <c r="F86" s="190" t="s">
        <v>24</v>
      </c>
      <c r="G86" s="191"/>
      <c r="H86" s="191"/>
      <c r="I86" s="191">
        <f>'SO 301 01 Pol'!G228+'SO 302.1 01 Pol'!G140+'SO 302.2 01 Pol'!G143</f>
        <v>0</v>
      </c>
      <c r="J86" s="187" t="str">
        <f>IF(I105=0,"",I86/I105*100)</f>
        <v/>
      </c>
    </row>
    <row r="87" spans="1:10" ht="36.75" customHeight="1" x14ac:dyDescent="0.25">
      <c r="A87" s="176"/>
      <c r="B87" s="181" t="s">
        <v>109</v>
      </c>
      <c r="C87" s="182" t="s">
        <v>110</v>
      </c>
      <c r="D87" s="183"/>
      <c r="E87" s="183"/>
      <c r="F87" s="190" t="s">
        <v>24</v>
      </c>
      <c r="G87" s="191"/>
      <c r="H87" s="191"/>
      <c r="I87" s="191">
        <f>'SO 301 01 Pol'!G233+'SO 302.1 01 Pol'!G176+'SO 302.2 01 Pol'!G150</f>
        <v>0</v>
      </c>
      <c r="J87" s="187" t="str">
        <f>IF(I105=0,"",I87/I105*100)</f>
        <v/>
      </c>
    </row>
    <row r="88" spans="1:10" ht="36.75" customHeight="1" x14ac:dyDescent="0.25">
      <c r="A88" s="176"/>
      <c r="B88" s="181" t="s">
        <v>111</v>
      </c>
      <c r="C88" s="182" t="s">
        <v>112</v>
      </c>
      <c r="D88" s="183"/>
      <c r="E88" s="183"/>
      <c r="F88" s="190" t="s">
        <v>24</v>
      </c>
      <c r="G88" s="191"/>
      <c r="H88" s="191"/>
      <c r="I88" s="191">
        <f>'SO 301 01 Pol'!G239+'SO 302.1 01 Pol'!G198+'SO 302.2 01 Pol'!G181</f>
        <v>0</v>
      </c>
      <c r="J88" s="187" t="str">
        <f>IF(I105=0,"",I88/I105*100)</f>
        <v/>
      </c>
    </row>
    <row r="89" spans="1:10" ht="36.75" customHeight="1" x14ac:dyDescent="0.25">
      <c r="A89" s="176"/>
      <c r="B89" s="181" t="s">
        <v>113</v>
      </c>
      <c r="C89" s="182" t="s">
        <v>114</v>
      </c>
      <c r="D89" s="183"/>
      <c r="E89" s="183"/>
      <c r="F89" s="190" t="s">
        <v>24</v>
      </c>
      <c r="G89" s="191"/>
      <c r="H89" s="191"/>
      <c r="I89" s="191">
        <f>'SO 301 01 Pol'!G274+'SO 302.1 01 Pol'!G279</f>
        <v>0</v>
      </c>
      <c r="J89" s="187" t="str">
        <f>IF(I105=0,"",I89/I105*100)</f>
        <v/>
      </c>
    </row>
    <row r="90" spans="1:10" ht="36.75" customHeight="1" x14ac:dyDescent="0.25">
      <c r="A90" s="176"/>
      <c r="B90" s="181" t="s">
        <v>113</v>
      </c>
      <c r="C90" s="182" t="s">
        <v>115</v>
      </c>
      <c r="D90" s="183"/>
      <c r="E90" s="183"/>
      <c r="F90" s="190" t="s">
        <v>24</v>
      </c>
      <c r="G90" s="191"/>
      <c r="H90" s="191"/>
      <c r="I90" s="191">
        <f>'SO 101 01 Pol'!G202</f>
        <v>0</v>
      </c>
      <c r="J90" s="187" t="str">
        <f>IF(I105=0,"",I90/I105*100)</f>
        <v/>
      </c>
    </row>
    <row r="91" spans="1:10" ht="36.75" customHeight="1" x14ac:dyDescent="0.25">
      <c r="A91" s="176"/>
      <c r="B91" s="181" t="s">
        <v>116</v>
      </c>
      <c r="C91" s="182" t="s">
        <v>117</v>
      </c>
      <c r="D91" s="183"/>
      <c r="E91" s="183"/>
      <c r="F91" s="190" t="s">
        <v>24</v>
      </c>
      <c r="G91" s="191"/>
      <c r="H91" s="191"/>
      <c r="I91" s="191">
        <f>'SO 302.2 01 Pol'!G226</f>
        <v>0</v>
      </c>
      <c r="J91" s="187" t="str">
        <f>IF(I105=0,"",I91/I105*100)</f>
        <v/>
      </c>
    </row>
    <row r="92" spans="1:10" ht="36.75" customHeight="1" x14ac:dyDescent="0.25">
      <c r="A92" s="176"/>
      <c r="B92" s="181" t="s">
        <v>118</v>
      </c>
      <c r="C92" s="182" t="s">
        <v>119</v>
      </c>
      <c r="D92" s="183"/>
      <c r="E92" s="183"/>
      <c r="F92" s="190" t="s">
        <v>24</v>
      </c>
      <c r="G92" s="191"/>
      <c r="H92" s="191"/>
      <c r="I92" s="191">
        <f>'SO 302.1 01 Pol'!G286</f>
        <v>0</v>
      </c>
      <c r="J92" s="187" t="str">
        <f>IF(I105=0,"",I92/I105*100)</f>
        <v/>
      </c>
    </row>
    <row r="93" spans="1:10" ht="36.75" customHeight="1" x14ac:dyDescent="0.25">
      <c r="A93" s="176"/>
      <c r="B93" s="181" t="s">
        <v>120</v>
      </c>
      <c r="C93" s="182" t="s">
        <v>121</v>
      </c>
      <c r="D93" s="183"/>
      <c r="E93" s="183"/>
      <c r="F93" s="190" t="s">
        <v>24</v>
      </c>
      <c r="G93" s="191"/>
      <c r="H93" s="191"/>
      <c r="I93" s="191">
        <f>'SO 101 01 Pol'!G217</f>
        <v>0</v>
      </c>
      <c r="J93" s="187" t="str">
        <f>IF(I105=0,"",I93/I105*100)</f>
        <v/>
      </c>
    </row>
    <row r="94" spans="1:10" ht="36.75" customHeight="1" x14ac:dyDescent="0.25">
      <c r="A94" s="176"/>
      <c r="B94" s="181" t="s">
        <v>122</v>
      </c>
      <c r="C94" s="182" t="s">
        <v>123</v>
      </c>
      <c r="D94" s="183"/>
      <c r="E94" s="183"/>
      <c r="F94" s="190" t="s">
        <v>24</v>
      </c>
      <c r="G94" s="191"/>
      <c r="H94" s="191"/>
      <c r="I94" s="191">
        <f>'SO 301 01 Pol'!G283</f>
        <v>0</v>
      </c>
      <c r="J94" s="187" t="str">
        <f>IF(I105=0,"",I94/I105*100)</f>
        <v/>
      </c>
    </row>
    <row r="95" spans="1:10" ht="36.75" customHeight="1" x14ac:dyDescent="0.25">
      <c r="A95" s="176"/>
      <c r="B95" s="181" t="s">
        <v>122</v>
      </c>
      <c r="C95" s="182" t="s">
        <v>124</v>
      </c>
      <c r="D95" s="183"/>
      <c r="E95" s="183"/>
      <c r="F95" s="190" t="s">
        <v>24</v>
      </c>
      <c r="G95" s="191"/>
      <c r="H95" s="191"/>
      <c r="I95" s="191">
        <f>'SO 101 01 Pol'!G224</f>
        <v>0</v>
      </c>
      <c r="J95" s="187" t="str">
        <f>IF(I105=0,"",I95/I105*100)</f>
        <v/>
      </c>
    </row>
    <row r="96" spans="1:10" ht="36.75" customHeight="1" x14ac:dyDescent="0.25">
      <c r="A96" s="176"/>
      <c r="B96" s="181" t="s">
        <v>125</v>
      </c>
      <c r="C96" s="182" t="s">
        <v>126</v>
      </c>
      <c r="D96" s="183"/>
      <c r="E96" s="183"/>
      <c r="F96" s="190" t="s">
        <v>24</v>
      </c>
      <c r="G96" s="191"/>
      <c r="H96" s="191"/>
      <c r="I96" s="191">
        <f>'SO 101 01 Pol'!G242+'SO 302.2 01 Pol'!G231</f>
        <v>0</v>
      </c>
      <c r="J96" s="187" t="str">
        <f>IF(I105=0,"",I96/I105*100)</f>
        <v/>
      </c>
    </row>
    <row r="97" spans="1:10" ht="36.75" customHeight="1" x14ac:dyDescent="0.25">
      <c r="A97" s="176"/>
      <c r="B97" s="181" t="s">
        <v>127</v>
      </c>
      <c r="C97" s="182" t="s">
        <v>128</v>
      </c>
      <c r="D97" s="183"/>
      <c r="E97" s="183"/>
      <c r="F97" s="190" t="s">
        <v>24</v>
      </c>
      <c r="G97" s="191"/>
      <c r="H97" s="191"/>
      <c r="I97" s="191">
        <f>'SO 301 01 Pol'!G288+'SO 302.1 01 Pol'!G291</f>
        <v>0</v>
      </c>
      <c r="J97" s="187" t="str">
        <f>IF(I105=0,"",I97/I105*100)</f>
        <v/>
      </c>
    </row>
    <row r="98" spans="1:10" ht="36.75" customHeight="1" x14ac:dyDescent="0.25">
      <c r="A98" s="176"/>
      <c r="B98" s="181" t="s">
        <v>129</v>
      </c>
      <c r="C98" s="182" t="s">
        <v>130</v>
      </c>
      <c r="D98" s="183"/>
      <c r="E98" s="183"/>
      <c r="F98" s="190" t="s">
        <v>24</v>
      </c>
      <c r="G98" s="191"/>
      <c r="H98" s="191"/>
      <c r="I98" s="191">
        <f>'SO 301 01 Pol'!G292</f>
        <v>0</v>
      </c>
      <c r="J98" s="187" t="str">
        <f>IF(I105=0,"",I98/I105*100)</f>
        <v/>
      </c>
    </row>
    <row r="99" spans="1:10" ht="36.75" customHeight="1" x14ac:dyDescent="0.25">
      <c r="A99" s="176"/>
      <c r="B99" s="181" t="s">
        <v>131</v>
      </c>
      <c r="C99" s="182" t="s">
        <v>132</v>
      </c>
      <c r="D99" s="183"/>
      <c r="E99" s="183"/>
      <c r="F99" s="190" t="s">
        <v>25</v>
      </c>
      <c r="G99" s="191"/>
      <c r="H99" s="191"/>
      <c r="I99" s="191">
        <f>'SO 302.1 01 Pol'!G296</f>
        <v>0</v>
      </c>
      <c r="J99" s="187" t="str">
        <f>IF(I105=0,"",I99/I105*100)</f>
        <v/>
      </c>
    </row>
    <row r="100" spans="1:10" ht="36.75" customHeight="1" x14ac:dyDescent="0.25">
      <c r="A100" s="176"/>
      <c r="B100" s="181" t="s">
        <v>133</v>
      </c>
      <c r="C100" s="182" t="s">
        <v>134</v>
      </c>
      <c r="D100" s="183"/>
      <c r="E100" s="183"/>
      <c r="F100" s="190" t="s">
        <v>26</v>
      </c>
      <c r="G100" s="191"/>
      <c r="H100" s="191"/>
      <c r="I100" s="191">
        <f>'SO 301 01 Pol'!G315+'SO 302.1 01 Pol'!G302+'SO 302.2 01 Pol'!G237</f>
        <v>0</v>
      </c>
      <c r="J100" s="187" t="str">
        <f>IF(I105=0,"",I100/I105*100)</f>
        <v/>
      </c>
    </row>
    <row r="101" spans="1:10" ht="36.75" customHeight="1" x14ac:dyDescent="0.25">
      <c r="A101" s="176"/>
      <c r="B101" s="181" t="s">
        <v>135</v>
      </c>
      <c r="C101" s="182" t="s">
        <v>136</v>
      </c>
      <c r="D101" s="183"/>
      <c r="E101" s="183"/>
      <c r="F101" s="190" t="s">
        <v>26</v>
      </c>
      <c r="G101" s="191"/>
      <c r="H101" s="191"/>
      <c r="I101" s="191">
        <f>'SO 301 01 Pol'!G425+'SO 302.1 01 Pol'!G456</f>
        <v>0</v>
      </c>
      <c r="J101" s="187" t="str">
        <f>IF(I105=0,"",I101/I105*100)</f>
        <v/>
      </c>
    </row>
    <row r="102" spans="1:10" ht="36.75" customHeight="1" x14ac:dyDescent="0.25">
      <c r="A102" s="176"/>
      <c r="B102" s="181" t="s">
        <v>137</v>
      </c>
      <c r="C102" s="182" t="s">
        <v>124</v>
      </c>
      <c r="D102" s="183"/>
      <c r="E102" s="183"/>
      <c r="F102" s="190" t="s">
        <v>138</v>
      </c>
      <c r="G102" s="191"/>
      <c r="H102" s="191"/>
      <c r="I102" s="191">
        <f>'SO 101 01 Pol'!G246</f>
        <v>0</v>
      </c>
      <c r="J102" s="187" t="str">
        <f>IF(I105=0,"",I102/I105*100)</f>
        <v/>
      </c>
    </row>
    <row r="103" spans="1:10" ht="36.75" customHeight="1" x14ac:dyDescent="0.25">
      <c r="A103" s="176"/>
      <c r="B103" s="181" t="s">
        <v>139</v>
      </c>
      <c r="C103" s="182" t="s">
        <v>27</v>
      </c>
      <c r="D103" s="183"/>
      <c r="E103" s="183"/>
      <c r="F103" s="190" t="s">
        <v>139</v>
      </c>
      <c r="G103" s="191"/>
      <c r="H103" s="191"/>
      <c r="I103" s="191">
        <f>'SO 000 01 Pol'!G8</f>
        <v>0</v>
      </c>
      <c r="J103" s="187" t="str">
        <f>IF(I105=0,"",I103/I105*100)</f>
        <v/>
      </c>
    </row>
    <row r="104" spans="1:10" ht="36.75" customHeight="1" x14ac:dyDescent="0.25">
      <c r="A104" s="176"/>
      <c r="B104" s="181" t="s">
        <v>140</v>
      </c>
      <c r="C104" s="182" t="s">
        <v>28</v>
      </c>
      <c r="D104" s="183"/>
      <c r="E104" s="183"/>
      <c r="F104" s="190" t="s">
        <v>140</v>
      </c>
      <c r="G104" s="191"/>
      <c r="H104" s="191"/>
      <c r="I104" s="191">
        <f>'SO 000 01 Pol'!G37</f>
        <v>0</v>
      </c>
      <c r="J104" s="187" t="str">
        <f>IF(I105=0,"",I104/I105*100)</f>
        <v/>
      </c>
    </row>
    <row r="105" spans="1:10" ht="25.5" customHeight="1" x14ac:dyDescent="0.25">
      <c r="A105" s="177"/>
      <c r="B105" s="184" t="s">
        <v>1</v>
      </c>
      <c r="C105" s="185"/>
      <c r="D105" s="186"/>
      <c r="E105" s="186"/>
      <c r="F105" s="192"/>
      <c r="G105" s="193"/>
      <c r="H105" s="193"/>
      <c r="I105" s="193">
        <f>SUM(I69:I104)</f>
        <v>0</v>
      </c>
      <c r="J105" s="188">
        <f>SUM(J69:J104)</f>
        <v>0</v>
      </c>
    </row>
    <row r="106" spans="1:10" x14ac:dyDescent="0.25">
      <c r="F106" s="133"/>
      <c r="G106" s="133"/>
      <c r="H106" s="133"/>
      <c r="I106" s="133"/>
      <c r="J106" s="189"/>
    </row>
    <row r="107" spans="1:10" x14ac:dyDescent="0.25">
      <c r="F107" s="133"/>
      <c r="G107" s="133"/>
      <c r="H107" s="133"/>
      <c r="I107" s="133"/>
      <c r="J107" s="189"/>
    </row>
    <row r="108" spans="1:10" x14ac:dyDescent="0.25">
      <c r="F108" s="133"/>
      <c r="G108" s="133"/>
      <c r="H108" s="133"/>
      <c r="I108" s="133"/>
      <c r="J108" s="189"/>
    </row>
  </sheetData>
  <sheetProtection algorithmName="SHA-512" hashValue="zSZ46yb7I8vLrOO8oHKEF/7CBHObHDdI8ecSa+3XojcoUpM8fuh6tIzRMPCHd7jI9aEEirmY60xpVMAS8cL5cQ==" saltValue="d0jjZmpmXhJkZmkDaOZXb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0">
    <mergeCell ref="C101:E101"/>
    <mergeCell ref="C102:E102"/>
    <mergeCell ref="C103:E103"/>
    <mergeCell ref="C104:E104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49:E49"/>
    <mergeCell ref="C50:E50"/>
    <mergeCell ref="B51:E51"/>
    <mergeCell ref="C69:E69"/>
    <mergeCell ref="C70:E70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6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7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8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9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algorithmName="SHA-512" hashValue="ItoQAHLlnIiuMUAPh29owNR8t/7ndGqHEneSTvuqmaYcmmydfbNXNnC740JsN9VCf7HQs2Rl+Tl8cGYxQU7PtA==" saltValue="IHpEw1+zAaNiDs1wcrKKh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B18EA-BEF2-417B-A996-58187D94C6D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4" customWidth="1"/>
    <col min="3" max="3" width="63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141</v>
      </c>
      <c r="B1" s="195"/>
      <c r="C1" s="195"/>
      <c r="D1" s="195"/>
      <c r="E1" s="195"/>
      <c r="F1" s="195"/>
      <c r="G1" s="195"/>
      <c r="AG1" t="s">
        <v>142</v>
      </c>
    </row>
    <row r="2" spans="1:60" ht="25.0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143</v>
      </c>
    </row>
    <row r="3" spans="1:60" ht="25.05" customHeight="1" x14ac:dyDescent="0.25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143</v>
      </c>
      <c r="AG3" t="s">
        <v>144</v>
      </c>
    </row>
    <row r="4" spans="1:60" ht="25.05" customHeight="1" x14ac:dyDescent="0.25">
      <c r="A4" s="200" t="s">
        <v>9</v>
      </c>
      <c r="B4" s="201" t="s">
        <v>49</v>
      </c>
      <c r="C4" s="202" t="s">
        <v>50</v>
      </c>
      <c r="D4" s="203"/>
      <c r="E4" s="203"/>
      <c r="F4" s="203"/>
      <c r="G4" s="204"/>
      <c r="AG4" t="s">
        <v>145</v>
      </c>
    </row>
    <row r="5" spans="1:60" x14ac:dyDescent="0.25">
      <c r="D5" s="10"/>
    </row>
    <row r="6" spans="1:60" ht="39.6" x14ac:dyDescent="0.25">
      <c r="A6" s="206" t="s">
        <v>146</v>
      </c>
      <c r="B6" s="208" t="s">
        <v>147</v>
      </c>
      <c r="C6" s="208" t="s">
        <v>148</v>
      </c>
      <c r="D6" s="207" t="s">
        <v>149</v>
      </c>
      <c r="E6" s="206" t="s">
        <v>150</v>
      </c>
      <c r="F6" s="205" t="s">
        <v>151</v>
      </c>
      <c r="G6" s="206" t="s">
        <v>29</v>
      </c>
      <c r="H6" s="209" t="s">
        <v>30</v>
      </c>
      <c r="I6" s="209" t="s">
        <v>152</v>
      </c>
      <c r="J6" s="209" t="s">
        <v>31</v>
      </c>
      <c r="K6" s="209" t="s">
        <v>153</v>
      </c>
      <c r="L6" s="209" t="s">
        <v>154</v>
      </c>
      <c r="M6" s="209" t="s">
        <v>155</v>
      </c>
      <c r="N6" s="209" t="s">
        <v>156</v>
      </c>
      <c r="O6" s="209" t="s">
        <v>157</v>
      </c>
      <c r="P6" s="209" t="s">
        <v>158</v>
      </c>
      <c r="Q6" s="209" t="s">
        <v>159</v>
      </c>
      <c r="R6" s="209" t="s">
        <v>160</v>
      </c>
      <c r="S6" s="209" t="s">
        <v>161</v>
      </c>
      <c r="T6" s="209" t="s">
        <v>162</v>
      </c>
      <c r="U6" s="209" t="s">
        <v>163</v>
      </c>
      <c r="V6" s="209" t="s">
        <v>164</v>
      </c>
      <c r="W6" s="209" t="s">
        <v>165</v>
      </c>
      <c r="X6" s="209" t="s">
        <v>166</v>
      </c>
      <c r="Y6" s="209" t="s">
        <v>167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22" t="s">
        <v>168</v>
      </c>
      <c r="B8" s="223" t="s">
        <v>139</v>
      </c>
      <c r="C8" s="240" t="s">
        <v>27</v>
      </c>
      <c r="D8" s="224"/>
      <c r="E8" s="225"/>
      <c r="F8" s="226"/>
      <c r="G8" s="226">
        <f>SUMIF(AG9:AG36,"&lt;&gt;NOR",G9:G36)</f>
        <v>0</v>
      </c>
      <c r="H8" s="226"/>
      <c r="I8" s="226">
        <f>SUM(I9:I36)</f>
        <v>0</v>
      </c>
      <c r="J8" s="226"/>
      <c r="K8" s="226">
        <f>SUM(K9:K36)</f>
        <v>0</v>
      </c>
      <c r="L8" s="226"/>
      <c r="M8" s="226">
        <f>SUM(M9:M36)</f>
        <v>0</v>
      </c>
      <c r="N8" s="225"/>
      <c r="O8" s="225">
        <f>SUM(O9:O36)</f>
        <v>0</v>
      </c>
      <c r="P8" s="225"/>
      <c r="Q8" s="225">
        <f>SUM(Q9:Q36)</f>
        <v>0</v>
      </c>
      <c r="R8" s="226"/>
      <c r="S8" s="226"/>
      <c r="T8" s="227"/>
      <c r="U8" s="221"/>
      <c r="V8" s="221">
        <f>SUM(V9:V36)</f>
        <v>0</v>
      </c>
      <c r="W8" s="221"/>
      <c r="X8" s="221"/>
      <c r="Y8" s="221"/>
      <c r="AG8" t="s">
        <v>169</v>
      </c>
    </row>
    <row r="9" spans="1:60" outlineLevel="1" x14ac:dyDescent="0.25">
      <c r="A9" s="229">
        <v>1</v>
      </c>
      <c r="B9" s="230" t="s">
        <v>170</v>
      </c>
      <c r="C9" s="241" t="s">
        <v>171</v>
      </c>
      <c r="D9" s="231" t="s">
        <v>172</v>
      </c>
      <c r="E9" s="232">
        <v>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173</v>
      </c>
      <c r="T9" s="235" t="s">
        <v>174</v>
      </c>
      <c r="U9" s="220">
        <v>0</v>
      </c>
      <c r="V9" s="220">
        <f>ROUND(E9*U9,2)</f>
        <v>0</v>
      </c>
      <c r="W9" s="220"/>
      <c r="X9" s="220" t="s">
        <v>175</v>
      </c>
      <c r="Y9" s="220" t="s">
        <v>176</v>
      </c>
      <c r="Z9" s="210"/>
      <c r="AA9" s="210"/>
      <c r="AB9" s="210"/>
      <c r="AC9" s="210"/>
      <c r="AD9" s="210"/>
      <c r="AE9" s="210"/>
      <c r="AF9" s="210"/>
      <c r="AG9" s="210" t="s">
        <v>177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17"/>
      <c r="B10" s="218"/>
      <c r="C10" s="242" t="s">
        <v>229</v>
      </c>
      <c r="D10" s="236"/>
      <c r="E10" s="236"/>
      <c r="F10" s="236"/>
      <c r="G10" s="236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178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5">
      <c r="A11" s="217"/>
      <c r="B11" s="218"/>
      <c r="C11" s="243" t="s">
        <v>179</v>
      </c>
      <c r="D11" s="238"/>
      <c r="E11" s="238"/>
      <c r="F11" s="238"/>
      <c r="G11" s="238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178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37" t="str">
        <f>C11</f>
        <v>Vyhotovení protokolu o vytyčení stavby se seznamem souřadnic vytyčených bodů a jejich polohopisnými (S-JTSK) a výškopisnými (Bpv) hodnotami.</v>
      </c>
      <c r="BB11" s="210"/>
      <c r="BC11" s="210"/>
      <c r="BD11" s="210"/>
      <c r="BE11" s="210"/>
      <c r="BF11" s="210"/>
      <c r="BG11" s="210"/>
      <c r="BH11" s="210"/>
    </row>
    <row r="12" spans="1:60" outlineLevel="2" x14ac:dyDescent="0.25">
      <c r="A12" s="217"/>
      <c r="B12" s="218"/>
      <c r="C12" s="244"/>
      <c r="D12" s="239"/>
      <c r="E12" s="239"/>
      <c r="F12" s="239"/>
      <c r="G12" s="239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180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9">
        <v>2</v>
      </c>
      <c r="B13" s="230" t="s">
        <v>181</v>
      </c>
      <c r="C13" s="241" t="s">
        <v>182</v>
      </c>
      <c r="D13" s="231" t="s">
        <v>172</v>
      </c>
      <c r="E13" s="232">
        <v>1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173</v>
      </c>
      <c r="T13" s="235" t="s">
        <v>174</v>
      </c>
      <c r="U13" s="220">
        <v>0</v>
      </c>
      <c r="V13" s="220">
        <f>ROUND(E13*U13,2)</f>
        <v>0</v>
      </c>
      <c r="W13" s="220"/>
      <c r="X13" s="220" t="s">
        <v>175</v>
      </c>
      <c r="Y13" s="220" t="s">
        <v>176</v>
      </c>
      <c r="Z13" s="210"/>
      <c r="AA13" s="210"/>
      <c r="AB13" s="210"/>
      <c r="AC13" s="210"/>
      <c r="AD13" s="210"/>
      <c r="AE13" s="210"/>
      <c r="AF13" s="210"/>
      <c r="AG13" s="210" t="s">
        <v>177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5">
      <c r="A14" s="217"/>
      <c r="B14" s="218"/>
      <c r="C14" s="242" t="s">
        <v>183</v>
      </c>
      <c r="D14" s="236"/>
      <c r="E14" s="236"/>
      <c r="F14" s="236"/>
      <c r="G14" s="236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178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5">
      <c r="A15" s="217"/>
      <c r="B15" s="218"/>
      <c r="C15" s="243" t="s">
        <v>184</v>
      </c>
      <c r="D15" s="238"/>
      <c r="E15" s="238"/>
      <c r="F15" s="238"/>
      <c r="G15" s="238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178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37" t="str">
        <f>C15</f>
        <v>Sejmutí ornice, hrubá úprava terénu a zpevnění ploch pro osazení objektů sociálního zařízení staveniště a kanceláří stavby.</v>
      </c>
      <c r="BB15" s="210"/>
      <c r="BC15" s="210"/>
      <c r="BD15" s="210"/>
      <c r="BE15" s="210"/>
      <c r="BF15" s="210"/>
      <c r="BG15" s="210"/>
      <c r="BH15" s="210"/>
    </row>
    <row r="16" spans="1:60" outlineLevel="3" x14ac:dyDescent="0.25">
      <c r="A16" s="217"/>
      <c r="B16" s="218"/>
      <c r="C16" s="243" t="s">
        <v>185</v>
      </c>
      <c r="D16" s="238"/>
      <c r="E16" s="238"/>
      <c r="F16" s="238"/>
      <c r="G16" s="238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178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5">
      <c r="A17" s="217"/>
      <c r="B17" s="218"/>
      <c r="C17" s="243" t="s">
        <v>186</v>
      </c>
      <c r="D17" s="238"/>
      <c r="E17" s="238"/>
      <c r="F17" s="238"/>
      <c r="G17" s="238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178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5">
      <c r="A18" s="217"/>
      <c r="B18" s="218"/>
      <c r="C18" s="243" t="s">
        <v>187</v>
      </c>
      <c r="D18" s="238"/>
      <c r="E18" s="238"/>
      <c r="F18" s="238"/>
      <c r="G18" s="238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178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5">
      <c r="A19" s="217"/>
      <c r="B19" s="218"/>
      <c r="C19" s="243" t="s">
        <v>188</v>
      </c>
      <c r="D19" s="238"/>
      <c r="E19" s="238"/>
      <c r="F19" s="238"/>
      <c r="G19" s="238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178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17"/>
      <c r="B20" s="218"/>
      <c r="C20" s="243" t="s">
        <v>189</v>
      </c>
      <c r="D20" s="238"/>
      <c r="E20" s="238"/>
      <c r="F20" s="238"/>
      <c r="G20" s="238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178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37" t="str">
        <f>C20</f>
        <v>Zřízení dočasných ochranných zařízení (plachty, stěny, stany), jestliže jsou vyžadovány technologií montáže.</v>
      </c>
      <c r="BB20" s="210"/>
      <c r="BC20" s="210"/>
      <c r="BD20" s="210"/>
      <c r="BE20" s="210"/>
      <c r="BF20" s="210"/>
      <c r="BG20" s="210"/>
      <c r="BH20" s="210"/>
    </row>
    <row r="21" spans="1:60" outlineLevel="3" x14ac:dyDescent="0.25">
      <c r="A21" s="217"/>
      <c r="B21" s="218"/>
      <c r="C21" s="243" t="s">
        <v>190</v>
      </c>
      <c r="D21" s="238"/>
      <c r="E21" s="238"/>
      <c r="F21" s="238"/>
      <c r="G21" s="238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178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17"/>
      <c r="B22" s="218"/>
      <c r="C22" s="244"/>
      <c r="D22" s="239"/>
      <c r="E22" s="239"/>
      <c r="F22" s="239"/>
      <c r="G22" s="239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180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29">
        <v>3</v>
      </c>
      <c r="B23" s="230" t="s">
        <v>191</v>
      </c>
      <c r="C23" s="241" t="s">
        <v>192</v>
      </c>
      <c r="D23" s="231" t="s">
        <v>172</v>
      </c>
      <c r="E23" s="232">
        <v>1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4"/>
      <c r="S23" s="234" t="s">
        <v>193</v>
      </c>
      <c r="T23" s="235" t="s">
        <v>174</v>
      </c>
      <c r="U23" s="220">
        <v>0</v>
      </c>
      <c r="V23" s="220">
        <f>ROUND(E23*U23,2)</f>
        <v>0</v>
      </c>
      <c r="W23" s="220"/>
      <c r="X23" s="220" t="s">
        <v>175</v>
      </c>
      <c r="Y23" s="220" t="s">
        <v>176</v>
      </c>
      <c r="Z23" s="210"/>
      <c r="AA23" s="210"/>
      <c r="AB23" s="210"/>
      <c r="AC23" s="210"/>
      <c r="AD23" s="210"/>
      <c r="AE23" s="210"/>
      <c r="AF23" s="210"/>
      <c r="AG23" s="210" t="s">
        <v>177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5">
      <c r="A24" s="217"/>
      <c r="B24" s="218"/>
      <c r="C24" s="242" t="s">
        <v>194</v>
      </c>
      <c r="D24" s="236"/>
      <c r="E24" s="236"/>
      <c r="F24" s="236"/>
      <c r="G24" s="236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178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5">
      <c r="A25" s="217"/>
      <c r="B25" s="218"/>
      <c r="C25" s="243" t="s">
        <v>230</v>
      </c>
      <c r="D25" s="238"/>
      <c r="E25" s="238"/>
      <c r="F25" s="238"/>
      <c r="G25" s="238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178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17"/>
      <c r="B26" s="218"/>
      <c r="C26" s="243" t="s">
        <v>195</v>
      </c>
      <c r="D26" s="238"/>
      <c r="E26" s="238"/>
      <c r="F26" s="238"/>
      <c r="G26" s="238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178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17"/>
      <c r="B27" s="218"/>
      <c r="C27" s="243" t="s">
        <v>196</v>
      </c>
      <c r="D27" s="238"/>
      <c r="E27" s="238"/>
      <c r="F27" s="238"/>
      <c r="G27" s="238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178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5">
      <c r="A28" s="217"/>
      <c r="B28" s="218"/>
      <c r="C28" s="243" t="s">
        <v>231</v>
      </c>
      <c r="D28" s="238"/>
      <c r="E28" s="238"/>
      <c r="F28" s="238"/>
      <c r="G28" s="238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178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5">
      <c r="A29" s="217"/>
      <c r="B29" s="218"/>
      <c r="C29" s="243" t="s">
        <v>197</v>
      </c>
      <c r="D29" s="238"/>
      <c r="E29" s="238"/>
      <c r="F29" s="238"/>
      <c r="G29" s="238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178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5">
      <c r="A30" s="217"/>
      <c r="B30" s="218"/>
      <c r="C30" s="243" t="s">
        <v>198</v>
      </c>
      <c r="D30" s="238"/>
      <c r="E30" s="238"/>
      <c r="F30" s="238"/>
      <c r="G30" s="238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178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17"/>
      <c r="B31" s="218"/>
      <c r="C31" s="243" t="s">
        <v>199</v>
      </c>
      <c r="D31" s="238"/>
      <c r="E31" s="238"/>
      <c r="F31" s="238"/>
      <c r="G31" s="238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178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17"/>
      <c r="B32" s="218"/>
      <c r="C32" s="243" t="s">
        <v>200</v>
      </c>
      <c r="D32" s="238"/>
      <c r="E32" s="238"/>
      <c r="F32" s="238"/>
      <c r="G32" s="238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178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37" t="str">
        <f>C32</f>
        <v>Spotřeba vody a elektrické energie, nebo pohonných hmot pro potřebu sociálních zařízení a kanceláří stavby.</v>
      </c>
      <c r="BB32" s="210"/>
      <c r="BC32" s="210"/>
      <c r="BD32" s="210"/>
      <c r="BE32" s="210"/>
      <c r="BF32" s="210"/>
      <c r="BG32" s="210"/>
      <c r="BH32" s="210"/>
    </row>
    <row r="33" spans="1:60" outlineLevel="2" x14ac:dyDescent="0.25">
      <c r="A33" s="217"/>
      <c r="B33" s="218"/>
      <c r="C33" s="244"/>
      <c r="D33" s="239"/>
      <c r="E33" s="239"/>
      <c r="F33" s="239"/>
      <c r="G33" s="239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180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9">
        <v>4</v>
      </c>
      <c r="B34" s="230" t="s">
        <v>201</v>
      </c>
      <c r="C34" s="241" t="s">
        <v>202</v>
      </c>
      <c r="D34" s="231" t="s">
        <v>172</v>
      </c>
      <c r="E34" s="232">
        <v>1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/>
      <c r="S34" s="234" t="s">
        <v>173</v>
      </c>
      <c r="T34" s="235" t="s">
        <v>174</v>
      </c>
      <c r="U34" s="220">
        <v>0</v>
      </c>
      <c r="V34" s="220">
        <f>ROUND(E34*U34,2)</f>
        <v>0</v>
      </c>
      <c r="W34" s="220"/>
      <c r="X34" s="220" t="s">
        <v>175</v>
      </c>
      <c r="Y34" s="220" t="s">
        <v>176</v>
      </c>
      <c r="Z34" s="210"/>
      <c r="AA34" s="210"/>
      <c r="AB34" s="210"/>
      <c r="AC34" s="210"/>
      <c r="AD34" s="210"/>
      <c r="AE34" s="210"/>
      <c r="AF34" s="210"/>
      <c r="AG34" s="210" t="s">
        <v>177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5">
      <c r="A35" s="217"/>
      <c r="B35" s="218"/>
      <c r="C35" s="242" t="s">
        <v>203</v>
      </c>
      <c r="D35" s="236"/>
      <c r="E35" s="236"/>
      <c r="F35" s="236"/>
      <c r="G35" s="236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178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5">
      <c r="A36" s="217"/>
      <c r="B36" s="218"/>
      <c r="C36" s="244"/>
      <c r="D36" s="239"/>
      <c r="E36" s="239"/>
      <c r="F36" s="239"/>
      <c r="G36" s="239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180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5">
      <c r="A37" s="222" t="s">
        <v>168</v>
      </c>
      <c r="B37" s="223" t="s">
        <v>140</v>
      </c>
      <c r="C37" s="240" t="s">
        <v>28</v>
      </c>
      <c r="D37" s="224"/>
      <c r="E37" s="225"/>
      <c r="F37" s="226"/>
      <c r="G37" s="226">
        <f>SUMIF(AG38:AG61,"&lt;&gt;NOR",G38:G61)</f>
        <v>0</v>
      </c>
      <c r="H37" s="226"/>
      <c r="I37" s="226">
        <f>SUM(I38:I61)</f>
        <v>0</v>
      </c>
      <c r="J37" s="226"/>
      <c r="K37" s="226">
        <f>SUM(K38:K61)</f>
        <v>0</v>
      </c>
      <c r="L37" s="226"/>
      <c r="M37" s="226">
        <f>SUM(M38:M61)</f>
        <v>0</v>
      </c>
      <c r="N37" s="225"/>
      <c r="O37" s="225">
        <f>SUM(O38:O61)</f>
        <v>0</v>
      </c>
      <c r="P37" s="225"/>
      <c r="Q37" s="225">
        <f>SUM(Q38:Q61)</f>
        <v>0</v>
      </c>
      <c r="R37" s="226"/>
      <c r="S37" s="226"/>
      <c r="T37" s="227"/>
      <c r="U37" s="221"/>
      <c r="V37" s="221">
        <f>SUM(V38:V61)</f>
        <v>0</v>
      </c>
      <c r="W37" s="221"/>
      <c r="X37" s="221"/>
      <c r="Y37" s="221"/>
      <c r="AG37" t="s">
        <v>169</v>
      </c>
    </row>
    <row r="38" spans="1:60" outlineLevel="1" x14ac:dyDescent="0.25">
      <c r="A38" s="229">
        <v>5</v>
      </c>
      <c r="B38" s="230" t="s">
        <v>204</v>
      </c>
      <c r="C38" s="241" t="s">
        <v>205</v>
      </c>
      <c r="D38" s="231" t="s">
        <v>172</v>
      </c>
      <c r="E38" s="232">
        <v>1</v>
      </c>
      <c r="F38" s="233"/>
      <c r="G38" s="234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4"/>
      <c r="S38" s="234" t="s">
        <v>173</v>
      </c>
      <c r="T38" s="235" t="s">
        <v>174</v>
      </c>
      <c r="U38" s="220">
        <v>0</v>
      </c>
      <c r="V38" s="220">
        <f>ROUND(E38*U38,2)</f>
        <v>0</v>
      </c>
      <c r="W38" s="220"/>
      <c r="X38" s="220" t="s">
        <v>175</v>
      </c>
      <c r="Y38" s="220" t="s">
        <v>176</v>
      </c>
      <c r="Z38" s="210"/>
      <c r="AA38" s="210"/>
      <c r="AB38" s="210"/>
      <c r="AC38" s="210"/>
      <c r="AD38" s="210"/>
      <c r="AE38" s="210"/>
      <c r="AF38" s="210"/>
      <c r="AG38" s="210" t="s">
        <v>177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1" outlineLevel="2" x14ac:dyDescent="0.25">
      <c r="A39" s="217"/>
      <c r="B39" s="218"/>
      <c r="C39" s="242" t="s">
        <v>206</v>
      </c>
      <c r="D39" s="236"/>
      <c r="E39" s="236"/>
      <c r="F39" s="236"/>
      <c r="G39" s="236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178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37" t="str">
        <f>C39</f>
        <v>Náklady spojené s povinnou publicitou, pokud ji objednatel požaduje. Zahrnuje zejména náklady na propagační a informační billboardy, tabule, internetovou propagaci, tiskoviny apod.</v>
      </c>
      <c r="BB39" s="210"/>
      <c r="BC39" s="210"/>
      <c r="BD39" s="210"/>
      <c r="BE39" s="210"/>
      <c r="BF39" s="210"/>
      <c r="BG39" s="210"/>
      <c r="BH39" s="210"/>
    </row>
    <row r="40" spans="1:60" outlineLevel="2" x14ac:dyDescent="0.25">
      <c r="A40" s="217"/>
      <c r="B40" s="218"/>
      <c r="C40" s="244"/>
      <c r="D40" s="239"/>
      <c r="E40" s="239"/>
      <c r="F40" s="239"/>
      <c r="G40" s="239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180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9">
        <v>6</v>
      </c>
      <c r="B41" s="230" t="s">
        <v>207</v>
      </c>
      <c r="C41" s="241" t="s">
        <v>208</v>
      </c>
      <c r="D41" s="231" t="s">
        <v>172</v>
      </c>
      <c r="E41" s="232">
        <v>1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/>
      <c r="S41" s="234" t="s">
        <v>173</v>
      </c>
      <c r="T41" s="235" t="s">
        <v>174</v>
      </c>
      <c r="U41" s="220">
        <v>0</v>
      </c>
      <c r="V41" s="220">
        <f>ROUND(E41*U41,2)</f>
        <v>0</v>
      </c>
      <c r="W41" s="220"/>
      <c r="X41" s="220" t="s">
        <v>175</v>
      </c>
      <c r="Y41" s="220" t="s">
        <v>176</v>
      </c>
      <c r="Z41" s="210"/>
      <c r="AA41" s="210"/>
      <c r="AB41" s="210"/>
      <c r="AC41" s="210"/>
      <c r="AD41" s="210"/>
      <c r="AE41" s="210"/>
      <c r="AF41" s="210"/>
      <c r="AG41" s="210" t="s">
        <v>177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5">
      <c r="A42" s="217"/>
      <c r="B42" s="218"/>
      <c r="C42" s="242" t="s">
        <v>209</v>
      </c>
      <c r="D42" s="236"/>
      <c r="E42" s="236"/>
      <c r="F42" s="236"/>
      <c r="G42" s="236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178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37" t="str">
        <f>C42</f>
        <v>Náklady na provedení skutečného zaměření stavby v rozsahu nezbytném pro zápis změny do katastru nemovitostí.</v>
      </c>
      <c r="BB42" s="210"/>
      <c r="BC42" s="210"/>
      <c r="BD42" s="210"/>
      <c r="BE42" s="210"/>
      <c r="BF42" s="210"/>
      <c r="BG42" s="210"/>
      <c r="BH42" s="210"/>
    </row>
    <row r="43" spans="1:60" outlineLevel="2" x14ac:dyDescent="0.25">
      <c r="A43" s="217"/>
      <c r="B43" s="218"/>
      <c r="C43" s="244"/>
      <c r="D43" s="239"/>
      <c r="E43" s="239"/>
      <c r="F43" s="239"/>
      <c r="G43" s="239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180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9">
        <v>7</v>
      </c>
      <c r="B44" s="230" t="s">
        <v>210</v>
      </c>
      <c r="C44" s="241" t="s">
        <v>211</v>
      </c>
      <c r="D44" s="231" t="s">
        <v>172</v>
      </c>
      <c r="E44" s="232">
        <v>1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4"/>
      <c r="S44" s="234" t="s">
        <v>173</v>
      </c>
      <c r="T44" s="235" t="s">
        <v>174</v>
      </c>
      <c r="U44" s="220">
        <v>0</v>
      </c>
      <c r="V44" s="220">
        <f>ROUND(E44*U44,2)</f>
        <v>0</v>
      </c>
      <c r="W44" s="220"/>
      <c r="X44" s="220" t="s">
        <v>175</v>
      </c>
      <c r="Y44" s="220" t="s">
        <v>176</v>
      </c>
      <c r="Z44" s="210"/>
      <c r="AA44" s="210"/>
      <c r="AB44" s="210"/>
      <c r="AC44" s="210"/>
      <c r="AD44" s="210"/>
      <c r="AE44" s="210"/>
      <c r="AF44" s="210"/>
      <c r="AG44" s="210" t="s">
        <v>177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1" outlineLevel="2" x14ac:dyDescent="0.25">
      <c r="A45" s="217"/>
      <c r="B45" s="218"/>
      <c r="C45" s="242" t="s">
        <v>212</v>
      </c>
      <c r="D45" s="236"/>
      <c r="E45" s="236"/>
      <c r="F45" s="236"/>
      <c r="G45" s="236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178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37" t="str">
        <f>C45</f>
        <v>Náklady zhotovitele, související s prováděním zkoušek a revizí předepsaných technickými normami nebo objednatelem a které jsou pro provedení díla nezbytné.</v>
      </c>
      <c r="BB45" s="210"/>
      <c r="BC45" s="210"/>
      <c r="BD45" s="210"/>
      <c r="BE45" s="210"/>
      <c r="BF45" s="210"/>
      <c r="BG45" s="210"/>
      <c r="BH45" s="210"/>
    </row>
    <row r="46" spans="1:60" outlineLevel="2" x14ac:dyDescent="0.25">
      <c r="A46" s="217"/>
      <c r="B46" s="218"/>
      <c r="C46" s="244"/>
      <c r="D46" s="239"/>
      <c r="E46" s="239"/>
      <c r="F46" s="239"/>
      <c r="G46" s="239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180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9">
        <v>8</v>
      </c>
      <c r="B47" s="230" t="s">
        <v>213</v>
      </c>
      <c r="C47" s="241" t="s">
        <v>214</v>
      </c>
      <c r="D47" s="231" t="s">
        <v>172</v>
      </c>
      <c r="E47" s="232">
        <v>1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/>
      <c r="S47" s="234" t="s">
        <v>173</v>
      </c>
      <c r="T47" s="235" t="s">
        <v>174</v>
      </c>
      <c r="U47" s="220">
        <v>0</v>
      </c>
      <c r="V47" s="220">
        <f>ROUND(E47*U47,2)</f>
        <v>0</v>
      </c>
      <c r="W47" s="220"/>
      <c r="X47" s="220" t="s">
        <v>175</v>
      </c>
      <c r="Y47" s="220" t="s">
        <v>176</v>
      </c>
      <c r="Z47" s="210"/>
      <c r="AA47" s="210"/>
      <c r="AB47" s="210"/>
      <c r="AC47" s="210"/>
      <c r="AD47" s="210"/>
      <c r="AE47" s="210"/>
      <c r="AF47" s="210"/>
      <c r="AG47" s="210" t="s">
        <v>177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1" outlineLevel="2" x14ac:dyDescent="0.25">
      <c r="A48" s="217"/>
      <c r="B48" s="218"/>
      <c r="C48" s="242" t="s">
        <v>215</v>
      </c>
      <c r="D48" s="236"/>
      <c r="E48" s="236"/>
      <c r="F48" s="236"/>
      <c r="G48" s="236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178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37" t="str">
        <f>C48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48" s="210"/>
      <c r="BC48" s="210"/>
      <c r="BD48" s="210"/>
      <c r="BE48" s="210"/>
      <c r="BF48" s="210"/>
      <c r="BG48" s="210"/>
      <c r="BH48" s="210"/>
    </row>
    <row r="49" spans="1:60" outlineLevel="2" x14ac:dyDescent="0.25">
      <c r="A49" s="217"/>
      <c r="B49" s="218"/>
      <c r="C49" s="244"/>
      <c r="D49" s="239"/>
      <c r="E49" s="239"/>
      <c r="F49" s="239"/>
      <c r="G49" s="239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180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9">
        <v>9</v>
      </c>
      <c r="B50" s="230" t="s">
        <v>216</v>
      </c>
      <c r="C50" s="241" t="s">
        <v>217</v>
      </c>
      <c r="D50" s="231" t="s">
        <v>172</v>
      </c>
      <c r="E50" s="232">
        <v>1</v>
      </c>
      <c r="F50" s="233"/>
      <c r="G50" s="234">
        <f>ROUND(E50*F50,2)</f>
        <v>0</v>
      </c>
      <c r="H50" s="233"/>
      <c r="I50" s="234">
        <f>ROUND(E50*H50,2)</f>
        <v>0</v>
      </c>
      <c r="J50" s="233"/>
      <c r="K50" s="234">
        <f>ROUND(E50*J50,2)</f>
        <v>0</v>
      </c>
      <c r="L50" s="234">
        <v>21</v>
      </c>
      <c r="M50" s="234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4"/>
      <c r="S50" s="234" t="s">
        <v>173</v>
      </c>
      <c r="T50" s="235" t="s">
        <v>174</v>
      </c>
      <c r="U50" s="220">
        <v>0</v>
      </c>
      <c r="V50" s="220">
        <f>ROUND(E50*U50,2)</f>
        <v>0</v>
      </c>
      <c r="W50" s="220"/>
      <c r="X50" s="220" t="s">
        <v>175</v>
      </c>
      <c r="Y50" s="220" t="s">
        <v>176</v>
      </c>
      <c r="Z50" s="210"/>
      <c r="AA50" s="210"/>
      <c r="AB50" s="210"/>
      <c r="AC50" s="210"/>
      <c r="AD50" s="210"/>
      <c r="AE50" s="210"/>
      <c r="AF50" s="210"/>
      <c r="AG50" s="210" t="s">
        <v>177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1" outlineLevel="2" x14ac:dyDescent="0.25">
      <c r="A51" s="217"/>
      <c r="B51" s="218"/>
      <c r="C51" s="242" t="s">
        <v>218</v>
      </c>
      <c r="D51" s="236"/>
      <c r="E51" s="236"/>
      <c r="F51" s="236"/>
      <c r="G51" s="236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178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37" t="str">
        <f>C51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51" s="210"/>
      <c r="BC51" s="210"/>
      <c r="BD51" s="210"/>
      <c r="BE51" s="210"/>
      <c r="BF51" s="210"/>
      <c r="BG51" s="210"/>
      <c r="BH51" s="210"/>
    </row>
    <row r="52" spans="1:60" outlineLevel="2" x14ac:dyDescent="0.25">
      <c r="A52" s="217"/>
      <c r="B52" s="218"/>
      <c r="C52" s="244"/>
      <c r="D52" s="239"/>
      <c r="E52" s="239"/>
      <c r="F52" s="239"/>
      <c r="G52" s="239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180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9">
        <v>10</v>
      </c>
      <c r="B53" s="230" t="s">
        <v>219</v>
      </c>
      <c r="C53" s="241" t="s">
        <v>220</v>
      </c>
      <c r="D53" s="231" t="s">
        <v>172</v>
      </c>
      <c r="E53" s="232">
        <v>1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/>
      <c r="S53" s="234" t="s">
        <v>173</v>
      </c>
      <c r="T53" s="235" t="s">
        <v>174</v>
      </c>
      <c r="U53" s="220">
        <v>0</v>
      </c>
      <c r="V53" s="220">
        <f>ROUND(E53*U53,2)</f>
        <v>0</v>
      </c>
      <c r="W53" s="220"/>
      <c r="X53" s="220" t="s">
        <v>175</v>
      </c>
      <c r="Y53" s="220" t="s">
        <v>176</v>
      </c>
      <c r="Z53" s="210"/>
      <c r="AA53" s="210"/>
      <c r="AB53" s="210"/>
      <c r="AC53" s="210"/>
      <c r="AD53" s="210"/>
      <c r="AE53" s="210"/>
      <c r="AF53" s="210"/>
      <c r="AG53" s="210" t="s">
        <v>177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31.2" outlineLevel="2" x14ac:dyDescent="0.25">
      <c r="A54" s="217"/>
      <c r="B54" s="218"/>
      <c r="C54" s="242" t="s">
        <v>221</v>
      </c>
      <c r="D54" s="236"/>
      <c r="E54" s="236"/>
      <c r="F54" s="236"/>
      <c r="G54" s="236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178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37" t="str">
        <f>C54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54" s="210"/>
      <c r="BC54" s="210"/>
      <c r="BD54" s="210"/>
      <c r="BE54" s="210"/>
      <c r="BF54" s="210"/>
      <c r="BG54" s="210"/>
      <c r="BH54" s="210"/>
    </row>
    <row r="55" spans="1:60" outlineLevel="2" x14ac:dyDescent="0.25">
      <c r="A55" s="217"/>
      <c r="B55" s="218"/>
      <c r="C55" s="244"/>
      <c r="D55" s="239"/>
      <c r="E55" s="239"/>
      <c r="F55" s="239"/>
      <c r="G55" s="239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180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9">
        <v>11</v>
      </c>
      <c r="B56" s="230" t="s">
        <v>222</v>
      </c>
      <c r="C56" s="241" t="s">
        <v>223</v>
      </c>
      <c r="D56" s="231" t="s">
        <v>172</v>
      </c>
      <c r="E56" s="232">
        <v>1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4"/>
      <c r="S56" s="234" t="s">
        <v>173</v>
      </c>
      <c r="T56" s="235" t="s">
        <v>174</v>
      </c>
      <c r="U56" s="220">
        <v>0</v>
      </c>
      <c r="V56" s="220">
        <f>ROUND(E56*U56,2)</f>
        <v>0</v>
      </c>
      <c r="W56" s="220"/>
      <c r="X56" s="220" t="s">
        <v>175</v>
      </c>
      <c r="Y56" s="220" t="s">
        <v>176</v>
      </c>
      <c r="Z56" s="210"/>
      <c r="AA56" s="210"/>
      <c r="AB56" s="210"/>
      <c r="AC56" s="210"/>
      <c r="AD56" s="210"/>
      <c r="AE56" s="210"/>
      <c r="AF56" s="210"/>
      <c r="AG56" s="210" t="s">
        <v>177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1" outlineLevel="2" x14ac:dyDescent="0.25">
      <c r="A57" s="217"/>
      <c r="B57" s="218"/>
      <c r="C57" s="242" t="s">
        <v>224</v>
      </c>
      <c r="D57" s="236"/>
      <c r="E57" s="236"/>
      <c r="F57" s="236"/>
      <c r="G57" s="236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178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37" t="str">
        <f>C57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57" s="210"/>
      <c r="BC57" s="210"/>
      <c r="BD57" s="210"/>
      <c r="BE57" s="210"/>
      <c r="BF57" s="210"/>
      <c r="BG57" s="210"/>
      <c r="BH57" s="210"/>
    </row>
    <row r="58" spans="1:60" outlineLevel="2" x14ac:dyDescent="0.25">
      <c r="A58" s="217"/>
      <c r="B58" s="218"/>
      <c r="C58" s="244"/>
      <c r="D58" s="239"/>
      <c r="E58" s="239"/>
      <c r="F58" s="239"/>
      <c r="G58" s="239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180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9">
        <v>12</v>
      </c>
      <c r="B59" s="230" t="s">
        <v>225</v>
      </c>
      <c r="C59" s="241" t="s">
        <v>226</v>
      </c>
      <c r="D59" s="231" t="s">
        <v>172</v>
      </c>
      <c r="E59" s="232">
        <v>1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4"/>
      <c r="S59" s="234" t="s">
        <v>173</v>
      </c>
      <c r="T59" s="235" t="s">
        <v>174</v>
      </c>
      <c r="U59" s="220">
        <v>0</v>
      </c>
      <c r="V59" s="220">
        <f>ROUND(E59*U59,2)</f>
        <v>0</v>
      </c>
      <c r="W59" s="220"/>
      <c r="X59" s="220" t="s">
        <v>175</v>
      </c>
      <c r="Y59" s="220" t="s">
        <v>176</v>
      </c>
      <c r="Z59" s="210"/>
      <c r="AA59" s="210"/>
      <c r="AB59" s="210"/>
      <c r="AC59" s="210"/>
      <c r="AD59" s="210"/>
      <c r="AE59" s="210"/>
      <c r="AF59" s="210"/>
      <c r="AG59" s="210" t="s">
        <v>177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5">
      <c r="A60" s="217"/>
      <c r="B60" s="218"/>
      <c r="C60" s="242" t="s">
        <v>227</v>
      </c>
      <c r="D60" s="236"/>
      <c r="E60" s="236"/>
      <c r="F60" s="236"/>
      <c r="G60" s="236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178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37" t="str">
        <f>C60</f>
        <v>Náklady na vyhotovení dokumentace skutečného provedení stavby a její předání objednateli v požadované formě a požadovaném počtu.</v>
      </c>
      <c r="BB60" s="210"/>
      <c r="BC60" s="210"/>
      <c r="BD60" s="210"/>
      <c r="BE60" s="210"/>
      <c r="BF60" s="210"/>
      <c r="BG60" s="210"/>
      <c r="BH60" s="210"/>
    </row>
    <row r="61" spans="1:60" outlineLevel="2" x14ac:dyDescent="0.25">
      <c r="A61" s="217"/>
      <c r="B61" s="218"/>
      <c r="C61" s="244"/>
      <c r="D61" s="239"/>
      <c r="E61" s="239"/>
      <c r="F61" s="239"/>
      <c r="G61" s="239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180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5">
      <c r="A62" s="3"/>
      <c r="B62" s="4"/>
      <c r="C62" s="245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E62">
        <v>12</v>
      </c>
      <c r="AF62">
        <v>21</v>
      </c>
      <c r="AG62" t="s">
        <v>154</v>
      </c>
    </row>
    <row r="63" spans="1:60" x14ac:dyDescent="0.25">
      <c r="A63" s="213"/>
      <c r="B63" s="214" t="s">
        <v>29</v>
      </c>
      <c r="C63" s="246"/>
      <c r="D63" s="215"/>
      <c r="E63" s="216"/>
      <c r="F63" s="216"/>
      <c r="G63" s="228">
        <f>G8+G37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E63">
        <f>SUMIF(L7:L61,AE62,G7:G61)</f>
        <v>0</v>
      </c>
      <c r="AF63">
        <f>SUMIF(L7:L61,AF62,G7:G61)</f>
        <v>0</v>
      </c>
      <c r="AG63" t="s">
        <v>228</v>
      </c>
    </row>
    <row r="64" spans="1:60" x14ac:dyDescent="0.25">
      <c r="C64" s="247"/>
      <c r="D64" s="10"/>
      <c r="AG64" t="s">
        <v>232</v>
      </c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2xe0irJPS+JT/aCzWjTJEcPu8nyTwFFlW4PhQm/4grCHTr6xukaAU1af7ptVSGd6a3UVrJ5sp/01RO0NmdIrLg==" saltValue="ZrMeQzifxbP7WmeLdr5rkA==" spinCount="100000" sheet="1" formatRows="0"/>
  <mergeCells count="44">
    <mergeCell ref="C60:G60"/>
    <mergeCell ref="C61:G61"/>
    <mergeCell ref="C51:G51"/>
    <mergeCell ref="C52:G52"/>
    <mergeCell ref="C54:G54"/>
    <mergeCell ref="C55:G55"/>
    <mergeCell ref="C57:G57"/>
    <mergeCell ref="C58:G58"/>
    <mergeCell ref="C42:G42"/>
    <mergeCell ref="C43:G43"/>
    <mergeCell ref="C45:G45"/>
    <mergeCell ref="C46:G46"/>
    <mergeCell ref="C48:G48"/>
    <mergeCell ref="C49:G49"/>
    <mergeCell ref="C32:G32"/>
    <mergeCell ref="C33:G33"/>
    <mergeCell ref="C35:G35"/>
    <mergeCell ref="C36:G36"/>
    <mergeCell ref="C39:G39"/>
    <mergeCell ref="C40:G40"/>
    <mergeCell ref="C26:G26"/>
    <mergeCell ref="C27:G27"/>
    <mergeCell ref="C28:G28"/>
    <mergeCell ref="C29:G29"/>
    <mergeCell ref="C30:G30"/>
    <mergeCell ref="C31:G31"/>
    <mergeCell ref="C19:G19"/>
    <mergeCell ref="C20:G20"/>
    <mergeCell ref="C21:G21"/>
    <mergeCell ref="C22:G22"/>
    <mergeCell ref="C24:G24"/>
    <mergeCell ref="C25:G25"/>
    <mergeCell ref="C12:G12"/>
    <mergeCell ref="C14:G14"/>
    <mergeCell ref="C15:G15"/>
    <mergeCell ref="C16:G16"/>
    <mergeCell ref="C17:G17"/>
    <mergeCell ref="C18:G18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8E368-808C-47E6-AF1E-231C42C4FE6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4" customWidth="1"/>
    <col min="3" max="3" width="63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141</v>
      </c>
      <c r="B1" s="195"/>
      <c r="C1" s="195"/>
      <c r="D1" s="195"/>
      <c r="E1" s="195"/>
      <c r="F1" s="195"/>
      <c r="G1" s="195"/>
      <c r="AG1" t="s">
        <v>142</v>
      </c>
    </row>
    <row r="2" spans="1:60" ht="25.0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143</v>
      </c>
    </row>
    <row r="3" spans="1:60" ht="25.05" customHeight="1" x14ac:dyDescent="0.25">
      <c r="A3" s="196" t="s">
        <v>8</v>
      </c>
      <c r="B3" s="49" t="s">
        <v>51</v>
      </c>
      <c r="C3" s="199" t="s">
        <v>52</v>
      </c>
      <c r="D3" s="197"/>
      <c r="E3" s="197"/>
      <c r="F3" s="197"/>
      <c r="G3" s="198"/>
      <c r="AC3" s="174" t="s">
        <v>143</v>
      </c>
      <c r="AG3" t="s">
        <v>144</v>
      </c>
    </row>
    <row r="4" spans="1:60" ht="25.05" customHeight="1" x14ac:dyDescent="0.25">
      <c r="A4" s="200" t="s">
        <v>9</v>
      </c>
      <c r="B4" s="201" t="s">
        <v>49</v>
      </c>
      <c r="C4" s="202" t="s">
        <v>50</v>
      </c>
      <c r="D4" s="203"/>
      <c r="E4" s="203"/>
      <c r="F4" s="203"/>
      <c r="G4" s="204"/>
      <c r="AG4" t="s">
        <v>145</v>
      </c>
    </row>
    <row r="5" spans="1:60" x14ac:dyDescent="0.25">
      <c r="D5" s="10"/>
    </row>
    <row r="6" spans="1:60" ht="39.6" x14ac:dyDescent="0.25">
      <c r="A6" s="206" t="s">
        <v>146</v>
      </c>
      <c r="B6" s="208" t="s">
        <v>147</v>
      </c>
      <c r="C6" s="208" t="s">
        <v>148</v>
      </c>
      <c r="D6" s="207" t="s">
        <v>149</v>
      </c>
      <c r="E6" s="206" t="s">
        <v>150</v>
      </c>
      <c r="F6" s="205" t="s">
        <v>151</v>
      </c>
      <c r="G6" s="206" t="s">
        <v>29</v>
      </c>
      <c r="H6" s="209" t="s">
        <v>30</v>
      </c>
      <c r="I6" s="209" t="s">
        <v>152</v>
      </c>
      <c r="J6" s="209" t="s">
        <v>31</v>
      </c>
      <c r="K6" s="209" t="s">
        <v>153</v>
      </c>
      <c r="L6" s="209" t="s">
        <v>154</v>
      </c>
      <c r="M6" s="209" t="s">
        <v>155</v>
      </c>
      <c r="N6" s="209" t="s">
        <v>156</v>
      </c>
      <c r="O6" s="209" t="s">
        <v>157</v>
      </c>
      <c r="P6" s="209" t="s">
        <v>158</v>
      </c>
      <c r="Q6" s="209" t="s">
        <v>159</v>
      </c>
      <c r="R6" s="209" t="s">
        <v>160</v>
      </c>
      <c r="S6" s="209" t="s">
        <v>161</v>
      </c>
      <c r="T6" s="209" t="s">
        <v>162</v>
      </c>
      <c r="U6" s="209" t="s">
        <v>163</v>
      </c>
      <c r="V6" s="209" t="s">
        <v>164</v>
      </c>
      <c r="W6" s="209" t="s">
        <v>165</v>
      </c>
      <c r="X6" s="209" t="s">
        <v>166</v>
      </c>
      <c r="Y6" s="209" t="s">
        <v>167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22" t="s">
        <v>168</v>
      </c>
      <c r="B8" s="223" t="s">
        <v>73</v>
      </c>
      <c r="C8" s="240" t="s">
        <v>74</v>
      </c>
      <c r="D8" s="224"/>
      <c r="E8" s="225"/>
      <c r="F8" s="226"/>
      <c r="G8" s="226">
        <f>SUMIF(AG9:AG130,"&lt;&gt;NOR",G9:G130)</f>
        <v>0</v>
      </c>
      <c r="H8" s="226"/>
      <c r="I8" s="226">
        <f>SUM(I9:I130)</f>
        <v>0</v>
      </c>
      <c r="J8" s="226"/>
      <c r="K8" s="226">
        <f>SUM(K9:K130)</f>
        <v>0</v>
      </c>
      <c r="L8" s="226"/>
      <c r="M8" s="226">
        <f>SUM(M9:M130)</f>
        <v>0</v>
      </c>
      <c r="N8" s="225"/>
      <c r="O8" s="225">
        <f>SUM(O9:O130)</f>
        <v>64.95</v>
      </c>
      <c r="P8" s="225"/>
      <c r="Q8" s="225">
        <f>SUM(Q9:Q130)</f>
        <v>1199.05</v>
      </c>
      <c r="R8" s="226"/>
      <c r="S8" s="226"/>
      <c r="T8" s="227"/>
      <c r="U8" s="221"/>
      <c r="V8" s="221">
        <f>SUM(V9:V130)</f>
        <v>788.67000000000007</v>
      </c>
      <c r="W8" s="221"/>
      <c r="X8" s="221"/>
      <c r="Y8" s="221"/>
      <c r="AG8" t="s">
        <v>169</v>
      </c>
    </row>
    <row r="9" spans="1:60" outlineLevel="1" x14ac:dyDescent="0.25">
      <c r="A9" s="229">
        <v>1</v>
      </c>
      <c r="B9" s="230" t="s">
        <v>233</v>
      </c>
      <c r="C9" s="241" t="s">
        <v>234</v>
      </c>
      <c r="D9" s="231" t="s">
        <v>235</v>
      </c>
      <c r="E9" s="232">
        <v>8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2.99E-3</v>
      </c>
      <c r="O9" s="232">
        <f>ROUND(E9*N9,2)</f>
        <v>0.02</v>
      </c>
      <c r="P9" s="232">
        <v>0</v>
      </c>
      <c r="Q9" s="232">
        <f>ROUND(E9*P9,2)</f>
        <v>0</v>
      </c>
      <c r="R9" s="234" t="s">
        <v>236</v>
      </c>
      <c r="S9" s="234" t="s">
        <v>173</v>
      </c>
      <c r="T9" s="235" t="s">
        <v>173</v>
      </c>
      <c r="U9" s="220">
        <v>1.7</v>
      </c>
      <c r="V9" s="220">
        <f>ROUND(E9*U9,2)</f>
        <v>13.6</v>
      </c>
      <c r="W9" s="220"/>
      <c r="X9" s="220" t="s">
        <v>237</v>
      </c>
      <c r="Y9" s="220" t="s">
        <v>176</v>
      </c>
      <c r="Z9" s="210"/>
      <c r="AA9" s="210"/>
      <c r="AB9" s="210"/>
      <c r="AC9" s="210"/>
      <c r="AD9" s="210"/>
      <c r="AE9" s="210"/>
      <c r="AF9" s="210"/>
      <c r="AG9" s="210" t="s">
        <v>238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17"/>
      <c r="B10" s="218"/>
      <c r="C10" s="252" t="s">
        <v>239</v>
      </c>
      <c r="D10" s="250"/>
      <c r="E10" s="250"/>
      <c r="F10" s="250"/>
      <c r="G10" s="25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240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5">
      <c r="A11" s="217"/>
      <c r="B11" s="218"/>
      <c r="C11" s="243" t="s">
        <v>241</v>
      </c>
      <c r="D11" s="238"/>
      <c r="E11" s="238"/>
      <c r="F11" s="238"/>
      <c r="G11" s="238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178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5">
      <c r="A12" s="217"/>
      <c r="B12" s="218"/>
      <c r="C12" s="244"/>
      <c r="D12" s="239"/>
      <c r="E12" s="239"/>
      <c r="F12" s="239"/>
      <c r="G12" s="239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180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9">
        <v>2</v>
      </c>
      <c r="B13" s="230" t="s">
        <v>242</v>
      </c>
      <c r="C13" s="241" t="s">
        <v>243</v>
      </c>
      <c r="D13" s="231" t="s">
        <v>235</v>
      </c>
      <c r="E13" s="232">
        <v>8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 t="s">
        <v>236</v>
      </c>
      <c r="S13" s="234" t="s">
        <v>173</v>
      </c>
      <c r="T13" s="235" t="s">
        <v>173</v>
      </c>
      <c r="U13" s="220">
        <v>2.02</v>
      </c>
      <c r="V13" s="220">
        <f>ROUND(E13*U13,2)</f>
        <v>16.16</v>
      </c>
      <c r="W13" s="220"/>
      <c r="X13" s="220" t="s">
        <v>237</v>
      </c>
      <c r="Y13" s="220" t="s">
        <v>176</v>
      </c>
      <c r="Z13" s="210"/>
      <c r="AA13" s="210"/>
      <c r="AB13" s="210"/>
      <c r="AC13" s="210"/>
      <c r="AD13" s="210"/>
      <c r="AE13" s="210"/>
      <c r="AF13" s="210"/>
      <c r="AG13" s="210" t="s">
        <v>238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1" outlineLevel="2" x14ac:dyDescent="0.25">
      <c r="A14" s="217"/>
      <c r="B14" s="218"/>
      <c r="C14" s="252" t="s">
        <v>244</v>
      </c>
      <c r="D14" s="250"/>
      <c r="E14" s="250"/>
      <c r="F14" s="250"/>
      <c r="G14" s="25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240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37" t="str">
        <f>C14</f>
        <v>s odřezáním kmene a odvětvením, včetně případného odklizení kmene a větví na oddělené hromady na vzdálenost do 50 m nebo s naložením na dopravní prostředek,</v>
      </c>
      <c r="BB14" s="210"/>
      <c r="BC14" s="210"/>
      <c r="BD14" s="210"/>
      <c r="BE14" s="210"/>
      <c r="BF14" s="210"/>
      <c r="BG14" s="210"/>
      <c r="BH14" s="210"/>
    </row>
    <row r="15" spans="1:60" outlineLevel="2" x14ac:dyDescent="0.25">
      <c r="A15" s="217"/>
      <c r="B15" s="218"/>
      <c r="C15" s="244"/>
      <c r="D15" s="239"/>
      <c r="E15" s="239"/>
      <c r="F15" s="239"/>
      <c r="G15" s="239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180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9">
        <v>3</v>
      </c>
      <c r="B16" s="230" t="s">
        <v>245</v>
      </c>
      <c r="C16" s="241" t="s">
        <v>246</v>
      </c>
      <c r="D16" s="231" t="s">
        <v>235</v>
      </c>
      <c r="E16" s="232">
        <v>8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32">
        <v>1E-4</v>
      </c>
      <c r="O16" s="232">
        <f>ROUND(E16*N16,2)</f>
        <v>0</v>
      </c>
      <c r="P16" s="232">
        <v>0</v>
      </c>
      <c r="Q16" s="232">
        <f>ROUND(E16*P16,2)</f>
        <v>0</v>
      </c>
      <c r="R16" s="234" t="s">
        <v>236</v>
      </c>
      <c r="S16" s="234" t="s">
        <v>173</v>
      </c>
      <c r="T16" s="235" t="s">
        <v>173</v>
      </c>
      <c r="U16" s="220">
        <v>4.55</v>
      </c>
      <c r="V16" s="220">
        <f>ROUND(E16*U16,2)</f>
        <v>36.4</v>
      </c>
      <c r="W16" s="220"/>
      <c r="X16" s="220" t="s">
        <v>237</v>
      </c>
      <c r="Y16" s="220" t="s">
        <v>176</v>
      </c>
      <c r="Z16" s="210"/>
      <c r="AA16" s="210"/>
      <c r="AB16" s="210"/>
      <c r="AC16" s="210"/>
      <c r="AD16" s="210"/>
      <c r="AE16" s="210"/>
      <c r="AF16" s="210"/>
      <c r="AG16" s="210" t="s">
        <v>238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1" outlineLevel="2" x14ac:dyDescent="0.25">
      <c r="A17" s="217"/>
      <c r="B17" s="218"/>
      <c r="C17" s="252" t="s">
        <v>247</v>
      </c>
      <c r="D17" s="250"/>
      <c r="E17" s="250"/>
      <c r="F17" s="250"/>
      <c r="G17" s="25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240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37" t="str">
        <f>C17</f>
        <v>s jejich vykopáním nebo vytrháním, s přesekáním kořenů a s případným nutným přemístěním pařezů na hromady do vzdálenosti do 50 m nebo s naložením na dopravní prostředek,</v>
      </c>
      <c r="BB17" s="210"/>
      <c r="BC17" s="210"/>
      <c r="BD17" s="210"/>
      <c r="BE17" s="210"/>
      <c r="BF17" s="210"/>
      <c r="BG17" s="210"/>
      <c r="BH17" s="210"/>
    </row>
    <row r="18" spans="1:60" outlineLevel="2" x14ac:dyDescent="0.25">
      <c r="A18" s="217"/>
      <c r="B18" s="218"/>
      <c r="C18" s="244"/>
      <c r="D18" s="239"/>
      <c r="E18" s="239"/>
      <c r="F18" s="239"/>
      <c r="G18" s="239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180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29">
        <v>4</v>
      </c>
      <c r="B19" s="230" t="s">
        <v>248</v>
      </c>
      <c r="C19" s="241" t="s">
        <v>249</v>
      </c>
      <c r="D19" s="231" t="s">
        <v>250</v>
      </c>
      <c r="E19" s="232">
        <v>130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0.22500000000000001</v>
      </c>
      <c r="Q19" s="232">
        <f>ROUND(E19*P19,2)</f>
        <v>29.25</v>
      </c>
      <c r="R19" s="234" t="s">
        <v>251</v>
      </c>
      <c r="S19" s="234" t="s">
        <v>173</v>
      </c>
      <c r="T19" s="235" t="s">
        <v>173</v>
      </c>
      <c r="U19" s="220">
        <v>0.14000000000000001</v>
      </c>
      <c r="V19" s="220">
        <f>ROUND(E19*U19,2)</f>
        <v>18.2</v>
      </c>
      <c r="W19" s="220"/>
      <c r="X19" s="220" t="s">
        <v>237</v>
      </c>
      <c r="Y19" s="220" t="s">
        <v>176</v>
      </c>
      <c r="Z19" s="210"/>
      <c r="AA19" s="210"/>
      <c r="AB19" s="210"/>
      <c r="AC19" s="210"/>
      <c r="AD19" s="210"/>
      <c r="AE19" s="210"/>
      <c r="AF19" s="210"/>
      <c r="AG19" s="210" t="s">
        <v>238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5">
      <c r="A20" s="217"/>
      <c r="B20" s="218"/>
      <c r="C20" s="252" t="s">
        <v>252</v>
      </c>
      <c r="D20" s="250"/>
      <c r="E20" s="250"/>
      <c r="F20" s="250"/>
      <c r="G20" s="25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240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5">
      <c r="A21" s="217"/>
      <c r="B21" s="218"/>
      <c r="C21" s="253" t="s">
        <v>253</v>
      </c>
      <c r="D21" s="248"/>
      <c r="E21" s="249">
        <v>130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254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17"/>
      <c r="B22" s="218"/>
      <c r="C22" s="244"/>
      <c r="D22" s="239"/>
      <c r="E22" s="239"/>
      <c r="F22" s="239"/>
      <c r="G22" s="239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180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29">
        <v>5</v>
      </c>
      <c r="B23" s="230" t="s">
        <v>255</v>
      </c>
      <c r="C23" s="241" t="s">
        <v>256</v>
      </c>
      <c r="D23" s="231" t="s">
        <v>250</v>
      </c>
      <c r="E23" s="232">
        <v>1120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0.22</v>
      </c>
      <c r="Q23" s="232">
        <f>ROUND(E23*P23,2)</f>
        <v>246.4</v>
      </c>
      <c r="R23" s="234" t="s">
        <v>251</v>
      </c>
      <c r="S23" s="234" t="s">
        <v>173</v>
      </c>
      <c r="T23" s="235" t="s">
        <v>173</v>
      </c>
      <c r="U23" s="220">
        <v>0.05</v>
      </c>
      <c r="V23" s="220">
        <f>ROUND(E23*U23,2)</f>
        <v>56</v>
      </c>
      <c r="W23" s="220"/>
      <c r="X23" s="220" t="s">
        <v>237</v>
      </c>
      <c r="Y23" s="220" t="s">
        <v>176</v>
      </c>
      <c r="Z23" s="210"/>
      <c r="AA23" s="210"/>
      <c r="AB23" s="210"/>
      <c r="AC23" s="210"/>
      <c r="AD23" s="210"/>
      <c r="AE23" s="210"/>
      <c r="AF23" s="210"/>
      <c r="AG23" s="210" t="s">
        <v>238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5">
      <c r="A24" s="217"/>
      <c r="B24" s="218"/>
      <c r="C24" s="253" t="s">
        <v>257</v>
      </c>
      <c r="D24" s="248"/>
      <c r="E24" s="249">
        <v>1120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254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5">
      <c r="A25" s="217"/>
      <c r="B25" s="218"/>
      <c r="C25" s="244"/>
      <c r="D25" s="239"/>
      <c r="E25" s="239"/>
      <c r="F25" s="239"/>
      <c r="G25" s="239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180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29">
        <v>6</v>
      </c>
      <c r="B26" s="230" t="s">
        <v>258</v>
      </c>
      <c r="C26" s="241" t="s">
        <v>259</v>
      </c>
      <c r="D26" s="231" t="s">
        <v>250</v>
      </c>
      <c r="E26" s="232">
        <v>1120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0</v>
      </c>
      <c r="O26" s="232">
        <f>ROUND(E26*N26,2)</f>
        <v>0</v>
      </c>
      <c r="P26" s="232">
        <v>0.33</v>
      </c>
      <c r="Q26" s="232">
        <f>ROUND(E26*P26,2)</f>
        <v>369.6</v>
      </c>
      <c r="R26" s="234" t="s">
        <v>251</v>
      </c>
      <c r="S26" s="234" t="s">
        <v>173</v>
      </c>
      <c r="T26" s="235" t="s">
        <v>173</v>
      </c>
      <c r="U26" s="220">
        <v>0.11</v>
      </c>
      <c r="V26" s="220">
        <f>ROUND(E26*U26,2)</f>
        <v>123.2</v>
      </c>
      <c r="W26" s="220"/>
      <c r="X26" s="220" t="s">
        <v>237</v>
      </c>
      <c r="Y26" s="220" t="s">
        <v>176</v>
      </c>
      <c r="Z26" s="210"/>
      <c r="AA26" s="210"/>
      <c r="AB26" s="210"/>
      <c r="AC26" s="210"/>
      <c r="AD26" s="210"/>
      <c r="AE26" s="210"/>
      <c r="AF26" s="210"/>
      <c r="AG26" s="210" t="s">
        <v>238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5">
      <c r="A27" s="217"/>
      <c r="B27" s="218"/>
      <c r="C27" s="253" t="s">
        <v>260</v>
      </c>
      <c r="D27" s="248"/>
      <c r="E27" s="249">
        <v>1120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254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5">
      <c r="A28" s="217"/>
      <c r="B28" s="218"/>
      <c r="C28" s="244"/>
      <c r="D28" s="239"/>
      <c r="E28" s="239"/>
      <c r="F28" s="239"/>
      <c r="G28" s="239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180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.399999999999999" outlineLevel="1" x14ac:dyDescent="0.25">
      <c r="A29" s="229">
        <v>7</v>
      </c>
      <c r="B29" s="230" t="s">
        <v>261</v>
      </c>
      <c r="C29" s="241" t="s">
        <v>262</v>
      </c>
      <c r="D29" s="231" t="s">
        <v>250</v>
      </c>
      <c r="E29" s="232">
        <v>1120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0.48</v>
      </c>
      <c r="Q29" s="232">
        <f>ROUND(E29*P29,2)</f>
        <v>537.6</v>
      </c>
      <c r="R29" s="234" t="s">
        <v>251</v>
      </c>
      <c r="S29" s="234" t="s">
        <v>173</v>
      </c>
      <c r="T29" s="235" t="s">
        <v>173</v>
      </c>
      <c r="U29" s="220">
        <v>0.06</v>
      </c>
      <c r="V29" s="220">
        <f>ROUND(E29*U29,2)</f>
        <v>67.2</v>
      </c>
      <c r="W29" s="220"/>
      <c r="X29" s="220" t="s">
        <v>237</v>
      </c>
      <c r="Y29" s="220" t="s">
        <v>176</v>
      </c>
      <c r="Z29" s="210"/>
      <c r="AA29" s="210"/>
      <c r="AB29" s="210"/>
      <c r="AC29" s="210"/>
      <c r="AD29" s="210"/>
      <c r="AE29" s="210"/>
      <c r="AF29" s="210"/>
      <c r="AG29" s="210" t="s">
        <v>238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5">
      <c r="A30" s="217"/>
      <c r="B30" s="218"/>
      <c r="C30" s="253" t="s">
        <v>263</v>
      </c>
      <c r="D30" s="248"/>
      <c r="E30" s="249">
        <v>1120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254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5">
      <c r="A31" s="217"/>
      <c r="B31" s="218"/>
      <c r="C31" s="244"/>
      <c r="D31" s="239"/>
      <c r="E31" s="239"/>
      <c r="F31" s="239"/>
      <c r="G31" s="239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180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9">
        <v>8</v>
      </c>
      <c r="B32" s="230" t="s">
        <v>264</v>
      </c>
      <c r="C32" s="241" t="s">
        <v>265</v>
      </c>
      <c r="D32" s="231" t="s">
        <v>266</v>
      </c>
      <c r="E32" s="232">
        <v>60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0.27</v>
      </c>
      <c r="Q32" s="232">
        <f>ROUND(E32*P32,2)</f>
        <v>16.2</v>
      </c>
      <c r="R32" s="234" t="s">
        <v>251</v>
      </c>
      <c r="S32" s="234" t="s">
        <v>173</v>
      </c>
      <c r="T32" s="235" t="s">
        <v>173</v>
      </c>
      <c r="U32" s="220">
        <v>0.12</v>
      </c>
      <c r="V32" s="220">
        <f>ROUND(E32*U32,2)</f>
        <v>7.2</v>
      </c>
      <c r="W32" s="220"/>
      <c r="X32" s="220" t="s">
        <v>237</v>
      </c>
      <c r="Y32" s="220" t="s">
        <v>176</v>
      </c>
      <c r="Z32" s="210"/>
      <c r="AA32" s="210"/>
      <c r="AB32" s="210"/>
      <c r="AC32" s="210"/>
      <c r="AD32" s="210"/>
      <c r="AE32" s="210"/>
      <c r="AF32" s="210"/>
      <c r="AG32" s="210" t="s">
        <v>238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5">
      <c r="A33" s="217"/>
      <c r="B33" s="218"/>
      <c r="C33" s="252" t="s">
        <v>267</v>
      </c>
      <c r="D33" s="250"/>
      <c r="E33" s="250"/>
      <c r="F33" s="250"/>
      <c r="G33" s="25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240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37" t="str">
        <f>C33</f>
        <v>s vybouráním lože, s přemístěním hmot na skládku na vzdálenost do 3 m nebo naložením na dopravní prostředek</v>
      </c>
      <c r="BB33" s="210"/>
      <c r="BC33" s="210"/>
      <c r="BD33" s="210"/>
      <c r="BE33" s="210"/>
      <c r="BF33" s="210"/>
      <c r="BG33" s="210"/>
      <c r="BH33" s="210"/>
    </row>
    <row r="34" spans="1:60" outlineLevel="2" x14ac:dyDescent="0.25">
      <c r="A34" s="217"/>
      <c r="B34" s="218"/>
      <c r="C34" s="244"/>
      <c r="D34" s="239"/>
      <c r="E34" s="239"/>
      <c r="F34" s="239"/>
      <c r="G34" s="239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180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9">
        <v>9</v>
      </c>
      <c r="B35" s="230" t="s">
        <v>268</v>
      </c>
      <c r="C35" s="241" t="s">
        <v>269</v>
      </c>
      <c r="D35" s="231" t="s">
        <v>270</v>
      </c>
      <c r="E35" s="232">
        <v>97.5</v>
      </c>
      <c r="F35" s="233"/>
      <c r="G35" s="234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4" t="s">
        <v>236</v>
      </c>
      <c r="S35" s="234" t="s">
        <v>173</v>
      </c>
      <c r="T35" s="235" t="s">
        <v>173</v>
      </c>
      <c r="U35" s="220">
        <v>0.1</v>
      </c>
      <c r="V35" s="220">
        <f>ROUND(E35*U35,2)</f>
        <v>9.75</v>
      </c>
      <c r="W35" s="220"/>
      <c r="X35" s="220" t="s">
        <v>237</v>
      </c>
      <c r="Y35" s="220" t="s">
        <v>176</v>
      </c>
      <c r="Z35" s="210"/>
      <c r="AA35" s="210"/>
      <c r="AB35" s="210"/>
      <c r="AC35" s="210"/>
      <c r="AD35" s="210"/>
      <c r="AE35" s="210"/>
      <c r="AF35" s="210"/>
      <c r="AG35" s="210" t="s">
        <v>238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5">
      <c r="A36" s="217"/>
      <c r="B36" s="218"/>
      <c r="C36" s="252" t="s">
        <v>271</v>
      </c>
      <c r="D36" s="250"/>
      <c r="E36" s="250"/>
      <c r="F36" s="250"/>
      <c r="G36" s="25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240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37" t="str">
        <f>C36</f>
        <v>nebo lesní půdy, s vodorovným přemístěním na hromady v místě upotřebení nebo na dočasné či trvalé skládky se složením</v>
      </c>
      <c r="BB36" s="210"/>
      <c r="BC36" s="210"/>
      <c r="BD36" s="210"/>
      <c r="BE36" s="210"/>
      <c r="BF36" s="210"/>
      <c r="BG36" s="210"/>
      <c r="BH36" s="210"/>
    </row>
    <row r="37" spans="1:60" outlineLevel="2" x14ac:dyDescent="0.25">
      <c r="A37" s="217"/>
      <c r="B37" s="218"/>
      <c r="C37" s="253" t="s">
        <v>272</v>
      </c>
      <c r="D37" s="248"/>
      <c r="E37" s="249">
        <v>97.5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254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5">
      <c r="A38" s="217"/>
      <c r="B38" s="218"/>
      <c r="C38" s="244"/>
      <c r="D38" s="239"/>
      <c r="E38" s="239"/>
      <c r="F38" s="239"/>
      <c r="G38" s="239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180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9">
        <v>10</v>
      </c>
      <c r="B39" s="230" t="s">
        <v>273</v>
      </c>
      <c r="C39" s="241" t="s">
        <v>274</v>
      </c>
      <c r="D39" s="231" t="s">
        <v>270</v>
      </c>
      <c r="E39" s="232">
        <v>270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 t="s">
        <v>236</v>
      </c>
      <c r="S39" s="234" t="s">
        <v>173</v>
      </c>
      <c r="T39" s="235" t="s">
        <v>173</v>
      </c>
      <c r="U39" s="220">
        <v>0.08</v>
      </c>
      <c r="V39" s="220">
        <f>ROUND(E39*U39,2)</f>
        <v>21.6</v>
      </c>
      <c r="W39" s="220"/>
      <c r="X39" s="220" t="s">
        <v>237</v>
      </c>
      <c r="Y39" s="220" t="s">
        <v>176</v>
      </c>
      <c r="Z39" s="210"/>
      <c r="AA39" s="210"/>
      <c r="AB39" s="210"/>
      <c r="AC39" s="210"/>
      <c r="AD39" s="210"/>
      <c r="AE39" s="210"/>
      <c r="AF39" s="210"/>
      <c r="AG39" s="210" t="s">
        <v>238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5">
      <c r="A40" s="217"/>
      <c r="B40" s="218"/>
      <c r="C40" s="252" t="s">
        <v>275</v>
      </c>
      <c r="D40" s="250"/>
      <c r="E40" s="250"/>
      <c r="F40" s="250"/>
      <c r="G40" s="25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240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37" t="str">
        <f>C40</f>
        <v>nezapažené, s přemístěním výkopku v příčných profilech na vzdálenost do 15 m nebo s naložením na dopravní prostředek</v>
      </c>
      <c r="BB40" s="210"/>
      <c r="BC40" s="210"/>
      <c r="BD40" s="210"/>
      <c r="BE40" s="210"/>
      <c r="BF40" s="210"/>
      <c r="BG40" s="210"/>
      <c r="BH40" s="210"/>
    </row>
    <row r="41" spans="1:60" outlineLevel="2" x14ac:dyDescent="0.25">
      <c r="A41" s="217"/>
      <c r="B41" s="218"/>
      <c r="C41" s="253" t="s">
        <v>276</v>
      </c>
      <c r="D41" s="248"/>
      <c r="E41" s="249">
        <v>270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254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5">
      <c r="A42" s="217"/>
      <c r="B42" s="218"/>
      <c r="C42" s="244"/>
      <c r="D42" s="239"/>
      <c r="E42" s="239"/>
      <c r="F42" s="239"/>
      <c r="G42" s="239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180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9">
        <v>11</v>
      </c>
      <c r="B43" s="230" t="s">
        <v>273</v>
      </c>
      <c r="C43" s="241" t="s">
        <v>274</v>
      </c>
      <c r="D43" s="231" t="s">
        <v>270</v>
      </c>
      <c r="E43" s="232">
        <v>201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4" t="s">
        <v>236</v>
      </c>
      <c r="S43" s="234" t="s">
        <v>173</v>
      </c>
      <c r="T43" s="235" t="s">
        <v>173</v>
      </c>
      <c r="U43" s="220">
        <v>0.08</v>
      </c>
      <c r="V43" s="220">
        <f>ROUND(E43*U43,2)</f>
        <v>16.079999999999998</v>
      </c>
      <c r="W43" s="220"/>
      <c r="X43" s="220" t="s">
        <v>237</v>
      </c>
      <c r="Y43" s="220" t="s">
        <v>176</v>
      </c>
      <c r="Z43" s="210"/>
      <c r="AA43" s="210"/>
      <c r="AB43" s="210"/>
      <c r="AC43" s="210"/>
      <c r="AD43" s="210"/>
      <c r="AE43" s="210"/>
      <c r="AF43" s="210"/>
      <c r="AG43" s="210" t="s">
        <v>238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5">
      <c r="A44" s="217"/>
      <c r="B44" s="218"/>
      <c r="C44" s="252" t="s">
        <v>275</v>
      </c>
      <c r="D44" s="250"/>
      <c r="E44" s="250"/>
      <c r="F44" s="250"/>
      <c r="G44" s="25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240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37" t="str">
        <f>C44</f>
        <v>nezapažené, s přemístěním výkopku v příčných profilech na vzdálenost do 15 m nebo s naložením na dopravní prostředek</v>
      </c>
      <c r="BB44" s="210"/>
      <c r="BC44" s="210"/>
      <c r="BD44" s="210"/>
      <c r="BE44" s="210"/>
      <c r="BF44" s="210"/>
      <c r="BG44" s="210"/>
      <c r="BH44" s="210"/>
    </row>
    <row r="45" spans="1:60" outlineLevel="2" x14ac:dyDescent="0.25">
      <c r="A45" s="217"/>
      <c r="B45" s="218"/>
      <c r="C45" s="253" t="s">
        <v>277</v>
      </c>
      <c r="D45" s="248"/>
      <c r="E45" s="249"/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254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5">
      <c r="A46" s="217"/>
      <c r="B46" s="218"/>
      <c r="C46" s="253" t="s">
        <v>278</v>
      </c>
      <c r="D46" s="248"/>
      <c r="E46" s="249">
        <v>201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254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5">
      <c r="A47" s="217"/>
      <c r="B47" s="218"/>
      <c r="C47" s="244"/>
      <c r="D47" s="239"/>
      <c r="E47" s="239"/>
      <c r="F47" s="239"/>
      <c r="G47" s="239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180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29">
        <v>12</v>
      </c>
      <c r="B48" s="230" t="s">
        <v>279</v>
      </c>
      <c r="C48" s="241" t="s">
        <v>280</v>
      </c>
      <c r="D48" s="231" t="s">
        <v>270</v>
      </c>
      <c r="E48" s="232">
        <v>180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2">
        <v>0</v>
      </c>
      <c r="O48" s="232">
        <f>ROUND(E48*N48,2)</f>
        <v>0</v>
      </c>
      <c r="P48" s="232">
        <v>0</v>
      </c>
      <c r="Q48" s="232">
        <f>ROUND(E48*P48,2)</f>
        <v>0</v>
      </c>
      <c r="R48" s="234" t="s">
        <v>236</v>
      </c>
      <c r="S48" s="234" t="s">
        <v>173</v>
      </c>
      <c r="T48" s="235" t="s">
        <v>173</v>
      </c>
      <c r="U48" s="220">
        <v>0.21</v>
      </c>
      <c r="V48" s="220">
        <f>ROUND(E48*U48,2)</f>
        <v>37.799999999999997</v>
      </c>
      <c r="W48" s="220"/>
      <c r="X48" s="220" t="s">
        <v>237</v>
      </c>
      <c r="Y48" s="220" t="s">
        <v>176</v>
      </c>
      <c r="Z48" s="210"/>
      <c r="AA48" s="210"/>
      <c r="AB48" s="210"/>
      <c r="AC48" s="210"/>
      <c r="AD48" s="210"/>
      <c r="AE48" s="210"/>
      <c r="AF48" s="210"/>
      <c r="AG48" s="210" t="s">
        <v>238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1" outlineLevel="2" x14ac:dyDescent="0.25">
      <c r="A49" s="217"/>
      <c r="B49" s="218"/>
      <c r="C49" s="252" t="s">
        <v>281</v>
      </c>
      <c r="D49" s="250"/>
      <c r="E49" s="250"/>
      <c r="F49" s="250"/>
      <c r="G49" s="25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240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37" t="str">
        <f>C49</f>
        <v>zapažených i nezapažených s urovnáním dna do předepsaného profilu a spádu, s přehozením výkopku na přilehlém terénu na vzdálenost do 3 m od podélné osy rýhy nebo s naložením výkopku na dopravní prostředek.</v>
      </c>
      <c r="BB49" s="210"/>
      <c r="BC49" s="210"/>
      <c r="BD49" s="210"/>
      <c r="BE49" s="210"/>
      <c r="BF49" s="210"/>
      <c r="BG49" s="210"/>
      <c r="BH49" s="210"/>
    </row>
    <row r="50" spans="1:60" outlineLevel="2" x14ac:dyDescent="0.25">
      <c r="A50" s="217"/>
      <c r="B50" s="218"/>
      <c r="C50" s="253" t="s">
        <v>282</v>
      </c>
      <c r="D50" s="248"/>
      <c r="E50" s="249">
        <v>180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254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5">
      <c r="A51" s="217"/>
      <c r="B51" s="218"/>
      <c r="C51" s="244"/>
      <c r="D51" s="239"/>
      <c r="E51" s="239"/>
      <c r="F51" s="239"/>
      <c r="G51" s="239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180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9">
        <v>13</v>
      </c>
      <c r="B52" s="230" t="s">
        <v>283</v>
      </c>
      <c r="C52" s="241" t="s">
        <v>284</v>
      </c>
      <c r="D52" s="231" t="s">
        <v>270</v>
      </c>
      <c r="E52" s="232">
        <v>195</v>
      </c>
      <c r="F52" s="233"/>
      <c r="G52" s="234">
        <f>ROUND(E52*F52,2)</f>
        <v>0</v>
      </c>
      <c r="H52" s="233"/>
      <c r="I52" s="234">
        <f>ROUND(E52*H52,2)</f>
        <v>0</v>
      </c>
      <c r="J52" s="233"/>
      <c r="K52" s="234">
        <f>ROUND(E52*J52,2)</f>
        <v>0</v>
      </c>
      <c r="L52" s="234">
        <v>21</v>
      </c>
      <c r="M52" s="234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4" t="s">
        <v>236</v>
      </c>
      <c r="S52" s="234" t="s">
        <v>173</v>
      </c>
      <c r="T52" s="235" t="s">
        <v>173</v>
      </c>
      <c r="U52" s="220">
        <v>0.01</v>
      </c>
      <c r="V52" s="220">
        <f>ROUND(E52*U52,2)</f>
        <v>1.95</v>
      </c>
      <c r="W52" s="220"/>
      <c r="X52" s="220" t="s">
        <v>237</v>
      </c>
      <c r="Y52" s="220" t="s">
        <v>176</v>
      </c>
      <c r="Z52" s="210"/>
      <c r="AA52" s="210"/>
      <c r="AB52" s="210"/>
      <c r="AC52" s="210"/>
      <c r="AD52" s="210"/>
      <c r="AE52" s="210"/>
      <c r="AF52" s="210"/>
      <c r="AG52" s="210" t="s">
        <v>238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5">
      <c r="A53" s="217"/>
      <c r="B53" s="218"/>
      <c r="C53" s="252" t="s">
        <v>285</v>
      </c>
      <c r="D53" s="250"/>
      <c r="E53" s="250"/>
      <c r="F53" s="250"/>
      <c r="G53" s="25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240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5">
      <c r="A54" s="217"/>
      <c r="B54" s="218"/>
      <c r="C54" s="253" t="s">
        <v>286</v>
      </c>
      <c r="D54" s="248"/>
      <c r="E54" s="249">
        <v>97.5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254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5">
      <c r="A55" s="217"/>
      <c r="B55" s="218"/>
      <c r="C55" s="253" t="s">
        <v>287</v>
      </c>
      <c r="D55" s="248"/>
      <c r="E55" s="249">
        <v>97.5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254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5">
      <c r="A56" s="217"/>
      <c r="B56" s="218"/>
      <c r="C56" s="244"/>
      <c r="D56" s="239"/>
      <c r="E56" s="239"/>
      <c r="F56" s="239"/>
      <c r="G56" s="239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180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9">
        <v>14</v>
      </c>
      <c r="B57" s="230" t="s">
        <v>288</v>
      </c>
      <c r="C57" s="241" t="s">
        <v>289</v>
      </c>
      <c r="D57" s="231" t="s">
        <v>270</v>
      </c>
      <c r="E57" s="232">
        <v>201</v>
      </c>
      <c r="F57" s="233"/>
      <c r="G57" s="234">
        <f>ROUND(E57*F57,2)</f>
        <v>0</v>
      </c>
      <c r="H57" s="233"/>
      <c r="I57" s="234">
        <f>ROUND(E57*H57,2)</f>
        <v>0</v>
      </c>
      <c r="J57" s="233"/>
      <c r="K57" s="234">
        <f>ROUND(E57*J57,2)</f>
        <v>0</v>
      </c>
      <c r="L57" s="234">
        <v>21</v>
      </c>
      <c r="M57" s="234">
        <f>G57*(1+L57/100)</f>
        <v>0</v>
      </c>
      <c r="N57" s="232">
        <v>0</v>
      </c>
      <c r="O57" s="232">
        <f>ROUND(E57*N57,2)</f>
        <v>0</v>
      </c>
      <c r="P57" s="232">
        <v>0</v>
      </c>
      <c r="Q57" s="232">
        <f>ROUND(E57*P57,2)</f>
        <v>0</v>
      </c>
      <c r="R57" s="234" t="s">
        <v>236</v>
      </c>
      <c r="S57" s="234" t="s">
        <v>173</v>
      </c>
      <c r="T57" s="235" t="s">
        <v>173</v>
      </c>
      <c r="U57" s="220">
        <v>0.01</v>
      </c>
      <c r="V57" s="220">
        <f>ROUND(E57*U57,2)</f>
        <v>2.0099999999999998</v>
      </c>
      <c r="W57" s="220"/>
      <c r="X57" s="220" t="s">
        <v>237</v>
      </c>
      <c r="Y57" s="220" t="s">
        <v>176</v>
      </c>
      <c r="Z57" s="210"/>
      <c r="AA57" s="210"/>
      <c r="AB57" s="210"/>
      <c r="AC57" s="210"/>
      <c r="AD57" s="210"/>
      <c r="AE57" s="210"/>
      <c r="AF57" s="210"/>
      <c r="AG57" s="210" t="s">
        <v>238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5">
      <c r="A58" s="217"/>
      <c r="B58" s="218"/>
      <c r="C58" s="252" t="s">
        <v>285</v>
      </c>
      <c r="D58" s="250"/>
      <c r="E58" s="250"/>
      <c r="F58" s="250"/>
      <c r="G58" s="25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240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5">
      <c r="A59" s="217"/>
      <c r="B59" s="218"/>
      <c r="C59" s="253" t="s">
        <v>277</v>
      </c>
      <c r="D59" s="248"/>
      <c r="E59" s="249"/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254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17"/>
      <c r="B60" s="218"/>
      <c r="C60" s="253" t="s">
        <v>290</v>
      </c>
      <c r="D60" s="248"/>
      <c r="E60" s="249">
        <v>201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254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5">
      <c r="A61" s="217"/>
      <c r="B61" s="218"/>
      <c r="C61" s="244"/>
      <c r="D61" s="239"/>
      <c r="E61" s="239"/>
      <c r="F61" s="239"/>
      <c r="G61" s="239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180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29">
        <v>15</v>
      </c>
      <c r="B62" s="230" t="s">
        <v>288</v>
      </c>
      <c r="C62" s="241" t="s">
        <v>289</v>
      </c>
      <c r="D62" s="231" t="s">
        <v>270</v>
      </c>
      <c r="E62" s="232">
        <v>180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4" t="s">
        <v>236</v>
      </c>
      <c r="S62" s="234" t="s">
        <v>173</v>
      </c>
      <c r="T62" s="235" t="s">
        <v>173</v>
      </c>
      <c r="U62" s="220">
        <v>0.01</v>
      </c>
      <c r="V62" s="220">
        <f>ROUND(E62*U62,2)</f>
        <v>1.8</v>
      </c>
      <c r="W62" s="220"/>
      <c r="X62" s="220" t="s">
        <v>237</v>
      </c>
      <c r="Y62" s="220" t="s">
        <v>176</v>
      </c>
      <c r="Z62" s="210"/>
      <c r="AA62" s="210"/>
      <c r="AB62" s="210"/>
      <c r="AC62" s="210"/>
      <c r="AD62" s="210"/>
      <c r="AE62" s="210"/>
      <c r="AF62" s="210"/>
      <c r="AG62" s="210" t="s">
        <v>238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5">
      <c r="A63" s="217"/>
      <c r="B63" s="218"/>
      <c r="C63" s="252" t="s">
        <v>285</v>
      </c>
      <c r="D63" s="250"/>
      <c r="E63" s="250"/>
      <c r="F63" s="250"/>
      <c r="G63" s="25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240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5">
      <c r="A64" s="217"/>
      <c r="B64" s="218"/>
      <c r="C64" s="253" t="s">
        <v>291</v>
      </c>
      <c r="D64" s="248"/>
      <c r="E64" s="249">
        <v>180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254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5">
      <c r="A65" s="217"/>
      <c r="B65" s="218"/>
      <c r="C65" s="244"/>
      <c r="D65" s="239"/>
      <c r="E65" s="239"/>
      <c r="F65" s="239"/>
      <c r="G65" s="239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180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0.399999999999999" outlineLevel="1" x14ac:dyDescent="0.25">
      <c r="A66" s="229">
        <v>16</v>
      </c>
      <c r="B66" s="230" t="s">
        <v>292</v>
      </c>
      <c r="C66" s="241" t="s">
        <v>293</v>
      </c>
      <c r="D66" s="231" t="s">
        <v>270</v>
      </c>
      <c r="E66" s="232">
        <v>3015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4" t="s">
        <v>236</v>
      </c>
      <c r="S66" s="234" t="s">
        <v>173</v>
      </c>
      <c r="T66" s="235" t="s">
        <v>173</v>
      </c>
      <c r="U66" s="220">
        <v>0</v>
      </c>
      <c r="V66" s="220">
        <f>ROUND(E66*U66,2)</f>
        <v>0</v>
      </c>
      <c r="W66" s="220"/>
      <c r="X66" s="220" t="s">
        <v>237</v>
      </c>
      <c r="Y66" s="220" t="s">
        <v>176</v>
      </c>
      <c r="Z66" s="210"/>
      <c r="AA66" s="210"/>
      <c r="AB66" s="210"/>
      <c r="AC66" s="210"/>
      <c r="AD66" s="210"/>
      <c r="AE66" s="210"/>
      <c r="AF66" s="210"/>
      <c r="AG66" s="210" t="s">
        <v>238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5">
      <c r="A67" s="217"/>
      <c r="B67" s="218"/>
      <c r="C67" s="252" t="s">
        <v>285</v>
      </c>
      <c r="D67" s="250"/>
      <c r="E67" s="250"/>
      <c r="F67" s="250"/>
      <c r="G67" s="25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240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5">
      <c r="A68" s="217"/>
      <c r="B68" s="218"/>
      <c r="C68" s="253" t="s">
        <v>277</v>
      </c>
      <c r="D68" s="248"/>
      <c r="E68" s="249"/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254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5">
      <c r="A69" s="217"/>
      <c r="B69" s="218"/>
      <c r="C69" s="253" t="s">
        <v>294</v>
      </c>
      <c r="D69" s="248"/>
      <c r="E69" s="249">
        <v>3015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254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5">
      <c r="A70" s="217"/>
      <c r="B70" s="218"/>
      <c r="C70" s="244"/>
      <c r="D70" s="239"/>
      <c r="E70" s="239"/>
      <c r="F70" s="239"/>
      <c r="G70" s="239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180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0.399999999999999" outlineLevel="1" x14ac:dyDescent="0.25">
      <c r="A71" s="229">
        <v>17</v>
      </c>
      <c r="B71" s="230" t="s">
        <v>292</v>
      </c>
      <c r="C71" s="241" t="s">
        <v>293</v>
      </c>
      <c r="D71" s="231" t="s">
        <v>270</v>
      </c>
      <c r="E71" s="232">
        <v>2700</v>
      </c>
      <c r="F71" s="233"/>
      <c r="G71" s="234">
        <f>ROUND(E71*F71,2)</f>
        <v>0</v>
      </c>
      <c r="H71" s="233"/>
      <c r="I71" s="234">
        <f>ROUND(E71*H71,2)</f>
        <v>0</v>
      </c>
      <c r="J71" s="233"/>
      <c r="K71" s="234">
        <f>ROUND(E71*J71,2)</f>
        <v>0</v>
      </c>
      <c r="L71" s="234">
        <v>21</v>
      </c>
      <c r="M71" s="234">
        <f>G71*(1+L71/100)</f>
        <v>0</v>
      </c>
      <c r="N71" s="232">
        <v>0</v>
      </c>
      <c r="O71" s="232">
        <f>ROUND(E71*N71,2)</f>
        <v>0</v>
      </c>
      <c r="P71" s="232">
        <v>0</v>
      </c>
      <c r="Q71" s="232">
        <f>ROUND(E71*P71,2)</f>
        <v>0</v>
      </c>
      <c r="R71" s="234" t="s">
        <v>236</v>
      </c>
      <c r="S71" s="234" t="s">
        <v>173</v>
      </c>
      <c r="T71" s="235" t="s">
        <v>173</v>
      </c>
      <c r="U71" s="220">
        <v>0</v>
      </c>
      <c r="V71" s="220">
        <f>ROUND(E71*U71,2)</f>
        <v>0</v>
      </c>
      <c r="W71" s="220"/>
      <c r="X71" s="220" t="s">
        <v>237</v>
      </c>
      <c r="Y71" s="220" t="s">
        <v>176</v>
      </c>
      <c r="Z71" s="210"/>
      <c r="AA71" s="210"/>
      <c r="AB71" s="210"/>
      <c r="AC71" s="210"/>
      <c r="AD71" s="210"/>
      <c r="AE71" s="210"/>
      <c r="AF71" s="210"/>
      <c r="AG71" s="210" t="s">
        <v>238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5">
      <c r="A72" s="217"/>
      <c r="B72" s="218"/>
      <c r="C72" s="252" t="s">
        <v>285</v>
      </c>
      <c r="D72" s="250"/>
      <c r="E72" s="250"/>
      <c r="F72" s="250"/>
      <c r="G72" s="25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240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5">
      <c r="A73" s="217"/>
      <c r="B73" s="218"/>
      <c r="C73" s="253" t="s">
        <v>295</v>
      </c>
      <c r="D73" s="248"/>
      <c r="E73" s="249">
        <v>2700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254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5">
      <c r="A74" s="217"/>
      <c r="B74" s="218"/>
      <c r="C74" s="244"/>
      <c r="D74" s="239"/>
      <c r="E74" s="239"/>
      <c r="F74" s="239"/>
      <c r="G74" s="239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180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0.399999999999999" outlineLevel="1" x14ac:dyDescent="0.25">
      <c r="A75" s="229">
        <v>18</v>
      </c>
      <c r="B75" s="230" t="s">
        <v>296</v>
      </c>
      <c r="C75" s="241" t="s">
        <v>297</v>
      </c>
      <c r="D75" s="231" t="s">
        <v>235</v>
      </c>
      <c r="E75" s="232">
        <v>8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 t="s">
        <v>236</v>
      </c>
      <c r="S75" s="234" t="s">
        <v>173</v>
      </c>
      <c r="T75" s="235" t="s">
        <v>173</v>
      </c>
      <c r="U75" s="220">
        <v>1.04</v>
      </c>
      <c r="V75" s="220">
        <f>ROUND(E75*U75,2)</f>
        <v>8.32</v>
      </c>
      <c r="W75" s="220"/>
      <c r="X75" s="220" t="s">
        <v>237</v>
      </c>
      <c r="Y75" s="220" t="s">
        <v>176</v>
      </c>
      <c r="Z75" s="210"/>
      <c r="AA75" s="210"/>
      <c r="AB75" s="210"/>
      <c r="AC75" s="210"/>
      <c r="AD75" s="210"/>
      <c r="AE75" s="210"/>
      <c r="AF75" s="210"/>
      <c r="AG75" s="210" t="s">
        <v>238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5">
      <c r="A76" s="217"/>
      <c r="B76" s="218"/>
      <c r="C76" s="252" t="s">
        <v>298</v>
      </c>
      <c r="D76" s="250"/>
      <c r="E76" s="250"/>
      <c r="F76" s="250"/>
      <c r="G76" s="25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240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5">
      <c r="A77" s="217"/>
      <c r="B77" s="218"/>
      <c r="C77" s="244"/>
      <c r="D77" s="239"/>
      <c r="E77" s="239"/>
      <c r="F77" s="239"/>
      <c r="G77" s="239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180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0.399999999999999" outlineLevel="1" x14ac:dyDescent="0.25">
      <c r="A78" s="229">
        <v>19</v>
      </c>
      <c r="B78" s="230" t="s">
        <v>299</v>
      </c>
      <c r="C78" s="241" t="s">
        <v>300</v>
      </c>
      <c r="D78" s="231" t="s">
        <v>235</v>
      </c>
      <c r="E78" s="232">
        <v>8</v>
      </c>
      <c r="F78" s="233"/>
      <c r="G78" s="234">
        <f>ROUND(E78*F78,2)</f>
        <v>0</v>
      </c>
      <c r="H78" s="233"/>
      <c r="I78" s="234">
        <f>ROUND(E78*H78,2)</f>
        <v>0</v>
      </c>
      <c r="J78" s="233"/>
      <c r="K78" s="234">
        <f>ROUND(E78*J78,2)</f>
        <v>0</v>
      </c>
      <c r="L78" s="234">
        <v>21</v>
      </c>
      <c r="M78" s="234">
        <f>G78*(1+L78/100)</f>
        <v>0</v>
      </c>
      <c r="N78" s="232">
        <v>0</v>
      </c>
      <c r="O78" s="232">
        <f>ROUND(E78*N78,2)</f>
        <v>0</v>
      </c>
      <c r="P78" s="232">
        <v>0</v>
      </c>
      <c r="Q78" s="232">
        <f>ROUND(E78*P78,2)</f>
        <v>0</v>
      </c>
      <c r="R78" s="234" t="s">
        <v>236</v>
      </c>
      <c r="S78" s="234" t="s">
        <v>173</v>
      </c>
      <c r="T78" s="235" t="s">
        <v>173</v>
      </c>
      <c r="U78" s="220">
        <v>3.89</v>
      </c>
      <c r="V78" s="220">
        <f>ROUND(E78*U78,2)</f>
        <v>31.12</v>
      </c>
      <c r="W78" s="220"/>
      <c r="X78" s="220" t="s">
        <v>237</v>
      </c>
      <c r="Y78" s="220" t="s">
        <v>176</v>
      </c>
      <c r="Z78" s="210"/>
      <c r="AA78" s="210"/>
      <c r="AB78" s="210"/>
      <c r="AC78" s="210"/>
      <c r="AD78" s="210"/>
      <c r="AE78" s="210"/>
      <c r="AF78" s="210"/>
      <c r="AG78" s="210" t="s">
        <v>238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5">
      <c r="A79" s="217"/>
      <c r="B79" s="218"/>
      <c r="C79" s="252" t="s">
        <v>298</v>
      </c>
      <c r="D79" s="250"/>
      <c r="E79" s="250"/>
      <c r="F79" s="250"/>
      <c r="G79" s="25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240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5">
      <c r="A80" s="217"/>
      <c r="B80" s="218"/>
      <c r="C80" s="244"/>
      <c r="D80" s="239"/>
      <c r="E80" s="239"/>
      <c r="F80" s="239"/>
      <c r="G80" s="239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180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29">
        <v>20</v>
      </c>
      <c r="B81" s="230" t="s">
        <v>301</v>
      </c>
      <c r="C81" s="241" t="s">
        <v>302</v>
      </c>
      <c r="D81" s="231" t="s">
        <v>235</v>
      </c>
      <c r="E81" s="232">
        <v>8</v>
      </c>
      <c r="F81" s="233"/>
      <c r="G81" s="234">
        <f>ROUND(E81*F81,2)</f>
        <v>0</v>
      </c>
      <c r="H81" s="233"/>
      <c r="I81" s="234">
        <f>ROUND(E81*H81,2)</f>
        <v>0</v>
      </c>
      <c r="J81" s="233"/>
      <c r="K81" s="234">
        <f>ROUND(E81*J81,2)</f>
        <v>0</v>
      </c>
      <c r="L81" s="234">
        <v>21</v>
      </c>
      <c r="M81" s="234">
        <f>G81*(1+L81/100)</f>
        <v>0</v>
      </c>
      <c r="N81" s="232">
        <v>0</v>
      </c>
      <c r="O81" s="232">
        <f>ROUND(E81*N81,2)</f>
        <v>0</v>
      </c>
      <c r="P81" s="232">
        <v>0</v>
      </c>
      <c r="Q81" s="232">
        <f>ROUND(E81*P81,2)</f>
        <v>0</v>
      </c>
      <c r="R81" s="234" t="s">
        <v>236</v>
      </c>
      <c r="S81" s="234" t="s">
        <v>173</v>
      </c>
      <c r="T81" s="235" t="s">
        <v>173</v>
      </c>
      <c r="U81" s="220">
        <v>0.67</v>
      </c>
      <c r="V81" s="220">
        <f>ROUND(E81*U81,2)</f>
        <v>5.36</v>
      </c>
      <c r="W81" s="220"/>
      <c r="X81" s="220" t="s">
        <v>237</v>
      </c>
      <c r="Y81" s="220" t="s">
        <v>176</v>
      </c>
      <c r="Z81" s="210"/>
      <c r="AA81" s="210"/>
      <c r="AB81" s="210"/>
      <c r="AC81" s="210"/>
      <c r="AD81" s="210"/>
      <c r="AE81" s="210"/>
      <c r="AF81" s="210"/>
      <c r="AG81" s="210" t="s">
        <v>238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5">
      <c r="A82" s="217"/>
      <c r="B82" s="218"/>
      <c r="C82" s="252" t="s">
        <v>298</v>
      </c>
      <c r="D82" s="250"/>
      <c r="E82" s="250"/>
      <c r="F82" s="250"/>
      <c r="G82" s="25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240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5">
      <c r="A83" s="217"/>
      <c r="B83" s="218"/>
      <c r="C83" s="244"/>
      <c r="D83" s="239"/>
      <c r="E83" s="239"/>
      <c r="F83" s="239"/>
      <c r="G83" s="239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180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0.399999999999999" outlineLevel="1" x14ac:dyDescent="0.25">
      <c r="A84" s="229">
        <v>21</v>
      </c>
      <c r="B84" s="230" t="s">
        <v>303</v>
      </c>
      <c r="C84" s="241" t="s">
        <v>304</v>
      </c>
      <c r="D84" s="231" t="s">
        <v>235</v>
      </c>
      <c r="E84" s="232">
        <v>24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4" t="s">
        <v>236</v>
      </c>
      <c r="S84" s="234" t="s">
        <v>173</v>
      </c>
      <c r="T84" s="235" t="s">
        <v>173</v>
      </c>
      <c r="U84" s="220">
        <v>0</v>
      </c>
      <c r="V84" s="220">
        <f>ROUND(E84*U84,2)</f>
        <v>0</v>
      </c>
      <c r="W84" s="220"/>
      <c r="X84" s="220" t="s">
        <v>237</v>
      </c>
      <c r="Y84" s="220" t="s">
        <v>176</v>
      </c>
      <c r="Z84" s="210"/>
      <c r="AA84" s="210"/>
      <c r="AB84" s="210"/>
      <c r="AC84" s="210"/>
      <c r="AD84" s="210"/>
      <c r="AE84" s="210"/>
      <c r="AF84" s="210"/>
      <c r="AG84" s="210" t="s">
        <v>238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5">
      <c r="A85" s="217"/>
      <c r="B85" s="218"/>
      <c r="C85" s="252" t="s">
        <v>298</v>
      </c>
      <c r="D85" s="250"/>
      <c r="E85" s="250"/>
      <c r="F85" s="250"/>
      <c r="G85" s="25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240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5">
      <c r="A86" s="217"/>
      <c r="B86" s="218"/>
      <c r="C86" s="253" t="s">
        <v>305</v>
      </c>
      <c r="D86" s="248"/>
      <c r="E86" s="249">
        <v>24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254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5">
      <c r="A87" s="217"/>
      <c r="B87" s="218"/>
      <c r="C87" s="244"/>
      <c r="D87" s="239"/>
      <c r="E87" s="239"/>
      <c r="F87" s="239"/>
      <c r="G87" s="239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180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0.399999999999999" outlineLevel="1" x14ac:dyDescent="0.25">
      <c r="A88" s="229">
        <v>22</v>
      </c>
      <c r="B88" s="230" t="s">
        <v>306</v>
      </c>
      <c r="C88" s="241" t="s">
        <v>307</v>
      </c>
      <c r="D88" s="231" t="s">
        <v>235</v>
      </c>
      <c r="E88" s="232">
        <v>24</v>
      </c>
      <c r="F88" s="233"/>
      <c r="G88" s="234">
        <f>ROUND(E88*F88,2)</f>
        <v>0</v>
      </c>
      <c r="H88" s="233"/>
      <c r="I88" s="234">
        <f>ROUND(E88*H88,2)</f>
        <v>0</v>
      </c>
      <c r="J88" s="233"/>
      <c r="K88" s="234">
        <f>ROUND(E88*J88,2)</f>
        <v>0</v>
      </c>
      <c r="L88" s="234">
        <v>21</v>
      </c>
      <c r="M88" s="234">
        <f>G88*(1+L88/100)</f>
        <v>0</v>
      </c>
      <c r="N88" s="232">
        <v>0</v>
      </c>
      <c r="O88" s="232">
        <f>ROUND(E88*N88,2)</f>
        <v>0</v>
      </c>
      <c r="P88" s="232">
        <v>0</v>
      </c>
      <c r="Q88" s="232">
        <f>ROUND(E88*P88,2)</f>
        <v>0</v>
      </c>
      <c r="R88" s="234" t="s">
        <v>236</v>
      </c>
      <c r="S88" s="234" t="s">
        <v>173</v>
      </c>
      <c r="T88" s="235" t="s">
        <v>173</v>
      </c>
      <c r="U88" s="220">
        <v>0</v>
      </c>
      <c r="V88" s="220">
        <f>ROUND(E88*U88,2)</f>
        <v>0</v>
      </c>
      <c r="W88" s="220"/>
      <c r="X88" s="220" t="s">
        <v>237</v>
      </c>
      <c r="Y88" s="220" t="s">
        <v>176</v>
      </c>
      <c r="Z88" s="210"/>
      <c r="AA88" s="210"/>
      <c r="AB88" s="210"/>
      <c r="AC88" s="210"/>
      <c r="AD88" s="210"/>
      <c r="AE88" s="210"/>
      <c r="AF88" s="210"/>
      <c r="AG88" s="210" t="s">
        <v>238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5">
      <c r="A89" s="217"/>
      <c r="B89" s="218"/>
      <c r="C89" s="252" t="s">
        <v>298</v>
      </c>
      <c r="D89" s="250"/>
      <c r="E89" s="250"/>
      <c r="F89" s="250"/>
      <c r="G89" s="25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240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5">
      <c r="A90" s="217"/>
      <c r="B90" s="218"/>
      <c r="C90" s="253" t="s">
        <v>305</v>
      </c>
      <c r="D90" s="248"/>
      <c r="E90" s="249">
        <v>24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254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5">
      <c r="A91" s="217"/>
      <c r="B91" s="218"/>
      <c r="C91" s="244"/>
      <c r="D91" s="239"/>
      <c r="E91" s="239"/>
      <c r="F91" s="239"/>
      <c r="G91" s="239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180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0.399999999999999" outlineLevel="1" x14ac:dyDescent="0.25">
      <c r="A92" s="229">
        <v>23</v>
      </c>
      <c r="B92" s="230" t="s">
        <v>308</v>
      </c>
      <c r="C92" s="241" t="s">
        <v>309</v>
      </c>
      <c r="D92" s="231" t="s">
        <v>235</v>
      </c>
      <c r="E92" s="232">
        <v>24</v>
      </c>
      <c r="F92" s="233"/>
      <c r="G92" s="234">
        <f>ROUND(E92*F92,2)</f>
        <v>0</v>
      </c>
      <c r="H92" s="233"/>
      <c r="I92" s="234">
        <f>ROUND(E92*H92,2)</f>
        <v>0</v>
      </c>
      <c r="J92" s="233"/>
      <c r="K92" s="234">
        <f>ROUND(E92*J92,2)</f>
        <v>0</v>
      </c>
      <c r="L92" s="234">
        <v>21</v>
      </c>
      <c r="M92" s="234">
        <f>G92*(1+L92/100)</f>
        <v>0</v>
      </c>
      <c r="N92" s="232">
        <v>0</v>
      </c>
      <c r="O92" s="232">
        <f>ROUND(E92*N92,2)</f>
        <v>0</v>
      </c>
      <c r="P92" s="232">
        <v>0</v>
      </c>
      <c r="Q92" s="232">
        <f>ROUND(E92*P92,2)</f>
        <v>0</v>
      </c>
      <c r="R92" s="234" t="s">
        <v>236</v>
      </c>
      <c r="S92" s="234" t="s">
        <v>173</v>
      </c>
      <c r="T92" s="235" t="s">
        <v>173</v>
      </c>
      <c r="U92" s="220">
        <v>0</v>
      </c>
      <c r="V92" s="220">
        <f>ROUND(E92*U92,2)</f>
        <v>0</v>
      </c>
      <c r="W92" s="220"/>
      <c r="X92" s="220" t="s">
        <v>237</v>
      </c>
      <c r="Y92" s="220" t="s">
        <v>176</v>
      </c>
      <c r="Z92" s="210"/>
      <c r="AA92" s="210"/>
      <c r="AB92" s="210"/>
      <c r="AC92" s="210"/>
      <c r="AD92" s="210"/>
      <c r="AE92" s="210"/>
      <c r="AF92" s="210"/>
      <c r="AG92" s="210" t="s">
        <v>238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5">
      <c r="A93" s="217"/>
      <c r="B93" s="218"/>
      <c r="C93" s="252" t="s">
        <v>298</v>
      </c>
      <c r="D93" s="250"/>
      <c r="E93" s="250"/>
      <c r="F93" s="250"/>
      <c r="G93" s="25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240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5">
      <c r="A94" s="217"/>
      <c r="B94" s="218"/>
      <c r="C94" s="253" t="s">
        <v>305</v>
      </c>
      <c r="D94" s="248"/>
      <c r="E94" s="249">
        <v>24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254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5">
      <c r="A95" s="217"/>
      <c r="B95" s="218"/>
      <c r="C95" s="244"/>
      <c r="D95" s="239"/>
      <c r="E95" s="239"/>
      <c r="F95" s="239"/>
      <c r="G95" s="239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180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0.399999999999999" outlineLevel="1" x14ac:dyDescent="0.25">
      <c r="A96" s="229">
        <v>24</v>
      </c>
      <c r="B96" s="230" t="s">
        <v>310</v>
      </c>
      <c r="C96" s="241" t="s">
        <v>311</v>
      </c>
      <c r="D96" s="231" t="s">
        <v>270</v>
      </c>
      <c r="E96" s="232">
        <v>97.5</v>
      </c>
      <c r="F96" s="233"/>
      <c r="G96" s="234">
        <f>ROUND(E96*F96,2)</f>
        <v>0</v>
      </c>
      <c r="H96" s="233"/>
      <c r="I96" s="234">
        <f>ROUND(E96*H96,2)</f>
        <v>0</v>
      </c>
      <c r="J96" s="233"/>
      <c r="K96" s="234">
        <f>ROUND(E96*J96,2)</f>
        <v>0</v>
      </c>
      <c r="L96" s="234">
        <v>21</v>
      </c>
      <c r="M96" s="234">
        <f>G96*(1+L96/100)</f>
        <v>0</v>
      </c>
      <c r="N96" s="232">
        <v>0</v>
      </c>
      <c r="O96" s="232">
        <f>ROUND(E96*N96,2)</f>
        <v>0</v>
      </c>
      <c r="P96" s="232">
        <v>0</v>
      </c>
      <c r="Q96" s="232">
        <f>ROUND(E96*P96,2)</f>
        <v>0</v>
      </c>
      <c r="R96" s="234" t="s">
        <v>236</v>
      </c>
      <c r="S96" s="234" t="s">
        <v>173</v>
      </c>
      <c r="T96" s="235" t="s">
        <v>173</v>
      </c>
      <c r="U96" s="220">
        <v>0.65</v>
      </c>
      <c r="V96" s="220">
        <f>ROUND(E96*U96,2)</f>
        <v>63.38</v>
      </c>
      <c r="W96" s="220"/>
      <c r="X96" s="220" t="s">
        <v>237</v>
      </c>
      <c r="Y96" s="220" t="s">
        <v>176</v>
      </c>
      <c r="Z96" s="210"/>
      <c r="AA96" s="210"/>
      <c r="AB96" s="210"/>
      <c r="AC96" s="210"/>
      <c r="AD96" s="210"/>
      <c r="AE96" s="210"/>
      <c r="AF96" s="210"/>
      <c r="AG96" s="210" t="s">
        <v>238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5">
      <c r="A97" s="217"/>
      <c r="B97" s="218"/>
      <c r="C97" s="253" t="s">
        <v>312</v>
      </c>
      <c r="D97" s="248"/>
      <c r="E97" s="249">
        <v>97.5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254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5">
      <c r="A98" s="217"/>
      <c r="B98" s="218"/>
      <c r="C98" s="244"/>
      <c r="D98" s="239"/>
      <c r="E98" s="239"/>
      <c r="F98" s="239"/>
      <c r="G98" s="239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180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0.399999999999999" outlineLevel="1" x14ac:dyDescent="0.25">
      <c r="A99" s="229">
        <v>25</v>
      </c>
      <c r="B99" s="230" t="s">
        <v>313</v>
      </c>
      <c r="C99" s="241" t="s">
        <v>314</v>
      </c>
      <c r="D99" s="231" t="s">
        <v>270</v>
      </c>
      <c r="E99" s="232">
        <v>97.5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4" t="s">
        <v>236</v>
      </c>
      <c r="S99" s="234" t="s">
        <v>173</v>
      </c>
      <c r="T99" s="235" t="s">
        <v>173</v>
      </c>
      <c r="U99" s="220">
        <v>0.01</v>
      </c>
      <c r="V99" s="220">
        <f>ROUND(E99*U99,2)</f>
        <v>0.98</v>
      </c>
      <c r="W99" s="220"/>
      <c r="X99" s="220" t="s">
        <v>237</v>
      </c>
      <c r="Y99" s="220" t="s">
        <v>176</v>
      </c>
      <c r="Z99" s="210"/>
      <c r="AA99" s="210"/>
      <c r="AB99" s="210"/>
      <c r="AC99" s="210"/>
      <c r="AD99" s="210"/>
      <c r="AE99" s="210"/>
      <c r="AF99" s="210"/>
      <c r="AG99" s="210" t="s">
        <v>238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5">
      <c r="A100" s="217"/>
      <c r="B100" s="218"/>
      <c r="C100" s="253" t="s">
        <v>312</v>
      </c>
      <c r="D100" s="248"/>
      <c r="E100" s="249">
        <v>97.5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254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5">
      <c r="A101" s="217"/>
      <c r="B101" s="218"/>
      <c r="C101" s="244"/>
      <c r="D101" s="239"/>
      <c r="E101" s="239"/>
      <c r="F101" s="239"/>
      <c r="G101" s="239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180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29">
        <v>26</v>
      </c>
      <c r="B102" s="230" t="s">
        <v>315</v>
      </c>
      <c r="C102" s="241" t="s">
        <v>316</v>
      </c>
      <c r="D102" s="231" t="s">
        <v>270</v>
      </c>
      <c r="E102" s="232">
        <v>36</v>
      </c>
      <c r="F102" s="233"/>
      <c r="G102" s="234">
        <f>ROUND(E102*F102,2)</f>
        <v>0</v>
      </c>
      <c r="H102" s="233"/>
      <c r="I102" s="234">
        <f>ROUND(E102*H102,2)</f>
        <v>0</v>
      </c>
      <c r="J102" s="233"/>
      <c r="K102" s="234">
        <f>ROUND(E102*J102,2)</f>
        <v>0</v>
      </c>
      <c r="L102" s="234">
        <v>21</v>
      </c>
      <c r="M102" s="234">
        <f>G102*(1+L102/100)</f>
        <v>0</v>
      </c>
      <c r="N102" s="232">
        <v>0</v>
      </c>
      <c r="O102" s="232">
        <f>ROUND(E102*N102,2)</f>
        <v>0</v>
      </c>
      <c r="P102" s="232">
        <v>0</v>
      </c>
      <c r="Q102" s="232">
        <f>ROUND(E102*P102,2)</f>
        <v>0</v>
      </c>
      <c r="R102" s="234" t="s">
        <v>236</v>
      </c>
      <c r="S102" s="234" t="s">
        <v>173</v>
      </c>
      <c r="T102" s="235" t="s">
        <v>173</v>
      </c>
      <c r="U102" s="220">
        <v>0.2</v>
      </c>
      <c r="V102" s="220">
        <f>ROUND(E102*U102,2)</f>
        <v>7.2</v>
      </c>
      <c r="W102" s="220"/>
      <c r="X102" s="220" t="s">
        <v>237</v>
      </c>
      <c r="Y102" s="220" t="s">
        <v>176</v>
      </c>
      <c r="Z102" s="210"/>
      <c r="AA102" s="210"/>
      <c r="AB102" s="210"/>
      <c r="AC102" s="210"/>
      <c r="AD102" s="210"/>
      <c r="AE102" s="210"/>
      <c r="AF102" s="210"/>
      <c r="AG102" s="210" t="s">
        <v>238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5">
      <c r="A103" s="217"/>
      <c r="B103" s="218"/>
      <c r="C103" s="252" t="s">
        <v>317</v>
      </c>
      <c r="D103" s="250"/>
      <c r="E103" s="250"/>
      <c r="F103" s="250"/>
      <c r="G103" s="25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240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5">
      <c r="A104" s="217"/>
      <c r="B104" s="218"/>
      <c r="C104" s="243" t="s">
        <v>318</v>
      </c>
      <c r="D104" s="238"/>
      <c r="E104" s="238"/>
      <c r="F104" s="238"/>
      <c r="G104" s="238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178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5">
      <c r="A105" s="217"/>
      <c r="B105" s="218"/>
      <c r="C105" s="253" t="s">
        <v>319</v>
      </c>
      <c r="D105" s="248"/>
      <c r="E105" s="249">
        <v>30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254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5">
      <c r="A106" s="217"/>
      <c r="B106" s="218"/>
      <c r="C106" s="253" t="s">
        <v>320</v>
      </c>
      <c r="D106" s="248"/>
      <c r="E106" s="249">
        <v>6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254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5">
      <c r="A107" s="217"/>
      <c r="B107" s="218"/>
      <c r="C107" s="244"/>
      <c r="D107" s="239"/>
      <c r="E107" s="239"/>
      <c r="F107" s="239"/>
      <c r="G107" s="239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180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9">
        <v>27</v>
      </c>
      <c r="B108" s="230" t="s">
        <v>321</v>
      </c>
      <c r="C108" s="241" t="s">
        <v>322</v>
      </c>
      <c r="D108" s="231" t="s">
        <v>235</v>
      </c>
      <c r="E108" s="232">
        <v>8</v>
      </c>
      <c r="F108" s="233"/>
      <c r="G108" s="234">
        <f>ROUND(E108*F108,2)</f>
        <v>0</v>
      </c>
      <c r="H108" s="233"/>
      <c r="I108" s="234">
        <f>ROUND(E108*H108,2)</f>
        <v>0</v>
      </c>
      <c r="J108" s="233"/>
      <c r="K108" s="234">
        <f>ROUND(E108*J108,2)</f>
        <v>0</v>
      </c>
      <c r="L108" s="234">
        <v>21</v>
      </c>
      <c r="M108" s="234">
        <f>G108*(1+L108/100)</f>
        <v>0</v>
      </c>
      <c r="N108" s="232">
        <v>0</v>
      </c>
      <c r="O108" s="232">
        <f>ROUND(E108*N108,2)</f>
        <v>0</v>
      </c>
      <c r="P108" s="232">
        <v>0</v>
      </c>
      <c r="Q108" s="232">
        <f>ROUND(E108*P108,2)</f>
        <v>0</v>
      </c>
      <c r="R108" s="234" t="s">
        <v>236</v>
      </c>
      <c r="S108" s="234" t="s">
        <v>173</v>
      </c>
      <c r="T108" s="235" t="s">
        <v>173</v>
      </c>
      <c r="U108" s="220">
        <v>3.17</v>
      </c>
      <c r="V108" s="220">
        <f>ROUND(E108*U108,2)</f>
        <v>25.36</v>
      </c>
      <c r="W108" s="220"/>
      <c r="X108" s="220" t="s">
        <v>237</v>
      </c>
      <c r="Y108" s="220" t="s">
        <v>176</v>
      </c>
      <c r="Z108" s="210"/>
      <c r="AA108" s="210"/>
      <c r="AB108" s="210"/>
      <c r="AC108" s="210"/>
      <c r="AD108" s="210"/>
      <c r="AE108" s="210"/>
      <c r="AF108" s="210"/>
      <c r="AG108" s="210" t="s">
        <v>238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5">
      <c r="A109" s="217"/>
      <c r="B109" s="218"/>
      <c r="C109" s="252" t="s">
        <v>323</v>
      </c>
      <c r="D109" s="250"/>
      <c r="E109" s="250"/>
      <c r="F109" s="250"/>
      <c r="G109" s="25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240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5">
      <c r="A110" s="217"/>
      <c r="B110" s="218"/>
      <c r="C110" s="244"/>
      <c r="D110" s="239"/>
      <c r="E110" s="239"/>
      <c r="F110" s="239"/>
      <c r="G110" s="239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180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9">
        <v>28</v>
      </c>
      <c r="B111" s="230" t="s">
        <v>324</v>
      </c>
      <c r="C111" s="241" t="s">
        <v>325</v>
      </c>
      <c r="D111" s="231" t="s">
        <v>250</v>
      </c>
      <c r="E111" s="232">
        <v>650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4" t="s">
        <v>326</v>
      </c>
      <c r="S111" s="234" t="s">
        <v>173</v>
      </c>
      <c r="T111" s="235" t="s">
        <v>173</v>
      </c>
      <c r="U111" s="220">
        <v>0.09</v>
      </c>
      <c r="V111" s="220">
        <f>ROUND(E111*U111,2)</f>
        <v>58.5</v>
      </c>
      <c r="W111" s="220"/>
      <c r="X111" s="220" t="s">
        <v>237</v>
      </c>
      <c r="Y111" s="220" t="s">
        <v>176</v>
      </c>
      <c r="Z111" s="210"/>
      <c r="AA111" s="210"/>
      <c r="AB111" s="210"/>
      <c r="AC111" s="210"/>
      <c r="AD111" s="210"/>
      <c r="AE111" s="210"/>
      <c r="AF111" s="210"/>
      <c r="AG111" s="210" t="s">
        <v>238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5">
      <c r="A112" s="217"/>
      <c r="B112" s="218"/>
      <c r="C112" s="252" t="s">
        <v>327</v>
      </c>
      <c r="D112" s="250"/>
      <c r="E112" s="250"/>
      <c r="F112" s="250"/>
      <c r="G112" s="25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240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5">
      <c r="A113" s="217"/>
      <c r="B113" s="218"/>
      <c r="C113" s="244"/>
      <c r="D113" s="239"/>
      <c r="E113" s="239"/>
      <c r="F113" s="239"/>
      <c r="G113" s="239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180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29">
        <v>29</v>
      </c>
      <c r="B114" s="230" t="s">
        <v>328</v>
      </c>
      <c r="C114" s="241" t="s">
        <v>329</v>
      </c>
      <c r="D114" s="231" t="s">
        <v>250</v>
      </c>
      <c r="E114" s="232">
        <v>2125</v>
      </c>
      <c r="F114" s="233"/>
      <c r="G114" s="234">
        <f>ROUND(E114*F114,2)</f>
        <v>0</v>
      </c>
      <c r="H114" s="233"/>
      <c r="I114" s="234">
        <f>ROUND(E114*H114,2)</f>
        <v>0</v>
      </c>
      <c r="J114" s="233"/>
      <c r="K114" s="234">
        <f>ROUND(E114*J114,2)</f>
        <v>0</v>
      </c>
      <c r="L114" s="234">
        <v>21</v>
      </c>
      <c r="M114" s="234">
        <f>G114*(1+L114/100)</f>
        <v>0</v>
      </c>
      <c r="N114" s="232">
        <v>0</v>
      </c>
      <c r="O114" s="232">
        <f>ROUND(E114*N114,2)</f>
        <v>0</v>
      </c>
      <c r="P114" s="232">
        <v>0</v>
      </c>
      <c r="Q114" s="232">
        <f>ROUND(E114*P114,2)</f>
        <v>0</v>
      </c>
      <c r="R114" s="234" t="s">
        <v>236</v>
      </c>
      <c r="S114" s="234" t="s">
        <v>173</v>
      </c>
      <c r="T114" s="235" t="s">
        <v>173</v>
      </c>
      <c r="U114" s="220">
        <v>0.02</v>
      </c>
      <c r="V114" s="220">
        <f>ROUND(E114*U114,2)</f>
        <v>42.5</v>
      </c>
      <c r="W114" s="220"/>
      <c r="X114" s="220" t="s">
        <v>237</v>
      </c>
      <c r="Y114" s="220" t="s">
        <v>176</v>
      </c>
      <c r="Z114" s="210"/>
      <c r="AA114" s="210"/>
      <c r="AB114" s="210"/>
      <c r="AC114" s="210"/>
      <c r="AD114" s="210"/>
      <c r="AE114" s="210"/>
      <c r="AF114" s="210"/>
      <c r="AG114" s="210" t="s">
        <v>238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5">
      <c r="A115" s="217"/>
      <c r="B115" s="218"/>
      <c r="C115" s="252" t="s">
        <v>330</v>
      </c>
      <c r="D115" s="250"/>
      <c r="E115" s="250"/>
      <c r="F115" s="250"/>
      <c r="G115" s="25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240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5">
      <c r="A116" s="217"/>
      <c r="B116" s="218"/>
      <c r="C116" s="253" t="s">
        <v>331</v>
      </c>
      <c r="D116" s="248"/>
      <c r="E116" s="249">
        <v>1220</v>
      </c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254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5">
      <c r="A117" s="217"/>
      <c r="B117" s="218"/>
      <c r="C117" s="253" t="s">
        <v>332</v>
      </c>
      <c r="D117" s="248"/>
      <c r="E117" s="249">
        <v>180</v>
      </c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254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5">
      <c r="A118" s="217"/>
      <c r="B118" s="218"/>
      <c r="C118" s="253" t="s">
        <v>333</v>
      </c>
      <c r="D118" s="248"/>
      <c r="E118" s="249">
        <v>25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254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5">
      <c r="A119" s="217"/>
      <c r="B119" s="218"/>
      <c r="C119" s="253" t="s">
        <v>334</v>
      </c>
      <c r="D119" s="248"/>
      <c r="E119" s="249">
        <v>700</v>
      </c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254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5">
      <c r="A120" s="217"/>
      <c r="B120" s="218"/>
      <c r="C120" s="244"/>
      <c r="D120" s="239"/>
      <c r="E120" s="239"/>
      <c r="F120" s="239"/>
      <c r="G120" s="239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180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0.399999999999999" outlineLevel="1" x14ac:dyDescent="0.25">
      <c r="A121" s="229">
        <v>30</v>
      </c>
      <c r="B121" s="230" t="s">
        <v>335</v>
      </c>
      <c r="C121" s="241" t="s">
        <v>336</v>
      </c>
      <c r="D121" s="231" t="s">
        <v>250</v>
      </c>
      <c r="E121" s="232">
        <v>650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4" t="s">
        <v>236</v>
      </c>
      <c r="S121" s="234" t="s">
        <v>173</v>
      </c>
      <c r="T121" s="235" t="s">
        <v>173</v>
      </c>
      <c r="U121" s="220">
        <v>0.18</v>
      </c>
      <c r="V121" s="220">
        <f>ROUND(E121*U121,2)</f>
        <v>117</v>
      </c>
      <c r="W121" s="220"/>
      <c r="X121" s="220" t="s">
        <v>237</v>
      </c>
      <c r="Y121" s="220" t="s">
        <v>176</v>
      </c>
      <c r="Z121" s="210"/>
      <c r="AA121" s="210"/>
      <c r="AB121" s="210"/>
      <c r="AC121" s="210"/>
      <c r="AD121" s="210"/>
      <c r="AE121" s="210"/>
      <c r="AF121" s="210"/>
      <c r="AG121" s="210" t="s">
        <v>238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5">
      <c r="A122" s="217"/>
      <c r="B122" s="218"/>
      <c r="C122" s="252" t="s">
        <v>337</v>
      </c>
      <c r="D122" s="250"/>
      <c r="E122" s="250"/>
      <c r="F122" s="250"/>
      <c r="G122" s="25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240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37" t="str">
        <f>C122</f>
        <v>s případným nutným přemístěním hromad nebo dočasných skládek na místo potřeby ze vzdálenosti do 30 m, v rovině nebo ve svahu do 1 : 5,</v>
      </c>
      <c r="BB122" s="210"/>
      <c r="BC122" s="210"/>
      <c r="BD122" s="210"/>
      <c r="BE122" s="210"/>
      <c r="BF122" s="210"/>
      <c r="BG122" s="210"/>
      <c r="BH122" s="210"/>
    </row>
    <row r="123" spans="1:60" ht="20.399999999999999" outlineLevel="2" x14ac:dyDescent="0.25">
      <c r="A123" s="217"/>
      <c r="B123" s="218"/>
      <c r="C123" s="253" t="s">
        <v>338</v>
      </c>
      <c r="D123" s="248"/>
      <c r="E123" s="249">
        <v>650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254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5">
      <c r="A124" s="217"/>
      <c r="B124" s="218"/>
      <c r="C124" s="244"/>
      <c r="D124" s="239"/>
      <c r="E124" s="239"/>
      <c r="F124" s="239"/>
      <c r="G124" s="239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180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29">
        <v>31</v>
      </c>
      <c r="B125" s="230" t="s">
        <v>339</v>
      </c>
      <c r="C125" s="241" t="s">
        <v>340</v>
      </c>
      <c r="D125" s="231" t="s">
        <v>341</v>
      </c>
      <c r="E125" s="232">
        <v>130</v>
      </c>
      <c r="F125" s="233"/>
      <c r="G125" s="234">
        <f>ROUND(E125*F125,2)</f>
        <v>0</v>
      </c>
      <c r="H125" s="233"/>
      <c r="I125" s="234">
        <f>ROUND(E125*H125,2)</f>
        <v>0</v>
      </c>
      <c r="J125" s="233"/>
      <c r="K125" s="234">
        <f>ROUND(E125*J125,2)</f>
        <v>0</v>
      </c>
      <c r="L125" s="234">
        <v>21</v>
      </c>
      <c r="M125" s="234">
        <f>G125*(1+L125/100)</f>
        <v>0</v>
      </c>
      <c r="N125" s="232">
        <v>1E-3</v>
      </c>
      <c r="O125" s="232">
        <f>ROUND(E125*N125,2)</f>
        <v>0.13</v>
      </c>
      <c r="P125" s="232">
        <v>0</v>
      </c>
      <c r="Q125" s="232">
        <f>ROUND(E125*P125,2)</f>
        <v>0</v>
      </c>
      <c r="R125" s="234" t="s">
        <v>342</v>
      </c>
      <c r="S125" s="234" t="s">
        <v>173</v>
      </c>
      <c r="T125" s="235" t="s">
        <v>173</v>
      </c>
      <c r="U125" s="220">
        <v>0</v>
      </c>
      <c r="V125" s="220">
        <f>ROUND(E125*U125,2)</f>
        <v>0</v>
      </c>
      <c r="W125" s="220"/>
      <c r="X125" s="220" t="s">
        <v>343</v>
      </c>
      <c r="Y125" s="220" t="s">
        <v>176</v>
      </c>
      <c r="Z125" s="210"/>
      <c r="AA125" s="210"/>
      <c r="AB125" s="210"/>
      <c r="AC125" s="210"/>
      <c r="AD125" s="210"/>
      <c r="AE125" s="210"/>
      <c r="AF125" s="210"/>
      <c r="AG125" s="210" t="s">
        <v>344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5">
      <c r="A126" s="217"/>
      <c r="B126" s="218"/>
      <c r="C126" s="253" t="s">
        <v>345</v>
      </c>
      <c r="D126" s="248"/>
      <c r="E126" s="249">
        <v>130</v>
      </c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254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5">
      <c r="A127" s="217"/>
      <c r="B127" s="218"/>
      <c r="C127" s="244"/>
      <c r="D127" s="239"/>
      <c r="E127" s="239"/>
      <c r="F127" s="239"/>
      <c r="G127" s="239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180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9">
        <v>32</v>
      </c>
      <c r="B128" s="230" t="s">
        <v>346</v>
      </c>
      <c r="C128" s="241" t="s">
        <v>347</v>
      </c>
      <c r="D128" s="231" t="s">
        <v>348</v>
      </c>
      <c r="E128" s="232">
        <v>64.8</v>
      </c>
      <c r="F128" s="233"/>
      <c r="G128" s="234">
        <f>ROUND(E128*F128,2)</f>
        <v>0</v>
      </c>
      <c r="H128" s="233"/>
      <c r="I128" s="234">
        <f>ROUND(E128*H128,2)</f>
        <v>0</v>
      </c>
      <c r="J128" s="233"/>
      <c r="K128" s="234">
        <f>ROUND(E128*J128,2)</f>
        <v>0</v>
      </c>
      <c r="L128" s="234">
        <v>21</v>
      </c>
      <c r="M128" s="234">
        <f>G128*(1+L128/100)</f>
        <v>0</v>
      </c>
      <c r="N128" s="232">
        <v>1</v>
      </c>
      <c r="O128" s="232">
        <f>ROUND(E128*N128,2)</f>
        <v>64.8</v>
      </c>
      <c r="P128" s="232">
        <v>0</v>
      </c>
      <c r="Q128" s="232">
        <f>ROUND(E128*P128,2)</f>
        <v>0</v>
      </c>
      <c r="R128" s="234" t="s">
        <v>342</v>
      </c>
      <c r="S128" s="234" t="s">
        <v>173</v>
      </c>
      <c r="T128" s="235" t="s">
        <v>173</v>
      </c>
      <c r="U128" s="220">
        <v>0</v>
      </c>
      <c r="V128" s="220">
        <f>ROUND(E128*U128,2)</f>
        <v>0</v>
      </c>
      <c r="W128" s="220"/>
      <c r="X128" s="220" t="s">
        <v>343</v>
      </c>
      <c r="Y128" s="220" t="s">
        <v>176</v>
      </c>
      <c r="Z128" s="210"/>
      <c r="AA128" s="210"/>
      <c r="AB128" s="210"/>
      <c r="AC128" s="210"/>
      <c r="AD128" s="210"/>
      <c r="AE128" s="210"/>
      <c r="AF128" s="210"/>
      <c r="AG128" s="210" t="s">
        <v>344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5">
      <c r="A129" s="217"/>
      <c r="B129" s="218"/>
      <c r="C129" s="253" t="s">
        <v>349</v>
      </c>
      <c r="D129" s="248"/>
      <c r="E129" s="249">
        <v>64.8</v>
      </c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254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5">
      <c r="A130" s="217"/>
      <c r="B130" s="218"/>
      <c r="C130" s="244"/>
      <c r="D130" s="239"/>
      <c r="E130" s="239"/>
      <c r="F130" s="239"/>
      <c r="G130" s="239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180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x14ac:dyDescent="0.25">
      <c r="A131" s="222" t="s">
        <v>168</v>
      </c>
      <c r="B131" s="223" t="s">
        <v>91</v>
      </c>
      <c r="C131" s="240" t="s">
        <v>92</v>
      </c>
      <c r="D131" s="224"/>
      <c r="E131" s="225"/>
      <c r="F131" s="226"/>
      <c r="G131" s="226">
        <f>SUMIF(AG132:AG134,"&lt;&gt;NOR",G132:G134)</f>
        <v>0</v>
      </c>
      <c r="H131" s="226"/>
      <c r="I131" s="226">
        <f>SUM(I132:I134)</f>
        <v>0</v>
      </c>
      <c r="J131" s="226"/>
      <c r="K131" s="226">
        <f>SUM(K132:K134)</f>
        <v>0</v>
      </c>
      <c r="L131" s="226"/>
      <c r="M131" s="226">
        <f>SUM(M132:M134)</f>
        <v>0</v>
      </c>
      <c r="N131" s="225"/>
      <c r="O131" s="225">
        <f>SUM(O132:O134)</f>
        <v>262.10000000000002</v>
      </c>
      <c r="P131" s="225"/>
      <c r="Q131" s="225">
        <f>SUM(Q132:Q134)</f>
        <v>0</v>
      </c>
      <c r="R131" s="226"/>
      <c r="S131" s="226"/>
      <c r="T131" s="227"/>
      <c r="U131" s="221"/>
      <c r="V131" s="221">
        <f>SUM(V132:V134)</f>
        <v>0</v>
      </c>
      <c r="W131" s="221"/>
      <c r="X131" s="221"/>
      <c r="Y131" s="221"/>
      <c r="AG131" t="s">
        <v>169</v>
      </c>
    </row>
    <row r="132" spans="1:60" ht="20.399999999999999" outlineLevel="1" x14ac:dyDescent="0.25">
      <c r="A132" s="229">
        <v>33</v>
      </c>
      <c r="B132" s="230" t="s">
        <v>350</v>
      </c>
      <c r="C132" s="241" t="s">
        <v>351</v>
      </c>
      <c r="D132" s="231" t="s">
        <v>266</v>
      </c>
      <c r="E132" s="232">
        <v>600</v>
      </c>
      <c r="F132" s="233"/>
      <c r="G132" s="234">
        <f>ROUND(E132*F132,2)</f>
        <v>0</v>
      </c>
      <c r="H132" s="233"/>
      <c r="I132" s="234">
        <f>ROUND(E132*H132,2)</f>
        <v>0</v>
      </c>
      <c r="J132" s="233"/>
      <c r="K132" s="234">
        <f>ROUND(E132*J132,2)</f>
        <v>0</v>
      </c>
      <c r="L132" s="234">
        <v>21</v>
      </c>
      <c r="M132" s="234">
        <f>G132*(1+L132/100)</f>
        <v>0</v>
      </c>
      <c r="N132" s="232">
        <v>0.43683</v>
      </c>
      <c r="O132" s="232">
        <f>ROUND(E132*N132,2)</f>
        <v>262.10000000000002</v>
      </c>
      <c r="P132" s="232">
        <v>0</v>
      </c>
      <c r="Q132" s="232">
        <f>ROUND(E132*P132,2)</f>
        <v>0</v>
      </c>
      <c r="R132" s="234" t="s">
        <v>352</v>
      </c>
      <c r="S132" s="234" t="s">
        <v>173</v>
      </c>
      <c r="T132" s="235" t="s">
        <v>173</v>
      </c>
      <c r="U132" s="220">
        <v>0</v>
      </c>
      <c r="V132" s="220">
        <f>ROUND(E132*U132,2)</f>
        <v>0</v>
      </c>
      <c r="W132" s="220"/>
      <c r="X132" s="220" t="s">
        <v>353</v>
      </c>
      <c r="Y132" s="220" t="s">
        <v>176</v>
      </c>
      <c r="Z132" s="210"/>
      <c r="AA132" s="210"/>
      <c r="AB132" s="210"/>
      <c r="AC132" s="210"/>
      <c r="AD132" s="210"/>
      <c r="AE132" s="210"/>
      <c r="AF132" s="210"/>
      <c r="AG132" s="210" t="s">
        <v>354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1" outlineLevel="2" x14ac:dyDescent="0.25">
      <c r="A133" s="217"/>
      <c r="B133" s="218"/>
      <c r="C133" s="252" t="s">
        <v>355</v>
      </c>
      <c r="D133" s="250"/>
      <c r="E133" s="250"/>
      <c r="F133" s="250"/>
      <c r="G133" s="25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240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37" t="str">
        <f>C133</f>
        <v>Lože pro trativody, položení trubek, obsyp potrubí sypaninou z vhodných hornin, nebo materiálem připraveným podél výkopu ve vzdálenosti do 3 m od jeho kraje.  Bez výkopu rýhy.</v>
      </c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5">
      <c r="A134" s="217"/>
      <c r="B134" s="218"/>
      <c r="C134" s="244"/>
      <c r="D134" s="239"/>
      <c r="E134" s="239"/>
      <c r="F134" s="239"/>
      <c r="G134" s="239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180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x14ac:dyDescent="0.25">
      <c r="A135" s="222" t="s">
        <v>168</v>
      </c>
      <c r="B135" s="223" t="s">
        <v>95</v>
      </c>
      <c r="C135" s="240" t="s">
        <v>96</v>
      </c>
      <c r="D135" s="224"/>
      <c r="E135" s="225"/>
      <c r="F135" s="226"/>
      <c r="G135" s="226">
        <f>SUMIF(AG136:AG139,"&lt;&gt;NOR",G136:G139)</f>
        <v>0</v>
      </c>
      <c r="H135" s="226"/>
      <c r="I135" s="226">
        <f>SUM(I136:I139)</f>
        <v>0</v>
      </c>
      <c r="J135" s="226"/>
      <c r="K135" s="226">
        <f>SUM(K136:K139)</f>
        <v>0</v>
      </c>
      <c r="L135" s="226"/>
      <c r="M135" s="226">
        <f>SUM(M136:M139)</f>
        <v>0</v>
      </c>
      <c r="N135" s="225"/>
      <c r="O135" s="225">
        <f>SUM(O136:O139)</f>
        <v>246.52</v>
      </c>
      <c r="P135" s="225"/>
      <c r="Q135" s="225">
        <f>SUM(Q136:Q139)</f>
        <v>0</v>
      </c>
      <c r="R135" s="226"/>
      <c r="S135" s="226"/>
      <c r="T135" s="227"/>
      <c r="U135" s="221"/>
      <c r="V135" s="221">
        <f>SUM(V136:V139)</f>
        <v>447</v>
      </c>
      <c r="W135" s="221"/>
      <c r="X135" s="221"/>
      <c r="Y135" s="221"/>
      <c r="AG135" t="s">
        <v>169</v>
      </c>
    </row>
    <row r="136" spans="1:60" ht="20.399999999999999" outlineLevel="1" x14ac:dyDescent="0.25">
      <c r="A136" s="229">
        <v>34</v>
      </c>
      <c r="B136" s="230" t="s">
        <v>356</v>
      </c>
      <c r="C136" s="241" t="s">
        <v>357</v>
      </c>
      <c r="D136" s="231" t="s">
        <v>250</v>
      </c>
      <c r="E136" s="232">
        <v>300</v>
      </c>
      <c r="F136" s="233"/>
      <c r="G136" s="234">
        <f>ROUND(E136*F136,2)</f>
        <v>0</v>
      </c>
      <c r="H136" s="233"/>
      <c r="I136" s="234">
        <f>ROUND(E136*H136,2)</f>
        <v>0</v>
      </c>
      <c r="J136" s="233"/>
      <c r="K136" s="234">
        <f>ROUND(E136*J136,2)</f>
        <v>0</v>
      </c>
      <c r="L136" s="234">
        <v>21</v>
      </c>
      <c r="M136" s="234">
        <f>G136*(1+L136/100)</f>
        <v>0</v>
      </c>
      <c r="N136" s="232">
        <v>0.82174000000000003</v>
      </c>
      <c r="O136" s="232">
        <f>ROUND(E136*N136,2)</f>
        <v>246.52</v>
      </c>
      <c r="P136" s="232">
        <v>0</v>
      </c>
      <c r="Q136" s="232">
        <f>ROUND(E136*P136,2)</f>
        <v>0</v>
      </c>
      <c r="R136" s="234" t="s">
        <v>358</v>
      </c>
      <c r="S136" s="234" t="s">
        <v>173</v>
      </c>
      <c r="T136" s="235" t="s">
        <v>173</v>
      </c>
      <c r="U136" s="220">
        <v>1.49</v>
      </c>
      <c r="V136" s="220">
        <f>ROUND(E136*U136,2)</f>
        <v>447</v>
      </c>
      <c r="W136" s="220"/>
      <c r="X136" s="220" t="s">
        <v>237</v>
      </c>
      <c r="Y136" s="220" t="s">
        <v>176</v>
      </c>
      <c r="Z136" s="210"/>
      <c r="AA136" s="210"/>
      <c r="AB136" s="210"/>
      <c r="AC136" s="210"/>
      <c r="AD136" s="210"/>
      <c r="AE136" s="210"/>
      <c r="AF136" s="210"/>
      <c r="AG136" s="210" t="s">
        <v>238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5">
      <c r="A137" s="217"/>
      <c r="B137" s="218"/>
      <c r="C137" s="252" t="s">
        <v>359</v>
      </c>
      <c r="D137" s="250"/>
      <c r="E137" s="250"/>
      <c r="F137" s="250"/>
      <c r="G137" s="25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240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5">
      <c r="A138" s="217"/>
      <c r="B138" s="218"/>
      <c r="C138" s="253" t="s">
        <v>360</v>
      </c>
      <c r="D138" s="248"/>
      <c r="E138" s="249">
        <v>300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254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5">
      <c r="A139" s="217"/>
      <c r="B139" s="218"/>
      <c r="C139" s="244"/>
      <c r="D139" s="239"/>
      <c r="E139" s="239"/>
      <c r="F139" s="239"/>
      <c r="G139" s="239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180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x14ac:dyDescent="0.25">
      <c r="A140" s="222" t="s">
        <v>168</v>
      </c>
      <c r="B140" s="223" t="s">
        <v>99</v>
      </c>
      <c r="C140" s="240" t="s">
        <v>100</v>
      </c>
      <c r="D140" s="224"/>
      <c r="E140" s="225"/>
      <c r="F140" s="226"/>
      <c r="G140" s="226">
        <f>SUMIF(AG141:AG201,"&lt;&gt;NOR",G141:G201)</f>
        <v>0</v>
      </c>
      <c r="H140" s="226"/>
      <c r="I140" s="226">
        <f>SUM(I141:I201)</f>
        <v>0</v>
      </c>
      <c r="J140" s="226"/>
      <c r="K140" s="226">
        <f>SUM(K141:K201)</f>
        <v>0</v>
      </c>
      <c r="L140" s="226"/>
      <c r="M140" s="226">
        <f>SUM(M141:M201)</f>
        <v>0</v>
      </c>
      <c r="N140" s="225"/>
      <c r="O140" s="225">
        <f>SUM(O141:O201)</f>
        <v>2639.380000000001</v>
      </c>
      <c r="P140" s="225"/>
      <c r="Q140" s="225">
        <f>SUM(Q141:Q201)</f>
        <v>0</v>
      </c>
      <c r="R140" s="226"/>
      <c r="S140" s="226"/>
      <c r="T140" s="227"/>
      <c r="U140" s="221"/>
      <c r="V140" s="221">
        <f>SUM(V141:V201)</f>
        <v>336.36</v>
      </c>
      <c r="W140" s="221"/>
      <c r="X140" s="221"/>
      <c r="Y140" s="221"/>
      <c r="AG140" t="s">
        <v>169</v>
      </c>
    </row>
    <row r="141" spans="1:60" ht="20.399999999999999" outlineLevel="1" x14ac:dyDescent="0.25">
      <c r="A141" s="229">
        <v>35</v>
      </c>
      <c r="B141" s="230" t="s">
        <v>361</v>
      </c>
      <c r="C141" s="241" t="s">
        <v>362</v>
      </c>
      <c r="D141" s="231" t="s">
        <v>250</v>
      </c>
      <c r="E141" s="232">
        <v>1340</v>
      </c>
      <c r="F141" s="233"/>
      <c r="G141" s="234">
        <f>ROUND(E141*F141,2)</f>
        <v>0</v>
      </c>
      <c r="H141" s="233"/>
      <c r="I141" s="234">
        <f>ROUND(E141*H141,2)</f>
        <v>0</v>
      </c>
      <c r="J141" s="233"/>
      <c r="K141" s="234">
        <f>ROUND(E141*J141,2)</f>
        <v>0</v>
      </c>
      <c r="L141" s="234">
        <v>21</v>
      </c>
      <c r="M141" s="234">
        <f>G141*(1+L141/100)</f>
        <v>0</v>
      </c>
      <c r="N141" s="232">
        <v>0.34499999999999997</v>
      </c>
      <c r="O141" s="232">
        <f>ROUND(E141*N141,2)</f>
        <v>462.3</v>
      </c>
      <c r="P141" s="232">
        <v>0</v>
      </c>
      <c r="Q141" s="232">
        <f>ROUND(E141*P141,2)</f>
        <v>0</v>
      </c>
      <c r="R141" s="234" t="s">
        <v>251</v>
      </c>
      <c r="S141" s="234" t="s">
        <v>173</v>
      </c>
      <c r="T141" s="235" t="s">
        <v>173</v>
      </c>
      <c r="U141" s="220">
        <v>0.03</v>
      </c>
      <c r="V141" s="220">
        <f>ROUND(E141*U141,2)</f>
        <v>40.200000000000003</v>
      </c>
      <c r="W141" s="220"/>
      <c r="X141" s="220" t="s">
        <v>237</v>
      </c>
      <c r="Y141" s="220" t="s">
        <v>176</v>
      </c>
      <c r="Z141" s="210"/>
      <c r="AA141" s="210"/>
      <c r="AB141" s="210"/>
      <c r="AC141" s="210"/>
      <c r="AD141" s="210"/>
      <c r="AE141" s="210"/>
      <c r="AF141" s="210"/>
      <c r="AG141" s="210" t="s">
        <v>238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5">
      <c r="A142" s="217"/>
      <c r="B142" s="218"/>
      <c r="C142" s="253" t="s">
        <v>277</v>
      </c>
      <c r="D142" s="248"/>
      <c r="E142" s="249"/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254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5">
      <c r="A143" s="217"/>
      <c r="B143" s="218"/>
      <c r="C143" s="253" t="s">
        <v>363</v>
      </c>
      <c r="D143" s="248"/>
      <c r="E143" s="249">
        <v>1340</v>
      </c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254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5">
      <c r="A144" s="217"/>
      <c r="B144" s="218"/>
      <c r="C144" s="244"/>
      <c r="D144" s="239"/>
      <c r="E144" s="239"/>
      <c r="F144" s="239"/>
      <c r="G144" s="239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180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0.399999999999999" outlineLevel="1" x14ac:dyDescent="0.25">
      <c r="A145" s="229">
        <v>36</v>
      </c>
      <c r="B145" s="230" t="s">
        <v>364</v>
      </c>
      <c r="C145" s="241" t="s">
        <v>365</v>
      </c>
      <c r="D145" s="231" t="s">
        <v>250</v>
      </c>
      <c r="E145" s="232">
        <v>370</v>
      </c>
      <c r="F145" s="233"/>
      <c r="G145" s="234">
        <f>ROUND(E145*F145,2)</f>
        <v>0</v>
      </c>
      <c r="H145" s="233"/>
      <c r="I145" s="234">
        <f>ROUND(E145*H145,2)</f>
        <v>0</v>
      </c>
      <c r="J145" s="233"/>
      <c r="K145" s="234">
        <f>ROUND(E145*J145,2)</f>
        <v>0</v>
      </c>
      <c r="L145" s="234">
        <v>21</v>
      </c>
      <c r="M145" s="234">
        <f>G145*(1+L145/100)</f>
        <v>0</v>
      </c>
      <c r="N145" s="232">
        <v>0.34499999999999997</v>
      </c>
      <c r="O145" s="232">
        <f>ROUND(E145*N145,2)</f>
        <v>127.65</v>
      </c>
      <c r="P145" s="232">
        <v>0</v>
      </c>
      <c r="Q145" s="232">
        <f>ROUND(E145*P145,2)</f>
        <v>0</v>
      </c>
      <c r="R145" s="234" t="s">
        <v>251</v>
      </c>
      <c r="S145" s="234" t="s">
        <v>173</v>
      </c>
      <c r="T145" s="235" t="s">
        <v>173</v>
      </c>
      <c r="U145" s="220">
        <v>0.03</v>
      </c>
      <c r="V145" s="220">
        <f>ROUND(E145*U145,2)</f>
        <v>11.1</v>
      </c>
      <c r="W145" s="220"/>
      <c r="X145" s="220" t="s">
        <v>237</v>
      </c>
      <c r="Y145" s="220" t="s">
        <v>176</v>
      </c>
      <c r="Z145" s="210"/>
      <c r="AA145" s="210"/>
      <c r="AB145" s="210"/>
      <c r="AC145" s="210"/>
      <c r="AD145" s="210"/>
      <c r="AE145" s="210"/>
      <c r="AF145" s="210"/>
      <c r="AG145" s="210" t="s">
        <v>238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5">
      <c r="A146" s="217"/>
      <c r="B146" s="218"/>
      <c r="C146" s="253" t="s">
        <v>366</v>
      </c>
      <c r="D146" s="248"/>
      <c r="E146" s="249"/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254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5">
      <c r="A147" s="217"/>
      <c r="B147" s="218"/>
      <c r="C147" s="253" t="s">
        <v>367</v>
      </c>
      <c r="D147" s="248"/>
      <c r="E147" s="249">
        <v>180</v>
      </c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254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5">
      <c r="A148" s="217"/>
      <c r="B148" s="218"/>
      <c r="C148" s="253" t="s">
        <v>368</v>
      </c>
      <c r="D148" s="248"/>
      <c r="E148" s="249">
        <v>190</v>
      </c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254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5">
      <c r="A149" s="217"/>
      <c r="B149" s="218"/>
      <c r="C149" s="244"/>
      <c r="D149" s="239"/>
      <c r="E149" s="239"/>
      <c r="F149" s="239"/>
      <c r="G149" s="239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180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0.399999999999999" outlineLevel="1" x14ac:dyDescent="0.25">
      <c r="A150" s="229">
        <v>37</v>
      </c>
      <c r="B150" s="230" t="s">
        <v>369</v>
      </c>
      <c r="C150" s="241" t="s">
        <v>370</v>
      </c>
      <c r="D150" s="231" t="s">
        <v>250</v>
      </c>
      <c r="E150" s="232">
        <v>670</v>
      </c>
      <c r="F150" s="233"/>
      <c r="G150" s="234">
        <f>ROUND(E150*F150,2)</f>
        <v>0</v>
      </c>
      <c r="H150" s="233"/>
      <c r="I150" s="234">
        <f>ROUND(E150*H150,2)</f>
        <v>0</v>
      </c>
      <c r="J150" s="233"/>
      <c r="K150" s="234">
        <f>ROUND(E150*J150,2)</f>
        <v>0</v>
      </c>
      <c r="L150" s="234">
        <v>21</v>
      </c>
      <c r="M150" s="234">
        <f>G150*(1+L150/100)</f>
        <v>0</v>
      </c>
      <c r="N150" s="232">
        <v>0.46</v>
      </c>
      <c r="O150" s="232">
        <f>ROUND(E150*N150,2)</f>
        <v>308.2</v>
      </c>
      <c r="P150" s="232">
        <v>0</v>
      </c>
      <c r="Q150" s="232">
        <f>ROUND(E150*P150,2)</f>
        <v>0</v>
      </c>
      <c r="R150" s="234" t="s">
        <v>251</v>
      </c>
      <c r="S150" s="234" t="s">
        <v>173</v>
      </c>
      <c r="T150" s="235" t="s">
        <v>173</v>
      </c>
      <c r="U150" s="220">
        <v>0.03</v>
      </c>
      <c r="V150" s="220">
        <f>ROUND(E150*U150,2)</f>
        <v>20.100000000000001</v>
      </c>
      <c r="W150" s="220"/>
      <c r="X150" s="220" t="s">
        <v>237</v>
      </c>
      <c r="Y150" s="220" t="s">
        <v>176</v>
      </c>
      <c r="Z150" s="210"/>
      <c r="AA150" s="210"/>
      <c r="AB150" s="210"/>
      <c r="AC150" s="210"/>
      <c r="AD150" s="210"/>
      <c r="AE150" s="210"/>
      <c r="AF150" s="210"/>
      <c r="AG150" s="210" t="s">
        <v>238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5">
      <c r="A151" s="217"/>
      <c r="B151" s="218"/>
      <c r="C151" s="253" t="s">
        <v>371</v>
      </c>
      <c r="D151" s="248"/>
      <c r="E151" s="249">
        <v>670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254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5">
      <c r="A152" s="217"/>
      <c r="B152" s="218"/>
      <c r="C152" s="244"/>
      <c r="D152" s="239"/>
      <c r="E152" s="239"/>
      <c r="F152" s="239"/>
      <c r="G152" s="239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180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0.399999999999999" outlineLevel="1" x14ac:dyDescent="0.25">
      <c r="A153" s="229">
        <v>38</v>
      </c>
      <c r="B153" s="230" t="s">
        <v>372</v>
      </c>
      <c r="C153" s="241" t="s">
        <v>373</v>
      </c>
      <c r="D153" s="231" t="s">
        <v>250</v>
      </c>
      <c r="E153" s="232">
        <v>1920</v>
      </c>
      <c r="F153" s="233"/>
      <c r="G153" s="234">
        <f>ROUND(E153*F153,2)</f>
        <v>0</v>
      </c>
      <c r="H153" s="233"/>
      <c r="I153" s="234">
        <f>ROUND(E153*H153,2)</f>
        <v>0</v>
      </c>
      <c r="J153" s="233"/>
      <c r="K153" s="234">
        <f>ROUND(E153*J153,2)</f>
        <v>0</v>
      </c>
      <c r="L153" s="234">
        <v>21</v>
      </c>
      <c r="M153" s="234">
        <f>G153*(1+L153/100)</f>
        <v>0</v>
      </c>
      <c r="N153" s="232">
        <v>0.46</v>
      </c>
      <c r="O153" s="232">
        <f>ROUND(E153*N153,2)</f>
        <v>883.2</v>
      </c>
      <c r="P153" s="232">
        <v>0</v>
      </c>
      <c r="Q153" s="232">
        <f>ROUND(E153*P153,2)</f>
        <v>0</v>
      </c>
      <c r="R153" s="234" t="s">
        <v>251</v>
      </c>
      <c r="S153" s="234" t="s">
        <v>173</v>
      </c>
      <c r="T153" s="235" t="s">
        <v>173</v>
      </c>
      <c r="U153" s="220">
        <v>0.03</v>
      </c>
      <c r="V153" s="220">
        <f>ROUND(E153*U153,2)</f>
        <v>57.6</v>
      </c>
      <c r="W153" s="220"/>
      <c r="X153" s="220" t="s">
        <v>237</v>
      </c>
      <c r="Y153" s="220" t="s">
        <v>176</v>
      </c>
      <c r="Z153" s="210"/>
      <c r="AA153" s="210"/>
      <c r="AB153" s="210"/>
      <c r="AC153" s="210"/>
      <c r="AD153" s="210"/>
      <c r="AE153" s="210"/>
      <c r="AF153" s="210"/>
      <c r="AG153" s="210" t="s">
        <v>238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5">
      <c r="A154" s="217"/>
      <c r="B154" s="218"/>
      <c r="C154" s="253" t="s">
        <v>331</v>
      </c>
      <c r="D154" s="248"/>
      <c r="E154" s="249">
        <v>1220</v>
      </c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254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5">
      <c r="A155" s="217"/>
      <c r="B155" s="218"/>
      <c r="C155" s="253" t="s">
        <v>374</v>
      </c>
      <c r="D155" s="248"/>
      <c r="E155" s="249">
        <v>700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254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5">
      <c r="A156" s="217"/>
      <c r="B156" s="218"/>
      <c r="C156" s="244"/>
      <c r="D156" s="239"/>
      <c r="E156" s="239"/>
      <c r="F156" s="239"/>
      <c r="G156" s="239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180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0.399999999999999" outlineLevel="1" x14ac:dyDescent="0.25">
      <c r="A157" s="229">
        <v>39</v>
      </c>
      <c r="B157" s="230" t="s">
        <v>375</v>
      </c>
      <c r="C157" s="241" t="s">
        <v>376</v>
      </c>
      <c r="D157" s="231" t="s">
        <v>250</v>
      </c>
      <c r="E157" s="232">
        <v>25</v>
      </c>
      <c r="F157" s="233"/>
      <c r="G157" s="234">
        <f>ROUND(E157*F157,2)</f>
        <v>0</v>
      </c>
      <c r="H157" s="233"/>
      <c r="I157" s="234">
        <f>ROUND(E157*H157,2)</f>
        <v>0</v>
      </c>
      <c r="J157" s="233"/>
      <c r="K157" s="234">
        <f>ROUND(E157*J157,2)</f>
        <v>0</v>
      </c>
      <c r="L157" s="234">
        <v>21</v>
      </c>
      <c r="M157" s="234">
        <f>G157*(1+L157/100)</f>
        <v>0</v>
      </c>
      <c r="N157" s="232">
        <v>0.57499999999999996</v>
      </c>
      <c r="O157" s="232">
        <f>ROUND(E157*N157,2)</f>
        <v>14.38</v>
      </c>
      <c r="P157" s="232">
        <v>0</v>
      </c>
      <c r="Q157" s="232">
        <f>ROUND(E157*P157,2)</f>
        <v>0</v>
      </c>
      <c r="R157" s="234" t="s">
        <v>251</v>
      </c>
      <c r="S157" s="234" t="s">
        <v>173</v>
      </c>
      <c r="T157" s="235" t="s">
        <v>173</v>
      </c>
      <c r="U157" s="220">
        <v>0.03</v>
      </c>
      <c r="V157" s="220">
        <f>ROUND(E157*U157,2)</f>
        <v>0.75</v>
      </c>
      <c r="W157" s="220"/>
      <c r="X157" s="220" t="s">
        <v>237</v>
      </c>
      <c r="Y157" s="220" t="s">
        <v>176</v>
      </c>
      <c r="Z157" s="210"/>
      <c r="AA157" s="210"/>
      <c r="AB157" s="210"/>
      <c r="AC157" s="210"/>
      <c r="AD157" s="210"/>
      <c r="AE157" s="210"/>
      <c r="AF157" s="210"/>
      <c r="AG157" s="210" t="s">
        <v>238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5">
      <c r="A158" s="217"/>
      <c r="B158" s="218"/>
      <c r="C158" s="253" t="s">
        <v>333</v>
      </c>
      <c r="D158" s="248"/>
      <c r="E158" s="249">
        <v>25</v>
      </c>
      <c r="F158" s="220"/>
      <c r="G158" s="22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254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5">
      <c r="A159" s="217"/>
      <c r="B159" s="218"/>
      <c r="C159" s="244"/>
      <c r="D159" s="239"/>
      <c r="E159" s="239"/>
      <c r="F159" s="239"/>
      <c r="G159" s="239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180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20.399999999999999" outlineLevel="1" x14ac:dyDescent="0.25">
      <c r="A160" s="229">
        <v>40</v>
      </c>
      <c r="B160" s="230" t="s">
        <v>377</v>
      </c>
      <c r="C160" s="241" t="s">
        <v>378</v>
      </c>
      <c r="D160" s="231" t="s">
        <v>250</v>
      </c>
      <c r="E160" s="232">
        <v>1130</v>
      </c>
      <c r="F160" s="233"/>
      <c r="G160" s="234">
        <f>ROUND(E160*F160,2)</f>
        <v>0</v>
      </c>
      <c r="H160" s="233"/>
      <c r="I160" s="234">
        <f>ROUND(E160*H160,2)</f>
        <v>0</v>
      </c>
      <c r="J160" s="233"/>
      <c r="K160" s="234">
        <f>ROUND(E160*J160,2)</f>
        <v>0</v>
      </c>
      <c r="L160" s="234">
        <v>21</v>
      </c>
      <c r="M160" s="234">
        <f>G160*(1+L160/100)</f>
        <v>0</v>
      </c>
      <c r="N160" s="232">
        <v>0.18462999999999999</v>
      </c>
      <c r="O160" s="232">
        <f>ROUND(E160*N160,2)</f>
        <v>208.63</v>
      </c>
      <c r="P160" s="232">
        <v>0</v>
      </c>
      <c r="Q160" s="232">
        <f>ROUND(E160*P160,2)</f>
        <v>0</v>
      </c>
      <c r="R160" s="234" t="s">
        <v>251</v>
      </c>
      <c r="S160" s="234" t="s">
        <v>173</v>
      </c>
      <c r="T160" s="235" t="s">
        <v>173</v>
      </c>
      <c r="U160" s="220">
        <v>0.03</v>
      </c>
      <c r="V160" s="220">
        <f>ROUND(E160*U160,2)</f>
        <v>33.9</v>
      </c>
      <c r="W160" s="220"/>
      <c r="X160" s="220" t="s">
        <v>237</v>
      </c>
      <c r="Y160" s="220" t="s">
        <v>176</v>
      </c>
      <c r="Z160" s="210"/>
      <c r="AA160" s="210"/>
      <c r="AB160" s="210"/>
      <c r="AC160" s="210"/>
      <c r="AD160" s="210"/>
      <c r="AE160" s="210"/>
      <c r="AF160" s="210"/>
      <c r="AG160" s="210" t="s">
        <v>238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5">
      <c r="A161" s="217"/>
      <c r="B161" s="218"/>
      <c r="C161" s="252" t="s">
        <v>379</v>
      </c>
      <c r="D161" s="250"/>
      <c r="E161" s="250"/>
      <c r="F161" s="250"/>
      <c r="G161" s="25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240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5">
      <c r="A162" s="217"/>
      <c r="B162" s="218"/>
      <c r="C162" s="253" t="s">
        <v>380</v>
      </c>
      <c r="D162" s="248"/>
      <c r="E162" s="249">
        <v>1130</v>
      </c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254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5">
      <c r="A163" s="217"/>
      <c r="B163" s="218"/>
      <c r="C163" s="244"/>
      <c r="D163" s="239"/>
      <c r="E163" s="239"/>
      <c r="F163" s="239"/>
      <c r="G163" s="239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180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29">
        <v>41</v>
      </c>
      <c r="B164" s="230" t="s">
        <v>381</v>
      </c>
      <c r="C164" s="241" t="s">
        <v>382</v>
      </c>
      <c r="D164" s="231" t="s">
        <v>250</v>
      </c>
      <c r="E164" s="232">
        <v>1175</v>
      </c>
      <c r="F164" s="233"/>
      <c r="G164" s="234">
        <f>ROUND(E164*F164,2)</f>
        <v>0</v>
      </c>
      <c r="H164" s="233"/>
      <c r="I164" s="234">
        <f>ROUND(E164*H164,2)</f>
        <v>0</v>
      </c>
      <c r="J164" s="233"/>
      <c r="K164" s="234">
        <f>ROUND(E164*J164,2)</f>
        <v>0</v>
      </c>
      <c r="L164" s="234">
        <v>21</v>
      </c>
      <c r="M164" s="234">
        <f>G164*(1+L164/100)</f>
        <v>0</v>
      </c>
      <c r="N164" s="232">
        <v>0.35759999999999997</v>
      </c>
      <c r="O164" s="232">
        <f>ROUND(E164*N164,2)</f>
        <v>420.18</v>
      </c>
      <c r="P164" s="232">
        <v>0</v>
      </c>
      <c r="Q164" s="232">
        <f>ROUND(E164*P164,2)</f>
        <v>0</v>
      </c>
      <c r="R164" s="234" t="s">
        <v>251</v>
      </c>
      <c r="S164" s="234" t="s">
        <v>173</v>
      </c>
      <c r="T164" s="235" t="s">
        <v>173</v>
      </c>
      <c r="U164" s="220">
        <v>0.03</v>
      </c>
      <c r="V164" s="220">
        <f>ROUND(E164*U164,2)</f>
        <v>35.25</v>
      </c>
      <c r="W164" s="220"/>
      <c r="X164" s="220" t="s">
        <v>237</v>
      </c>
      <c r="Y164" s="220" t="s">
        <v>176</v>
      </c>
      <c r="Z164" s="210"/>
      <c r="AA164" s="210"/>
      <c r="AB164" s="210"/>
      <c r="AC164" s="210"/>
      <c r="AD164" s="210"/>
      <c r="AE164" s="210"/>
      <c r="AF164" s="210"/>
      <c r="AG164" s="210" t="s">
        <v>238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5">
      <c r="A165" s="217"/>
      <c r="B165" s="218"/>
      <c r="C165" s="252" t="s">
        <v>383</v>
      </c>
      <c r="D165" s="250"/>
      <c r="E165" s="250"/>
      <c r="F165" s="250"/>
      <c r="G165" s="25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240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5">
      <c r="A166" s="217"/>
      <c r="B166" s="218"/>
      <c r="C166" s="253" t="s">
        <v>384</v>
      </c>
      <c r="D166" s="248"/>
      <c r="E166" s="249">
        <v>1175</v>
      </c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254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5">
      <c r="A167" s="217"/>
      <c r="B167" s="218"/>
      <c r="C167" s="244"/>
      <c r="D167" s="239"/>
      <c r="E167" s="239"/>
      <c r="F167" s="239"/>
      <c r="G167" s="239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180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9">
        <v>42</v>
      </c>
      <c r="B168" s="230" t="s">
        <v>385</v>
      </c>
      <c r="C168" s="241" t="s">
        <v>386</v>
      </c>
      <c r="D168" s="231" t="s">
        <v>250</v>
      </c>
      <c r="E168" s="232">
        <v>1130</v>
      </c>
      <c r="F168" s="233"/>
      <c r="G168" s="234">
        <f>ROUND(E168*F168,2)</f>
        <v>0</v>
      </c>
      <c r="H168" s="233"/>
      <c r="I168" s="234">
        <f>ROUND(E168*H168,2)</f>
        <v>0</v>
      </c>
      <c r="J168" s="233"/>
      <c r="K168" s="234">
        <f>ROUND(E168*J168,2)</f>
        <v>0</v>
      </c>
      <c r="L168" s="234">
        <v>21</v>
      </c>
      <c r="M168" s="234">
        <f>G168*(1+L168/100)</f>
        <v>0</v>
      </c>
      <c r="N168" s="232">
        <v>5.0000000000000001E-4</v>
      </c>
      <c r="O168" s="232">
        <f>ROUND(E168*N168,2)</f>
        <v>0.56999999999999995</v>
      </c>
      <c r="P168" s="232">
        <v>0</v>
      </c>
      <c r="Q168" s="232">
        <f>ROUND(E168*P168,2)</f>
        <v>0</v>
      </c>
      <c r="R168" s="234" t="s">
        <v>251</v>
      </c>
      <c r="S168" s="234" t="s">
        <v>173</v>
      </c>
      <c r="T168" s="235" t="s">
        <v>173</v>
      </c>
      <c r="U168" s="220">
        <v>2E-3</v>
      </c>
      <c r="V168" s="220">
        <f>ROUND(E168*U168,2)</f>
        <v>2.2599999999999998</v>
      </c>
      <c r="W168" s="220"/>
      <c r="X168" s="220" t="s">
        <v>237</v>
      </c>
      <c r="Y168" s="220" t="s">
        <v>176</v>
      </c>
      <c r="Z168" s="210"/>
      <c r="AA168" s="210"/>
      <c r="AB168" s="210"/>
      <c r="AC168" s="210"/>
      <c r="AD168" s="210"/>
      <c r="AE168" s="210"/>
      <c r="AF168" s="210"/>
      <c r="AG168" s="210" t="s">
        <v>238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5">
      <c r="A169" s="217"/>
      <c r="B169" s="218"/>
      <c r="C169" s="252" t="s">
        <v>387</v>
      </c>
      <c r="D169" s="250"/>
      <c r="E169" s="250"/>
      <c r="F169" s="250"/>
      <c r="G169" s="25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240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5">
      <c r="A170" s="217"/>
      <c r="B170" s="218"/>
      <c r="C170" s="253" t="s">
        <v>380</v>
      </c>
      <c r="D170" s="248"/>
      <c r="E170" s="249">
        <v>1130</v>
      </c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254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5">
      <c r="A171" s="217"/>
      <c r="B171" s="218"/>
      <c r="C171" s="244"/>
      <c r="D171" s="239"/>
      <c r="E171" s="239"/>
      <c r="F171" s="239"/>
      <c r="G171" s="239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180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29">
        <v>43</v>
      </c>
      <c r="B172" s="230" t="s">
        <v>385</v>
      </c>
      <c r="C172" s="241" t="s">
        <v>386</v>
      </c>
      <c r="D172" s="231" t="s">
        <v>250</v>
      </c>
      <c r="E172" s="232">
        <v>670</v>
      </c>
      <c r="F172" s="233"/>
      <c r="G172" s="234">
        <f>ROUND(E172*F172,2)</f>
        <v>0</v>
      </c>
      <c r="H172" s="233"/>
      <c r="I172" s="234">
        <f>ROUND(E172*H172,2)</f>
        <v>0</v>
      </c>
      <c r="J172" s="233"/>
      <c r="K172" s="234">
        <f>ROUND(E172*J172,2)</f>
        <v>0</v>
      </c>
      <c r="L172" s="234">
        <v>21</v>
      </c>
      <c r="M172" s="234">
        <f>G172*(1+L172/100)</f>
        <v>0</v>
      </c>
      <c r="N172" s="232">
        <v>5.0000000000000001E-4</v>
      </c>
      <c r="O172" s="232">
        <f>ROUND(E172*N172,2)</f>
        <v>0.34</v>
      </c>
      <c r="P172" s="232">
        <v>0</v>
      </c>
      <c r="Q172" s="232">
        <f>ROUND(E172*P172,2)</f>
        <v>0</v>
      </c>
      <c r="R172" s="234" t="s">
        <v>251</v>
      </c>
      <c r="S172" s="234" t="s">
        <v>173</v>
      </c>
      <c r="T172" s="235" t="s">
        <v>173</v>
      </c>
      <c r="U172" s="220">
        <v>2E-3</v>
      </c>
      <c r="V172" s="220">
        <f>ROUND(E172*U172,2)</f>
        <v>1.34</v>
      </c>
      <c r="W172" s="220"/>
      <c r="X172" s="220" t="s">
        <v>237</v>
      </c>
      <c r="Y172" s="220" t="s">
        <v>176</v>
      </c>
      <c r="Z172" s="210"/>
      <c r="AA172" s="210"/>
      <c r="AB172" s="210"/>
      <c r="AC172" s="210"/>
      <c r="AD172" s="210"/>
      <c r="AE172" s="210"/>
      <c r="AF172" s="210"/>
      <c r="AG172" s="210" t="s">
        <v>238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5">
      <c r="A173" s="217"/>
      <c r="B173" s="218"/>
      <c r="C173" s="252" t="s">
        <v>387</v>
      </c>
      <c r="D173" s="250"/>
      <c r="E173" s="250"/>
      <c r="F173" s="250"/>
      <c r="G173" s="25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240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5">
      <c r="A174" s="217"/>
      <c r="B174" s="218"/>
      <c r="C174" s="253" t="s">
        <v>371</v>
      </c>
      <c r="D174" s="248"/>
      <c r="E174" s="249">
        <v>670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254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5">
      <c r="A175" s="217"/>
      <c r="B175" s="218"/>
      <c r="C175" s="244"/>
      <c r="D175" s="239"/>
      <c r="E175" s="239"/>
      <c r="F175" s="239"/>
      <c r="G175" s="239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180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20.399999999999999" outlineLevel="1" x14ac:dyDescent="0.25">
      <c r="A176" s="229">
        <v>44</v>
      </c>
      <c r="B176" s="230" t="s">
        <v>388</v>
      </c>
      <c r="C176" s="241" t="s">
        <v>389</v>
      </c>
      <c r="D176" s="231" t="s">
        <v>250</v>
      </c>
      <c r="E176" s="232">
        <v>670</v>
      </c>
      <c r="F176" s="233"/>
      <c r="G176" s="234">
        <f>ROUND(E176*F176,2)</f>
        <v>0</v>
      </c>
      <c r="H176" s="233"/>
      <c r="I176" s="234">
        <f>ROUND(E176*H176,2)</f>
        <v>0</v>
      </c>
      <c r="J176" s="233"/>
      <c r="K176" s="234">
        <f>ROUND(E176*J176,2)</f>
        <v>0</v>
      </c>
      <c r="L176" s="234">
        <v>21</v>
      </c>
      <c r="M176" s="234">
        <f>G176*(1+L176/100)</f>
        <v>0</v>
      </c>
      <c r="N176" s="232">
        <v>0.10373</v>
      </c>
      <c r="O176" s="232">
        <f>ROUND(E176*N176,2)</f>
        <v>69.5</v>
      </c>
      <c r="P176" s="232">
        <v>0</v>
      </c>
      <c r="Q176" s="232">
        <f>ROUND(E176*P176,2)</f>
        <v>0</v>
      </c>
      <c r="R176" s="234" t="s">
        <v>251</v>
      </c>
      <c r="S176" s="234" t="s">
        <v>173</v>
      </c>
      <c r="T176" s="235" t="s">
        <v>173</v>
      </c>
      <c r="U176" s="220">
        <v>0.02</v>
      </c>
      <c r="V176" s="220">
        <f>ROUND(E176*U176,2)</f>
        <v>13.4</v>
      </c>
      <c r="W176" s="220"/>
      <c r="X176" s="220" t="s">
        <v>237</v>
      </c>
      <c r="Y176" s="220" t="s">
        <v>176</v>
      </c>
      <c r="Z176" s="210"/>
      <c r="AA176" s="210"/>
      <c r="AB176" s="210"/>
      <c r="AC176" s="210"/>
      <c r="AD176" s="210"/>
      <c r="AE176" s="210"/>
      <c r="AF176" s="210"/>
      <c r="AG176" s="210" t="s">
        <v>238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5">
      <c r="A177" s="217"/>
      <c r="B177" s="218"/>
      <c r="C177" s="253" t="s">
        <v>371</v>
      </c>
      <c r="D177" s="248"/>
      <c r="E177" s="249">
        <v>670</v>
      </c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254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5">
      <c r="A178" s="217"/>
      <c r="B178" s="218"/>
      <c r="C178" s="244"/>
      <c r="D178" s="239"/>
      <c r="E178" s="239"/>
      <c r="F178" s="239"/>
      <c r="G178" s="239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180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0.399999999999999" outlineLevel="1" x14ac:dyDescent="0.25">
      <c r="A179" s="229">
        <v>45</v>
      </c>
      <c r="B179" s="230" t="s">
        <v>388</v>
      </c>
      <c r="C179" s="241" t="s">
        <v>389</v>
      </c>
      <c r="D179" s="231" t="s">
        <v>250</v>
      </c>
      <c r="E179" s="232">
        <v>1130</v>
      </c>
      <c r="F179" s="233"/>
      <c r="G179" s="234">
        <f>ROUND(E179*F179,2)</f>
        <v>0</v>
      </c>
      <c r="H179" s="233"/>
      <c r="I179" s="234">
        <f>ROUND(E179*H179,2)</f>
        <v>0</v>
      </c>
      <c r="J179" s="233"/>
      <c r="K179" s="234">
        <f>ROUND(E179*J179,2)</f>
        <v>0</v>
      </c>
      <c r="L179" s="234">
        <v>21</v>
      </c>
      <c r="M179" s="234">
        <f>G179*(1+L179/100)</f>
        <v>0</v>
      </c>
      <c r="N179" s="232">
        <v>0.10373</v>
      </c>
      <c r="O179" s="232">
        <f>ROUND(E179*N179,2)</f>
        <v>117.21</v>
      </c>
      <c r="P179" s="232">
        <v>0</v>
      </c>
      <c r="Q179" s="232">
        <f>ROUND(E179*P179,2)</f>
        <v>0</v>
      </c>
      <c r="R179" s="234" t="s">
        <v>251</v>
      </c>
      <c r="S179" s="234" t="s">
        <v>173</v>
      </c>
      <c r="T179" s="235" t="s">
        <v>173</v>
      </c>
      <c r="U179" s="220">
        <v>0.02</v>
      </c>
      <c r="V179" s="220">
        <f>ROUND(E179*U179,2)</f>
        <v>22.6</v>
      </c>
      <c r="W179" s="220"/>
      <c r="X179" s="220" t="s">
        <v>237</v>
      </c>
      <c r="Y179" s="220" t="s">
        <v>176</v>
      </c>
      <c r="Z179" s="210"/>
      <c r="AA179" s="210"/>
      <c r="AB179" s="210"/>
      <c r="AC179" s="210"/>
      <c r="AD179" s="210"/>
      <c r="AE179" s="210"/>
      <c r="AF179" s="210"/>
      <c r="AG179" s="210" t="s">
        <v>238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5">
      <c r="A180" s="217"/>
      <c r="B180" s="218"/>
      <c r="C180" s="253" t="s">
        <v>380</v>
      </c>
      <c r="D180" s="248"/>
      <c r="E180" s="249">
        <v>1130</v>
      </c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254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5">
      <c r="A181" s="217"/>
      <c r="B181" s="218"/>
      <c r="C181" s="244"/>
      <c r="D181" s="239"/>
      <c r="E181" s="239"/>
      <c r="F181" s="239"/>
      <c r="G181" s="239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180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29">
        <v>46</v>
      </c>
      <c r="B182" s="230" t="s">
        <v>390</v>
      </c>
      <c r="C182" s="241" t="s">
        <v>391</v>
      </c>
      <c r="D182" s="231" t="s">
        <v>250</v>
      </c>
      <c r="E182" s="232">
        <v>22</v>
      </c>
      <c r="F182" s="233"/>
      <c r="G182" s="234">
        <f>ROUND(E182*F182,2)</f>
        <v>0</v>
      </c>
      <c r="H182" s="233"/>
      <c r="I182" s="234">
        <f>ROUND(E182*H182,2)</f>
        <v>0</v>
      </c>
      <c r="J182" s="233"/>
      <c r="K182" s="234">
        <f>ROUND(E182*J182,2)</f>
        <v>0</v>
      </c>
      <c r="L182" s="234">
        <v>21</v>
      </c>
      <c r="M182" s="234">
        <f>G182*(1+L182/100)</f>
        <v>0</v>
      </c>
      <c r="N182" s="232">
        <v>7.3899999999999993E-2</v>
      </c>
      <c r="O182" s="232">
        <f>ROUND(E182*N182,2)</f>
        <v>1.63</v>
      </c>
      <c r="P182" s="232">
        <v>0</v>
      </c>
      <c r="Q182" s="232">
        <f>ROUND(E182*P182,2)</f>
        <v>0</v>
      </c>
      <c r="R182" s="234" t="s">
        <v>251</v>
      </c>
      <c r="S182" s="234" t="s">
        <v>173</v>
      </c>
      <c r="T182" s="235" t="s">
        <v>173</v>
      </c>
      <c r="U182" s="220">
        <v>0.45</v>
      </c>
      <c r="V182" s="220">
        <f>ROUND(E182*U182,2)</f>
        <v>9.9</v>
      </c>
      <c r="W182" s="220"/>
      <c r="X182" s="220" t="s">
        <v>237</v>
      </c>
      <c r="Y182" s="220" t="s">
        <v>176</v>
      </c>
      <c r="Z182" s="210"/>
      <c r="AA182" s="210"/>
      <c r="AB182" s="210"/>
      <c r="AC182" s="210"/>
      <c r="AD182" s="210"/>
      <c r="AE182" s="210"/>
      <c r="AF182" s="210"/>
      <c r="AG182" s="210" t="s">
        <v>238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ht="21" outlineLevel="2" x14ac:dyDescent="0.25">
      <c r="A183" s="217"/>
      <c r="B183" s="218"/>
      <c r="C183" s="252" t="s">
        <v>392</v>
      </c>
      <c r="D183" s="250"/>
      <c r="E183" s="250"/>
      <c r="F183" s="250"/>
      <c r="G183" s="25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240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37" t="str">
        <f>C183</f>
        <v>s provedením lože z kameniva drceného, s vyplněním spár, s dvojitým hutněním a se smetením přebytečného materiálu na krajnici. S dodáním hmot pro lože a výplň spár.</v>
      </c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5">
      <c r="A184" s="217"/>
      <c r="B184" s="218"/>
      <c r="C184" s="253" t="s">
        <v>393</v>
      </c>
      <c r="D184" s="248"/>
      <c r="E184" s="249"/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254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5">
      <c r="A185" s="217"/>
      <c r="B185" s="218"/>
      <c r="C185" s="253" t="s">
        <v>394</v>
      </c>
      <c r="D185" s="248"/>
      <c r="E185" s="249">
        <v>22</v>
      </c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254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5">
      <c r="A186" s="217"/>
      <c r="B186" s="218"/>
      <c r="C186" s="244"/>
      <c r="D186" s="239"/>
      <c r="E186" s="239"/>
      <c r="F186" s="239"/>
      <c r="G186" s="239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180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29">
        <v>47</v>
      </c>
      <c r="B187" s="230" t="s">
        <v>395</v>
      </c>
      <c r="C187" s="241" t="s">
        <v>396</v>
      </c>
      <c r="D187" s="231" t="s">
        <v>250</v>
      </c>
      <c r="E187" s="232">
        <v>22</v>
      </c>
      <c r="F187" s="233"/>
      <c r="G187" s="234">
        <f>ROUND(E187*F187,2)</f>
        <v>0</v>
      </c>
      <c r="H187" s="233"/>
      <c r="I187" s="234">
        <f>ROUND(E187*H187,2)</f>
        <v>0</v>
      </c>
      <c r="J187" s="233"/>
      <c r="K187" s="234">
        <f>ROUND(E187*J187,2)</f>
        <v>0</v>
      </c>
      <c r="L187" s="234">
        <v>21</v>
      </c>
      <c r="M187" s="234">
        <f>G187*(1+L187/100)</f>
        <v>0</v>
      </c>
      <c r="N187" s="232">
        <v>0.13100000000000001</v>
      </c>
      <c r="O187" s="232">
        <f>ROUND(E187*N187,2)</f>
        <v>2.88</v>
      </c>
      <c r="P187" s="232">
        <v>0</v>
      </c>
      <c r="Q187" s="232">
        <f>ROUND(E187*P187,2)</f>
        <v>0</v>
      </c>
      <c r="R187" s="234" t="s">
        <v>342</v>
      </c>
      <c r="S187" s="234" t="s">
        <v>173</v>
      </c>
      <c r="T187" s="235" t="s">
        <v>173</v>
      </c>
      <c r="U187" s="220">
        <v>0</v>
      </c>
      <c r="V187" s="220">
        <f>ROUND(E187*U187,2)</f>
        <v>0</v>
      </c>
      <c r="W187" s="220"/>
      <c r="X187" s="220" t="s">
        <v>343</v>
      </c>
      <c r="Y187" s="220" t="s">
        <v>176</v>
      </c>
      <c r="Z187" s="210"/>
      <c r="AA187" s="210"/>
      <c r="AB187" s="210"/>
      <c r="AC187" s="210"/>
      <c r="AD187" s="210"/>
      <c r="AE187" s="210"/>
      <c r="AF187" s="210"/>
      <c r="AG187" s="210" t="s">
        <v>344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2" x14ac:dyDescent="0.25">
      <c r="A188" s="217"/>
      <c r="B188" s="218"/>
      <c r="C188" s="253" t="s">
        <v>397</v>
      </c>
      <c r="D188" s="248"/>
      <c r="E188" s="249">
        <v>22</v>
      </c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254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5">
      <c r="A189" s="217"/>
      <c r="B189" s="218"/>
      <c r="C189" s="244"/>
      <c r="D189" s="239"/>
      <c r="E189" s="239"/>
      <c r="F189" s="239"/>
      <c r="G189" s="239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180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29">
        <v>48</v>
      </c>
      <c r="B190" s="230" t="s">
        <v>398</v>
      </c>
      <c r="C190" s="241" t="s">
        <v>399</v>
      </c>
      <c r="D190" s="231" t="s">
        <v>250</v>
      </c>
      <c r="E190" s="232">
        <v>180</v>
      </c>
      <c r="F190" s="233"/>
      <c r="G190" s="234">
        <f>ROUND(E190*F190,2)</f>
        <v>0</v>
      </c>
      <c r="H190" s="233"/>
      <c r="I190" s="234">
        <f>ROUND(E190*H190,2)</f>
        <v>0</v>
      </c>
      <c r="J190" s="233"/>
      <c r="K190" s="234">
        <f>ROUND(E190*J190,2)</f>
        <v>0</v>
      </c>
      <c r="L190" s="234">
        <v>21</v>
      </c>
      <c r="M190" s="234">
        <f>G190*(1+L190/100)</f>
        <v>0</v>
      </c>
      <c r="N190" s="232">
        <v>7.3899999999999993E-2</v>
      </c>
      <c r="O190" s="232">
        <f>ROUND(E190*N190,2)</f>
        <v>13.3</v>
      </c>
      <c r="P190" s="232">
        <v>0</v>
      </c>
      <c r="Q190" s="232">
        <f>ROUND(E190*P190,2)</f>
        <v>0</v>
      </c>
      <c r="R190" s="234" t="s">
        <v>251</v>
      </c>
      <c r="S190" s="234" t="s">
        <v>173</v>
      </c>
      <c r="T190" s="235" t="s">
        <v>173</v>
      </c>
      <c r="U190" s="220">
        <v>0.48</v>
      </c>
      <c r="V190" s="220">
        <f>ROUND(E190*U190,2)</f>
        <v>86.4</v>
      </c>
      <c r="W190" s="220"/>
      <c r="X190" s="220" t="s">
        <v>237</v>
      </c>
      <c r="Y190" s="220" t="s">
        <v>176</v>
      </c>
      <c r="Z190" s="210"/>
      <c r="AA190" s="210"/>
      <c r="AB190" s="210"/>
      <c r="AC190" s="210"/>
      <c r="AD190" s="210"/>
      <c r="AE190" s="210"/>
      <c r="AF190" s="210"/>
      <c r="AG190" s="210" t="s">
        <v>238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21" outlineLevel="2" x14ac:dyDescent="0.25">
      <c r="A191" s="217"/>
      <c r="B191" s="218"/>
      <c r="C191" s="252" t="s">
        <v>392</v>
      </c>
      <c r="D191" s="250"/>
      <c r="E191" s="250"/>
      <c r="F191" s="250"/>
      <c r="G191" s="25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240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37" t="str">
        <f>C191</f>
        <v>s provedením lože z kameniva drceného, s vyplněním spár, s dvojitým hutněním a se smetením přebytečného materiálu na krajnici. S dodáním hmot pro lože a výplň spár.</v>
      </c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5">
      <c r="A192" s="217"/>
      <c r="B192" s="218"/>
      <c r="C192" s="253" t="s">
        <v>366</v>
      </c>
      <c r="D192" s="248"/>
      <c r="E192" s="249"/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254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5">
      <c r="A193" s="217"/>
      <c r="B193" s="218"/>
      <c r="C193" s="253" t="s">
        <v>400</v>
      </c>
      <c r="D193" s="248"/>
      <c r="E193" s="249">
        <v>180</v>
      </c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254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5">
      <c r="A194" s="217"/>
      <c r="B194" s="218"/>
      <c r="C194" s="244"/>
      <c r="D194" s="239"/>
      <c r="E194" s="239"/>
      <c r="F194" s="239"/>
      <c r="G194" s="239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180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0.399999999999999" outlineLevel="1" x14ac:dyDescent="0.25">
      <c r="A195" s="229">
        <v>49</v>
      </c>
      <c r="B195" s="230" t="s">
        <v>401</v>
      </c>
      <c r="C195" s="241" t="s">
        <v>402</v>
      </c>
      <c r="D195" s="231" t="s">
        <v>235</v>
      </c>
      <c r="E195" s="232">
        <v>1042</v>
      </c>
      <c r="F195" s="233"/>
      <c r="G195" s="234">
        <f>ROUND(E195*F195,2)</f>
        <v>0</v>
      </c>
      <c r="H195" s="233"/>
      <c r="I195" s="234">
        <f>ROUND(E195*H195,2)</f>
        <v>0</v>
      </c>
      <c r="J195" s="233"/>
      <c r="K195" s="234">
        <f>ROUND(E195*J195,2)</f>
        <v>0</v>
      </c>
      <c r="L195" s="234">
        <v>21</v>
      </c>
      <c r="M195" s="234">
        <f>G195*(1+L195/100)</f>
        <v>0</v>
      </c>
      <c r="N195" s="232">
        <v>8.9999999999999993E-3</v>
      </c>
      <c r="O195" s="232">
        <f>ROUND(E195*N195,2)</f>
        <v>9.3800000000000008</v>
      </c>
      <c r="P195" s="232">
        <v>0</v>
      </c>
      <c r="Q195" s="232">
        <f>ROUND(E195*P195,2)</f>
        <v>0</v>
      </c>
      <c r="R195" s="234" t="s">
        <v>342</v>
      </c>
      <c r="S195" s="234" t="s">
        <v>173</v>
      </c>
      <c r="T195" s="235" t="s">
        <v>173</v>
      </c>
      <c r="U195" s="220">
        <v>0</v>
      </c>
      <c r="V195" s="220">
        <f>ROUND(E195*U195,2)</f>
        <v>0</v>
      </c>
      <c r="W195" s="220"/>
      <c r="X195" s="220" t="s">
        <v>343</v>
      </c>
      <c r="Y195" s="220" t="s">
        <v>176</v>
      </c>
      <c r="Z195" s="210"/>
      <c r="AA195" s="210"/>
      <c r="AB195" s="210"/>
      <c r="AC195" s="210"/>
      <c r="AD195" s="210"/>
      <c r="AE195" s="210"/>
      <c r="AF195" s="210"/>
      <c r="AG195" s="210" t="s">
        <v>344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5">
      <c r="A196" s="217"/>
      <c r="B196" s="218"/>
      <c r="C196" s="253" t="s">
        <v>403</v>
      </c>
      <c r="D196" s="248"/>
      <c r="E196" s="249">
        <v>1042</v>
      </c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254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5">
      <c r="A197" s="217"/>
      <c r="B197" s="218"/>
      <c r="C197" s="244"/>
      <c r="D197" s="239"/>
      <c r="E197" s="239"/>
      <c r="F197" s="239"/>
      <c r="G197" s="239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180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29">
        <v>50</v>
      </c>
      <c r="B198" s="230" t="s">
        <v>404</v>
      </c>
      <c r="C198" s="241" t="s">
        <v>405</v>
      </c>
      <c r="D198" s="231" t="s">
        <v>266</v>
      </c>
      <c r="E198" s="232">
        <v>12</v>
      </c>
      <c r="F198" s="233"/>
      <c r="G198" s="234">
        <f>ROUND(E198*F198,2)</f>
        <v>0</v>
      </c>
      <c r="H198" s="233"/>
      <c r="I198" s="234">
        <f>ROUND(E198*H198,2)</f>
        <v>0</v>
      </c>
      <c r="J198" s="233"/>
      <c r="K198" s="234">
        <f>ROUND(E198*J198,2)</f>
        <v>0</v>
      </c>
      <c r="L198" s="234">
        <v>21</v>
      </c>
      <c r="M198" s="234">
        <f>G198*(1+L198/100)</f>
        <v>0</v>
      </c>
      <c r="N198" s="232">
        <v>2.2399999999999998E-3</v>
      </c>
      <c r="O198" s="232">
        <f>ROUND(E198*N198,2)</f>
        <v>0.03</v>
      </c>
      <c r="P198" s="232">
        <v>0</v>
      </c>
      <c r="Q198" s="232">
        <f>ROUND(E198*P198,2)</f>
        <v>0</v>
      </c>
      <c r="R198" s="234" t="s">
        <v>251</v>
      </c>
      <c r="S198" s="234" t="s">
        <v>173</v>
      </c>
      <c r="T198" s="235" t="s">
        <v>173</v>
      </c>
      <c r="U198" s="220">
        <v>0.13</v>
      </c>
      <c r="V198" s="220">
        <f>ROUND(E198*U198,2)</f>
        <v>1.56</v>
      </c>
      <c r="W198" s="220"/>
      <c r="X198" s="220" t="s">
        <v>237</v>
      </c>
      <c r="Y198" s="220" t="s">
        <v>176</v>
      </c>
      <c r="Z198" s="210"/>
      <c r="AA198" s="210"/>
      <c r="AB198" s="210"/>
      <c r="AC198" s="210"/>
      <c r="AD198" s="210"/>
      <c r="AE198" s="210"/>
      <c r="AF198" s="210"/>
      <c r="AG198" s="210" t="s">
        <v>238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5">
      <c r="A199" s="217"/>
      <c r="B199" s="218"/>
      <c r="C199" s="252" t="s">
        <v>406</v>
      </c>
      <c r="D199" s="250"/>
      <c r="E199" s="250"/>
      <c r="F199" s="250"/>
      <c r="G199" s="25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240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5">
      <c r="A200" s="217"/>
      <c r="B200" s="218"/>
      <c r="C200" s="243" t="s">
        <v>407</v>
      </c>
      <c r="D200" s="238"/>
      <c r="E200" s="238"/>
      <c r="F200" s="238"/>
      <c r="G200" s="238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178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37" t="str">
        <f>C200</f>
        <v>Včetně odstranění zvětralé asfaltové zálivky, vyčištění spár, zalití spár asfaltovou zálivkou, nátěru asfaltovým lakem a posyp drtí.</v>
      </c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5">
      <c r="A201" s="217"/>
      <c r="B201" s="218"/>
      <c r="C201" s="244"/>
      <c r="D201" s="239"/>
      <c r="E201" s="239"/>
      <c r="F201" s="239"/>
      <c r="G201" s="239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180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x14ac:dyDescent="0.25">
      <c r="A202" s="222" t="s">
        <v>168</v>
      </c>
      <c r="B202" s="223" t="s">
        <v>113</v>
      </c>
      <c r="C202" s="240" t="s">
        <v>115</v>
      </c>
      <c r="D202" s="224"/>
      <c r="E202" s="225"/>
      <c r="F202" s="226"/>
      <c r="G202" s="226">
        <f>SUMIF(AG203:AG216,"&lt;&gt;NOR",G203:G216)</f>
        <v>0</v>
      </c>
      <c r="H202" s="226"/>
      <c r="I202" s="226">
        <f>SUM(I203:I216)</f>
        <v>0</v>
      </c>
      <c r="J202" s="226"/>
      <c r="K202" s="226">
        <f>SUM(K203:K216)</f>
        <v>0</v>
      </c>
      <c r="L202" s="226"/>
      <c r="M202" s="226">
        <f>SUM(M203:M216)</f>
        <v>0</v>
      </c>
      <c r="N202" s="225"/>
      <c r="O202" s="225">
        <f>SUM(O203:O216)</f>
        <v>310.76</v>
      </c>
      <c r="P202" s="225"/>
      <c r="Q202" s="225">
        <f>SUM(Q203:Q216)</f>
        <v>0</v>
      </c>
      <c r="R202" s="226"/>
      <c r="S202" s="226"/>
      <c r="T202" s="227"/>
      <c r="U202" s="221"/>
      <c r="V202" s="221">
        <f>SUM(V203:V216)</f>
        <v>341.91</v>
      </c>
      <c r="W202" s="221"/>
      <c r="X202" s="221"/>
      <c r="Y202" s="221"/>
      <c r="AG202" t="s">
        <v>169</v>
      </c>
    </row>
    <row r="203" spans="1:60" ht="20.399999999999999" outlineLevel="1" x14ac:dyDescent="0.25">
      <c r="A203" s="229">
        <v>51</v>
      </c>
      <c r="B203" s="230" t="s">
        <v>408</v>
      </c>
      <c r="C203" s="241" t="s">
        <v>409</v>
      </c>
      <c r="D203" s="231" t="s">
        <v>266</v>
      </c>
      <c r="E203" s="232">
        <v>1265</v>
      </c>
      <c r="F203" s="233"/>
      <c r="G203" s="234">
        <f>ROUND(E203*F203,2)</f>
        <v>0</v>
      </c>
      <c r="H203" s="233"/>
      <c r="I203" s="234">
        <f>ROUND(E203*H203,2)</f>
        <v>0</v>
      </c>
      <c r="J203" s="233"/>
      <c r="K203" s="234">
        <f>ROUND(E203*J203,2)</f>
        <v>0</v>
      </c>
      <c r="L203" s="234">
        <v>21</v>
      </c>
      <c r="M203" s="234">
        <f>G203*(1+L203/100)</f>
        <v>0</v>
      </c>
      <c r="N203" s="232">
        <v>0.188</v>
      </c>
      <c r="O203" s="232">
        <f>ROUND(E203*N203,2)</f>
        <v>237.82</v>
      </c>
      <c r="P203" s="232">
        <v>0</v>
      </c>
      <c r="Q203" s="232">
        <f>ROUND(E203*P203,2)</f>
        <v>0</v>
      </c>
      <c r="R203" s="234" t="s">
        <v>251</v>
      </c>
      <c r="S203" s="234" t="s">
        <v>173</v>
      </c>
      <c r="T203" s="235" t="s">
        <v>173</v>
      </c>
      <c r="U203" s="220">
        <v>0.27</v>
      </c>
      <c r="V203" s="220">
        <f>ROUND(E203*U203,2)</f>
        <v>341.55</v>
      </c>
      <c r="W203" s="220"/>
      <c r="X203" s="220" t="s">
        <v>237</v>
      </c>
      <c r="Y203" s="220" t="s">
        <v>176</v>
      </c>
      <c r="Z203" s="210"/>
      <c r="AA203" s="210"/>
      <c r="AB203" s="210"/>
      <c r="AC203" s="210"/>
      <c r="AD203" s="210"/>
      <c r="AE203" s="210"/>
      <c r="AF203" s="210"/>
      <c r="AG203" s="210" t="s">
        <v>238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5">
      <c r="A204" s="217"/>
      <c r="B204" s="218"/>
      <c r="C204" s="252" t="s">
        <v>410</v>
      </c>
      <c r="D204" s="250"/>
      <c r="E204" s="250"/>
      <c r="F204" s="250"/>
      <c r="G204" s="25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240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5">
      <c r="A205" s="217"/>
      <c r="B205" s="218"/>
      <c r="C205" s="253" t="s">
        <v>411</v>
      </c>
      <c r="D205" s="248"/>
      <c r="E205" s="249">
        <v>370</v>
      </c>
      <c r="F205" s="220"/>
      <c r="G205" s="22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254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5">
      <c r="A206" s="217"/>
      <c r="B206" s="218"/>
      <c r="C206" s="253" t="s">
        <v>412</v>
      </c>
      <c r="D206" s="248"/>
      <c r="E206" s="249">
        <v>445</v>
      </c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254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5">
      <c r="A207" s="217"/>
      <c r="B207" s="218"/>
      <c r="C207" s="253" t="s">
        <v>413</v>
      </c>
      <c r="D207" s="248"/>
      <c r="E207" s="249">
        <v>450</v>
      </c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10"/>
      <c r="AA207" s="210"/>
      <c r="AB207" s="210"/>
      <c r="AC207" s="210"/>
      <c r="AD207" s="210"/>
      <c r="AE207" s="210"/>
      <c r="AF207" s="210"/>
      <c r="AG207" s="210" t="s">
        <v>254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5">
      <c r="A208" s="217"/>
      <c r="B208" s="218"/>
      <c r="C208" s="244"/>
      <c r="D208" s="239"/>
      <c r="E208" s="239"/>
      <c r="F208" s="239"/>
      <c r="G208" s="239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180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29">
        <v>52</v>
      </c>
      <c r="B209" s="230" t="s">
        <v>414</v>
      </c>
      <c r="C209" s="241" t="s">
        <v>415</v>
      </c>
      <c r="D209" s="231" t="s">
        <v>266</v>
      </c>
      <c r="E209" s="232">
        <v>12</v>
      </c>
      <c r="F209" s="233"/>
      <c r="G209" s="234">
        <f>ROUND(E209*F209,2)</f>
        <v>0</v>
      </c>
      <c r="H209" s="233"/>
      <c r="I209" s="234">
        <f>ROUND(E209*H209,2)</f>
        <v>0</v>
      </c>
      <c r="J209" s="233"/>
      <c r="K209" s="234">
        <f>ROUND(E209*J209,2)</f>
        <v>0</v>
      </c>
      <c r="L209" s="234">
        <v>21</v>
      </c>
      <c r="M209" s="234">
        <f>G209*(1+L209/100)</f>
        <v>0</v>
      </c>
      <c r="N209" s="232">
        <v>0</v>
      </c>
      <c r="O209" s="232">
        <f>ROUND(E209*N209,2)</f>
        <v>0</v>
      </c>
      <c r="P209" s="232">
        <v>0</v>
      </c>
      <c r="Q209" s="232">
        <f>ROUND(E209*P209,2)</f>
        <v>0</v>
      </c>
      <c r="R209" s="234" t="s">
        <v>251</v>
      </c>
      <c r="S209" s="234" t="s">
        <v>173</v>
      </c>
      <c r="T209" s="235" t="s">
        <v>173</v>
      </c>
      <c r="U209" s="220">
        <v>0.03</v>
      </c>
      <c r="V209" s="220">
        <f>ROUND(E209*U209,2)</f>
        <v>0.36</v>
      </c>
      <c r="W209" s="220"/>
      <c r="X209" s="220" t="s">
        <v>237</v>
      </c>
      <c r="Y209" s="220" t="s">
        <v>176</v>
      </c>
      <c r="Z209" s="210"/>
      <c r="AA209" s="210"/>
      <c r="AB209" s="210"/>
      <c r="AC209" s="210"/>
      <c r="AD209" s="210"/>
      <c r="AE209" s="210"/>
      <c r="AF209" s="210"/>
      <c r="AG209" s="210" t="s">
        <v>238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5">
      <c r="A210" s="217"/>
      <c r="B210" s="218"/>
      <c r="C210" s="252" t="s">
        <v>416</v>
      </c>
      <c r="D210" s="250"/>
      <c r="E210" s="250"/>
      <c r="F210" s="250"/>
      <c r="G210" s="25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10"/>
      <c r="AA210" s="210"/>
      <c r="AB210" s="210"/>
      <c r="AC210" s="210"/>
      <c r="AD210" s="210"/>
      <c r="AE210" s="210"/>
      <c r="AF210" s="210"/>
      <c r="AG210" s="210" t="s">
        <v>240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5">
      <c r="A211" s="217"/>
      <c r="B211" s="218"/>
      <c r="C211" s="244"/>
      <c r="D211" s="239"/>
      <c r="E211" s="239"/>
      <c r="F211" s="239"/>
      <c r="G211" s="239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180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29">
        <v>53</v>
      </c>
      <c r="B212" s="230" t="s">
        <v>417</v>
      </c>
      <c r="C212" s="241" t="s">
        <v>418</v>
      </c>
      <c r="D212" s="231" t="s">
        <v>235</v>
      </c>
      <c r="E212" s="232">
        <v>895</v>
      </c>
      <c r="F212" s="233"/>
      <c r="G212" s="234">
        <f>ROUND(E212*F212,2)</f>
        <v>0</v>
      </c>
      <c r="H212" s="233"/>
      <c r="I212" s="234">
        <f>ROUND(E212*H212,2)</f>
        <v>0</v>
      </c>
      <c r="J212" s="233"/>
      <c r="K212" s="234">
        <f>ROUND(E212*J212,2)</f>
        <v>0</v>
      </c>
      <c r="L212" s="234">
        <v>21</v>
      </c>
      <c r="M212" s="234">
        <f>G212*(1+L212/100)</f>
        <v>0</v>
      </c>
      <c r="N212" s="232">
        <v>0.06</v>
      </c>
      <c r="O212" s="232">
        <f>ROUND(E212*N212,2)</f>
        <v>53.7</v>
      </c>
      <c r="P212" s="232">
        <v>0</v>
      </c>
      <c r="Q212" s="232">
        <f>ROUND(E212*P212,2)</f>
        <v>0</v>
      </c>
      <c r="R212" s="234" t="s">
        <v>342</v>
      </c>
      <c r="S212" s="234" t="s">
        <v>173</v>
      </c>
      <c r="T212" s="235" t="s">
        <v>173</v>
      </c>
      <c r="U212" s="220">
        <v>0</v>
      </c>
      <c r="V212" s="220">
        <f>ROUND(E212*U212,2)</f>
        <v>0</v>
      </c>
      <c r="W212" s="220"/>
      <c r="X212" s="220" t="s">
        <v>343</v>
      </c>
      <c r="Y212" s="220" t="s">
        <v>176</v>
      </c>
      <c r="Z212" s="210"/>
      <c r="AA212" s="210"/>
      <c r="AB212" s="210"/>
      <c r="AC212" s="210"/>
      <c r="AD212" s="210"/>
      <c r="AE212" s="210"/>
      <c r="AF212" s="210"/>
      <c r="AG212" s="210" t="s">
        <v>344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5">
      <c r="A213" s="217"/>
      <c r="B213" s="218"/>
      <c r="C213" s="253" t="s">
        <v>419</v>
      </c>
      <c r="D213" s="248"/>
      <c r="E213" s="249">
        <v>895</v>
      </c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254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5">
      <c r="A214" s="217"/>
      <c r="B214" s="218"/>
      <c r="C214" s="244"/>
      <c r="D214" s="239"/>
      <c r="E214" s="239"/>
      <c r="F214" s="239"/>
      <c r="G214" s="239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180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20.399999999999999" outlineLevel="1" x14ac:dyDescent="0.25">
      <c r="A215" s="229">
        <v>54</v>
      </c>
      <c r="B215" s="230" t="s">
        <v>420</v>
      </c>
      <c r="C215" s="241" t="s">
        <v>421</v>
      </c>
      <c r="D215" s="231" t="s">
        <v>235</v>
      </c>
      <c r="E215" s="232">
        <v>370</v>
      </c>
      <c r="F215" s="233"/>
      <c r="G215" s="234">
        <f>ROUND(E215*F215,2)</f>
        <v>0</v>
      </c>
      <c r="H215" s="233"/>
      <c r="I215" s="234">
        <f>ROUND(E215*H215,2)</f>
        <v>0</v>
      </c>
      <c r="J215" s="233"/>
      <c r="K215" s="234">
        <f>ROUND(E215*J215,2)</f>
        <v>0</v>
      </c>
      <c r="L215" s="234">
        <v>21</v>
      </c>
      <c r="M215" s="234">
        <f>G215*(1+L215/100)</f>
        <v>0</v>
      </c>
      <c r="N215" s="232">
        <v>5.1999999999999998E-2</v>
      </c>
      <c r="O215" s="232">
        <f>ROUND(E215*N215,2)</f>
        <v>19.239999999999998</v>
      </c>
      <c r="P215" s="232">
        <v>0</v>
      </c>
      <c r="Q215" s="232">
        <f>ROUND(E215*P215,2)</f>
        <v>0</v>
      </c>
      <c r="R215" s="234" t="s">
        <v>342</v>
      </c>
      <c r="S215" s="234" t="s">
        <v>173</v>
      </c>
      <c r="T215" s="235" t="s">
        <v>173</v>
      </c>
      <c r="U215" s="220">
        <v>0</v>
      </c>
      <c r="V215" s="220">
        <f>ROUND(E215*U215,2)</f>
        <v>0</v>
      </c>
      <c r="W215" s="220"/>
      <c r="X215" s="220" t="s">
        <v>343</v>
      </c>
      <c r="Y215" s="220" t="s">
        <v>176</v>
      </c>
      <c r="Z215" s="210"/>
      <c r="AA215" s="210"/>
      <c r="AB215" s="210"/>
      <c r="AC215" s="210"/>
      <c r="AD215" s="210"/>
      <c r="AE215" s="210"/>
      <c r="AF215" s="210"/>
      <c r="AG215" s="210" t="s">
        <v>344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5">
      <c r="A216" s="217"/>
      <c r="B216" s="218"/>
      <c r="C216" s="254"/>
      <c r="D216" s="251"/>
      <c r="E216" s="251"/>
      <c r="F216" s="251"/>
      <c r="G216" s="251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10"/>
      <c r="AA216" s="210"/>
      <c r="AB216" s="210"/>
      <c r="AC216" s="210"/>
      <c r="AD216" s="210"/>
      <c r="AE216" s="210"/>
      <c r="AF216" s="210"/>
      <c r="AG216" s="210" t="s">
        <v>180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x14ac:dyDescent="0.25">
      <c r="A217" s="222" t="s">
        <v>168</v>
      </c>
      <c r="B217" s="223" t="s">
        <v>120</v>
      </c>
      <c r="C217" s="240" t="s">
        <v>121</v>
      </c>
      <c r="D217" s="224"/>
      <c r="E217" s="225"/>
      <c r="F217" s="226"/>
      <c r="G217" s="226">
        <f>SUMIF(AG218:AG223,"&lt;&gt;NOR",G218:G223)</f>
        <v>0</v>
      </c>
      <c r="H217" s="226"/>
      <c r="I217" s="226">
        <f>SUM(I218:I223)</f>
        <v>0</v>
      </c>
      <c r="J217" s="226"/>
      <c r="K217" s="226">
        <f>SUM(K218:K223)</f>
        <v>0</v>
      </c>
      <c r="L217" s="226"/>
      <c r="M217" s="226">
        <f>SUM(M218:M223)</f>
        <v>0</v>
      </c>
      <c r="N217" s="225"/>
      <c r="O217" s="225">
        <f>SUM(O218:O223)</f>
        <v>0</v>
      </c>
      <c r="P217" s="225"/>
      <c r="Q217" s="225">
        <f>SUM(Q218:Q223)</f>
        <v>0.28000000000000003</v>
      </c>
      <c r="R217" s="226"/>
      <c r="S217" s="226"/>
      <c r="T217" s="227"/>
      <c r="U217" s="221"/>
      <c r="V217" s="221">
        <f>SUM(V218:V223)</f>
        <v>0.59</v>
      </c>
      <c r="W217" s="221"/>
      <c r="X217" s="221"/>
      <c r="Y217" s="221"/>
      <c r="AG217" t="s">
        <v>169</v>
      </c>
    </row>
    <row r="218" spans="1:60" outlineLevel="1" x14ac:dyDescent="0.25">
      <c r="A218" s="229">
        <v>55</v>
      </c>
      <c r="B218" s="230" t="s">
        <v>422</v>
      </c>
      <c r="C218" s="241" t="s">
        <v>423</v>
      </c>
      <c r="D218" s="231" t="s">
        <v>133</v>
      </c>
      <c r="E218" s="232">
        <v>80</v>
      </c>
      <c r="F218" s="233"/>
      <c r="G218" s="234">
        <f>ROUND(E218*F218,2)</f>
        <v>0</v>
      </c>
      <c r="H218" s="233"/>
      <c r="I218" s="234">
        <f>ROUND(E218*H218,2)</f>
        <v>0</v>
      </c>
      <c r="J218" s="233"/>
      <c r="K218" s="234">
        <f>ROUND(E218*J218,2)</f>
        <v>0</v>
      </c>
      <c r="L218" s="234">
        <v>21</v>
      </c>
      <c r="M218" s="234">
        <f>G218*(1+L218/100)</f>
        <v>0</v>
      </c>
      <c r="N218" s="232">
        <v>0</v>
      </c>
      <c r="O218" s="232">
        <f>ROUND(E218*N218,2)</f>
        <v>0</v>
      </c>
      <c r="P218" s="232">
        <v>2.48E-3</v>
      </c>
      <c r="Q218" s="232">
        <f>ROUND(E218*P218,2)</f>
        <v>0.2</v>
      </c>
      <c r="R218" s="234"/>
      <c r="S218" s="234" t="s">
        <v>193</v>
      </c>
      <c r="T218" s="235" t="s">
        <v>174</v>
      </c>
      <c r="U218" s="220">
        <v>0</v>
      </c>
      <c r="V218" s="220">
        <f>ROUND(E218*U218,2)</f>
        <v>0</v>
      </c>
      <c r="W218" s="220"/>
      <c r="X218" s="220" t="s">
        <v>353</v>
      </c>
      <c r="Y218" s="220" t="s">
        <v>176</v>
      </c>
      <c r="Z218" s="210"/>
      <c r="AA218" s="210"/>
      <c r="AB218" s="210"/>
      <c r="AC218" s="210"/>
      <c r="AD218" s="210"/>
      <c r="AE218" s="210"/>
      <c r="AF218" s="210"/>
      <c r="AG218" s="210" t="s">
        <v>354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5">
      <c r="A219" s="217"/>
      <c r="B219" s="218"/>
      <c r="C219" s="254"/>
      <c r="D219" s="251"/>
      <c r="E219" s="251"/>
      <c r="F219" s="251"/>
      <c r="G219" s="251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180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ht="20.399999999999999" outlineLevel="1" x14ac:dyDescent="0.25">
      <c r="A220" s="229">
        <v>56</v>
      </c>
      <c r="B220" s="230" t="s">
        <v>424</v>
      </c>
      <c r="C220" s="241" t="s">
        <v>425</v>
      </c>
      <c r="D220" s="231" t="s">
        <v>235</v>
      </c>
      <c r="E220" s="232">
        <v>1</v>
      </c>
      <c r="F220" s="233"/>
      <c r="G220" s="234">
        <f>ROUND(E220*F220,2)</f>
        <v>0</v>
      </c>
      <c r="H220" s="233"/>
      <c r="I220" s="234">
        <f>ROUND(E220*H220,2)</f>
        <v>0</v>
      </c>
      <c r="J220" s="233"/>
      <c r="K220" s="234">
        <f>ROUND(E220*J220,2)</f>
        <v>0</v>
      </c>
      <c r="L220" s="234">
        <v>21</v>
      </c>
      <c r="M220" s="234">
        <f>G220*(1+L220/100)</f>
        <v>0</v>
      </c>
      <c r="N220" s="232">
        <v>0</v>
      </c>
      <c r="O220" s="232">
        <f>ROUND(E220*N220,2)</f>
        <v>0</v>
      </c>
      <c r="P220" s="232">
        <v>8.2000000000000003E-2</v>
      </c>
      <c r="Q220" s="232">
        <f>ROUND(E220*P220,2)</f>
        <v>0.08</v>
      </c>
      <c r="R220" s="234" t="s">
        <v>251</v>
      </c>
      <c r="S220" s="234" t="s">
        <v>173</v>
      </c>
      <c r="T220" s="235" t="s">
        <v>173</v>
      </c>
      <c r="U220" s="220">
        <v>0.59</v>
      </c>
      <c r="V220" s="220">
        <f>ROUND(E220*U220,2)</f>
        <v>0.59</v>
      </c>
      <c r="W220" s="220"/>
      <c r="X220" s="220" t="s">
        <v>237</v>
      </c>
      <c r="Y220" s="220" t="s">
        <v>176</v>
      </c>
      <c r="Z220" s="210"/>
      <c r="AA220" s="210"/>
      <c r="AB220" s="210"/>
      <c r="AC220" s="210"/>
      <c r="AD220" s="210"/>
      <c r="AE220" s="210"/>
      <c r="AF220" s="210"/>
      <c r="AG220" s="210" t="s">
        <v>238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5">
      <c r="A221" s="217"/>
      <c r="B221" s="218"/>
      <c r="C221" s="252" t="s">
        <v>426</v>
      </c>
      <c r="D221" s="250"/>
      <c r="E221" s="250"/>
      <c r="F221" s="250"/>
      <c r="G221" s="250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240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37" t="str">
        <f>C221</f>
        <v>s uložením hmot na skládku na vzdálenost do 3 m nebo s naložením na dopravní prostředek, se zásypem jam a jeho zhutněním</v>
      </c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5">
      <c r="A222" s="217"/>
      <c r="B222" s="218"/>
      <c r="C222" s="253" t="s">
        <v>427</v>
      </c>
      <c r="D222" s="248"/>
      <c r="E222" s="249">
        <v>1</v>
      </c>
      <c r="F222" s="220"/>
      <c r="G222" s="22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10"/>
      <c r="AA222" s="210"/>
      <c r="AB222" s="210"/>
      <c r="AC222" s="210"/>
      <c r="AD222" s="210"/>
      <c r="AE222" s="210"/>
      <c r="AF222" s="210"/>
      <c r="AG222" s="210" t="s">
        <v>254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5">
      <c r="A223" s="217"/>
      <c r="B223" s="218"/>
      <c r="C223" s="244"/>
      <c r="D223" s="239"/>
      <c r="E223" s="239"/>
      <c r="F223" s="239"/>
      <c r="G223" s="239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180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x14ac:dyDescent="0.25">
      <c r="A224" s="222" t="s">
        <v>168</v>
      </c>
      <c r="B224" s="223" t="s">
        <v>122</v>
      </c>
      <c r="C224" s="240" t="s">
        <v>124</v>
      </c>
      <c r="D224" s="224"/>
      <c r="E224" s="225"/>
      <c r="F224" s="226"/>
      <c r="G224" s="226">
        <f>SUMIF(AG225:AG241,"&lt;&gt;NOR",G225:G241)</f>
        <v>0</v>
      </c>
      <c r="H224" s="226"/>
      <c r="I224" s="226">
        <f>SUM(I225:I241)</f>
        <v>0</v>
      </c>
      <c r="J224" s="226"/>
      <c r="K224" s="226">
        <f>SUM(K225:K241)</f>
        <v>0</v>
      </c>
      <c r="L224" s="226"/>
      <c r="M224" s="226">
        <f>SUM(M225:M241)</f>
        <v>0</v>
      </c>
      <c r="N224" s="225"/>
      <c r="O224" s="225">
        <f>SUM(O225:O241)</f>
        <v>0</v>
      </c>
      <c r="P224" s="225"/>
      <c r="Q224" s="225">
        <f>SUM(Q225:Q241)</f>
        <v>0</v>
      </c>
      <c r="R224" s="226"/>
      <c r="S224" s="226"/>
      <c r="T224" s="227"/>
      <c r="U224" s="221"/>
      <c r="V224" s="221">
        <f>SUM(V225:V241)</f>
        <v>0</v>
      </c>
      <c r="W224" s="221"/>
      <c r="X224" s="221"/>
      <c r="Y224" s="221"/>
      <c r="AG224" t="s">
        <v>169</v>
      </c>
    </row>
    <row r="225" spans="1:60" outlineLevel="1" x14ac:dyDescent="0.25">
      <c r="A225" s="229">
        <v>57</v>
      </c>
      <c r="B225" s="230" t="s">
        <v>428</v>
      </c>
      <c r="C225" s="241" t="s">
        <v>429</v>
      </c>
      <c r="D225" s="231" t="s">
        <v>348</v>
      </c>
      <c r="E225" s="232">
        <v>534.4</v>
      </c>
      <c r="F225" s="233"/>
      <c r="G225" s="234">
        <f>ROUND(E225*F225,2)</f>
        <v>0</v>
      </c>
      <c r="H225" s="233"/>
      <c r="I225" s="234">
        <f>ROUND(E225*H225,2)</f>
        <v>0</v>
      </c>
      <c r="J225" s="233"/>
      <c r="K225" s="234">
        <f>ROUND(E225*J225,2)</f>
        <v>0</v>
      </c>
      <c r="L225" s="234">
        <v>21</v>
      </c>
      <c r="M225" s="234">
        <f>G225*(1+L225/100)</f>
        <v>0</v>
      </c>
      <c r="N225" s="232">
        <v>0</v>
      </c>
      <c r="O225" s="232">
        <f>ROUND(E225*N225,2)</f>
        <v>0</v>
      </c>
      <c r="P225" s="232">
        <v>0</v>
      </c>
      <c r="Q225" s="232">
        <f>ROUND(E225*P225,2)</f>
        <v>0</v>
      </c>
      <c r="R225" s="234" t="s">
        <v>430</v>
      </c>
      <c r="S225" s="234" t="s">
        <v>173</v>
      </c>
      <c r="T225" s="235" t="s">
        <v>173</v>
      </c>
      <c r="U225" s="220">
        <v>0</v>
      </c>
      <c r="V225" s="220">
        <f>ROUND(E225*U225,2)</f>
        <v>0</v>
      </c>
      <c r="W225" s="220"/>
      <c r="X225" s="220" t="s">
        <v>237</v>
      </c>
      <c r="Y225" s="220" t="s">
        <v>176</v>
      </c>
      <c r="Z225" s="210"/>
      <c r="AA225" s="210"/>
      <c r="AB225" s="210"/>
      <c r="AC225" s="210"/>
      <c r="AD225" s="210"/>
      <c r="AE225" s="210"/>
      <c r="AF225" s="210"/>
      <c r="AG225" s="210" t="s">
        <v>238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5">
      <c r="A226" s="217"/>
      <c r="B226" s="218"/>
      <c r="C226" s="253" t="s">
        <v>431</v>
      </c>
      <c r="D226" s="248"/>
      <c r="E226" s="249">
        <v>246.4</v>
      </c>
      <c r="F226" s="220"/>
      <c r="G226" s="22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254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5">
      <c r="A227" s="217"/>
      <c r="B227" s="218"/>
      <c r="C227" s="253" t="s">
        <v>432</v>
      </c>
      <c r="D227" s="248"/>
      <c r="E227" s="249">
        <v>288</v>
      </c>
      <c r="F227" s="220"/>
      <c r="G227" s="220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10"/>
      <c r="AA227" s="210"/>
      <c r="AB227" s="210"/>
      <c r="AC227" s="210"/>
      <c r="AD227" s="210"/>
      <c r="AE227" s="210"/>
      <c r="AF227" s="210"/>
      <c r="AG227" s="210" t="s">
        <v>254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2" x14ac:dyDescent="0.25">
      <c r="A228" s="217"/>
      <c r="B228" s="218"/>
      <c r="C228" s="244"/>
      <c r="D228" s="239"/>
      <c r="E228" s="239"/>
      <c r="F228" s="239"/>
      <c r="G228" s="239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10"/>
      <c r="AA228" s="210"/>
      <c r="AB228" s="210"/>
      <c r="AC228" s="210"/>
      <c r="AD228" s="210"/>
      <c r="AE228" s="210"/>
      <c r="AF228" s="210"/>
      <c r="AG228" s="210" t="s">
        <v>180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29">
        <v>58</v>
      </c>
      <c r="B229" s="230" t="s">
        <v>428</v>
      </c>
      <c r="C229" s="241" t="s">
        <v>429</v>
      </c>
      <c r="D229" s="231" t="s">
        <v>348</v>
      </c>
      <c r="E229" s="232">
        <v>321.60000000000002</v>
      </c>
      <c r="F229" s="233"/>
      <c r="G229" s="234">
        <f>ROUND(E229*F229,2)</f>
        <v>0</v>
      </c>
      <c r="H229" s="233"/>
      <c r="I229" s="234">
        <f>ROUND(E229*H229,2)</f>
        <v>0</v>
      </c>
      <c r="J229" s="233"/>
      <c r="K229" s="234">
        <f>ROUND(E229*J229,2)</f>
        <v>0</v>
      </c>
      <c r="L229" s="234">
        <v>21</v>
      </c>
      <c r="M229" s="234">
        <f>G229*(1+L229/100)</f>
        <v>0</v>
      </c>
      <c r="N229" s="232">
        <v>0</v>
      </c>
      <c r="O229" s="232">
        <f>ROUND(E229*N229,2)</f>
        <v>0</v>
      </c>
      <c r="P229" s="232">
        <v>0</v>
      </c>
      <c r="Q229" s="232">
        <f>ROUND(E229*P229,2)</f>
        <v>0</v>
      </c>
      <c r="R229" s="234" t="s">
        <v>430</v>
      </c>
      <c r="S229" s="234" t="s">
        <v>173</v>
      </c>
      <c r="T229" s="235" t="s">
        <v>173</v>
      </c>
      <c r="U229" s="220">
        <v>0</v>
      </c>
      <c r="V229" s="220">
        <f>ROUND(E229*U229,2)</f>
        <v>0</v>
      </c>
      <c r="W229" s="220"/>
      <c r="X229" s="220" t="s">
        <v>237</v>
      </c>
      <c r="Y229" s="220" t="s">
        <v>176</v>
      </c>
      <c r="Z229" s="210"/>
      <c r="AA229" s="210"/>
      <c r="AB229" s="210"/>
      <c r="AC229" s="210"/>
      <c r="AD229" s="210"/>
      <c r="AE229" s="210"/>
      <c r="AF229" s="210"/>
      <c r="AG229" s="210" t="s">
        <v>238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5">
      <c r="A230" s="217"/>
      <c r="B230" s="218"/>
      <c r="C230" s="253" t="s">
        <v>277</v>
      </c>
      <c r="D230" s="248"/>
      <c r="E230" s="249"/>
      <c r="F230" s="220"/>
      <c r="G230" s="22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254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5">
      <c r="A231" s="217"/>
      <c r="B231" s="218"/>
      <c r="C231" s="253" t="s">
        <v>433</v>
      </c>
      <c r="D231" s="248"/>
      <c r="E231" s="249">
        <v>321.60000000000002</v>
      </c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254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2" x14ac:dyDescent="0.25">
      <c r="A232" s="217"/>
      <c r="B232" s="218"/>
      <c r="C232" s="244"/>
      <c r="D232" s="239"/>
      <c r="E232" s="239"/>
      <c r="F232" s="239"/>
      <c r="G232" s="239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180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29">
        <v>59</v>
      </c>
      <c r="B233" s="230" t="s">
        <v>434</v>
      </c>
      <c r="C233" s="241" t="s">
        <v>435</v>
      </c>
      <c r="D233" s="231" t="s">
        <v>348</v>
      </c>
      <c r="E233" s="232">
        <v>583.04999999999995</v>
      </c>
      <c r="F233" s="233"/>
      <c r="G233" s="234">
        <f>ROUND(E233*F233,2)</f>
        <v>0</v>
      </c>
      <c r="H233" s="233"/>
      <c r="I233" s="234">
        <f>ROUND(E233*H233,2)</f>
        <v>0</v>
      </c>
      <c r="J233" s="233"/>
      <c r="K233" s="234">
        <f>ROUND(E233*J233,2)</f>
        <v>0</v>
      </c>
      <c r="L233" s="234">
        <v>21</v>
      </c>
      <c r="M233" s="234">
        <f>G233*(1+L233/100)</f>
        <v>0</v>
      </c>
      <c r="N233" s="232">
        <v>0</v>
      </c>
      <c r="O233" s="232">
        <f>ROUND(E233*N233,2)</f>
        <v>0</v>
      </c>
      <c r="P233" s="232">
        <v>0</v>
      </c>
      <c r="Q233" s="232">
        <f>ROUND(E233*P233,2)</f>
        <v>0</v>
      </c>
      <c r="R233" s="234" t="s">
        <v>430</v>
      </c>
      <c r="S233" s="234" t="s">
        <v>173</v>
      </c>
      <c r="T233" s="235" t="s">
        <v>173</v>
      </c>
      <c r="U233" s="220">
        <v>0</v>
      </c>
      <c r="V233" s="220">
        <f>ROUND(E233*U233,2)</f>
        <v>0</v>
      </c>
      <c r="W233" s="220"/>
      <c r="X233" s="220" t="s">
        <v>237</v>
      </c>
      <c r="Y233" s="220" t="s">
        <v>176</v>
      </c>
      <c r="Z233" s="210"/>
      <c r="AA233" s="210"/>
      <c r="AB233" s="210"/>
      <c r="AC233" s="210"/>
      <c r="AD233" s="210"/>
      <c r="AE233" s="210"/>
      <c r="AF233" s="210"/>
      <c r="AG233" s="210" t="s">
        <v>238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2" x14ac:dyDescent="0.25">
      <c r="A234" s="217"/>
      <c r="B234" s="218"/>
      <c r="C234" s="253" t="s">
        <v>436</v>
      </c>
      <c r="D234" s="248"/>
      <c r="E234" s="249">
        <v>29.25</v>
      </c>
      <c r="F234" s="220"/>
      <c r="G234" s="220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20"/>
      <c r="Z234" s="210"/>
      <c r="AA234" s="210"/>
      <c r="AB234" s="210"/>
      <c r="AC234" s="210"/>
      <c r="AD234" s="210"/>
      <c r="AE234" s="210"/>
      <c r="AF234" s="210"/>
      <c r="AG234" s="210" t="s">
        <v>254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5">
      <c r="A235" s="217"/>
      <c r="B235" s="218"/>
      <c r="C235" s="253" t="s">
        <v>437</v>
      </c>
      <c r="D235" s="248"/>
      <c r="E235" s="249">
        <v>537.6</v>
      </c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254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5">
      <c r="A236" s="217"/>
      <c r="B236" s="218"/>
      <c r="C236" s="253" t="s">
        <v>438</v>
      </c>
      <c r="D236" s="248"/>
      <c r="E236" s="249">
        <v>16.2</v>
      </c>
      <c r="F236" s="220"/>
      <c r="G236" s="22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20"/>
      <c r="Z236" s="210"/>
      <c r="AA236" s="210"/>
      <c r="AB236" s="210"/>
      <c r="AC236" s="210"/>
      <c r="AD236" s="210"/>
      <c r="AE236" s="210"/>
      <c r="AF236" s="210"/>
      <c r="AG236" s="210" t="s">
        <v>254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5">
      <c r="A237" s="217"/>
      <c r="B237" s="218"/>
      <c r="C237" s="244"/>
      <c r="D237" s="239"/>
      <c r="E237" s="239"/>
      <c r="F237" s="239"/>
      <c r="G237" s="239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180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ht="20.399999999999999" outlineLevel="1" x14ac:dyDescent="0.25">
      <c r="A238" s="229">
        <v>60</v>
      </c>
      <c r="B238" s="230" t="s">
        <v>439</v>
      </c>
      <c r="C238" s="241" t="s">
        <v>440</v>
      </c>
      <c r="D238" s="231" t="s">
        <v>348</v>
      </c>
      <c r="E238" s="232">
        <v>369.6</v>
      </c>
      <c r="F238" s="233"/>
      <c r="G238" s="234">
        <f>ROUND(E238*F238,2)</f>
        <v>0</v>
      </c>
      <c r="H238" s="233"/>
      <c r="I238" s="234">
        <f>ROUND(E238*H238,2)</f>
        <v>0</v>
      </c>
      <c r="J238" s="233"/>
      <c r="K238" s="234">
        <f>ROUND(E238*J238,2)</f>
        <v>0</v>
      </c>
      <c r="L238" s="234">
        <v>21</v>
      </c>
      <c r="M238" s="234">
        <f>G238*(1+L238/100)</f>
        <v>0</v>
      </c>
      <c r="N238" s="232">
        <v>0</v>
      </c>
      <c r="O238" s="232">
        <f>ROUND(E238*N238,2)</f>
        <v>0</v>
      </c>
      <c r="P238" s="232">
        <v>0</v>
      </c>
      <c r="Q238" s="232">
        <f>ROUND(E238*P238,2)</f>
        <v>0</v>
      </c>
      <c r="R238" s="234" t="s">
        <v>430</v>
      </c>
      <c r="S238" s="234" t="s">
        <v>173</v>
      </c>
      <c r="T238" s="235" t="s">
        <v>173</v>
      </c>
      <c r="U238" s="220">
        <v>0</v>
      </c>
      <c r="V238" s="220">
        <f>ROUND(E238*U238,2)</f>
        <v>0</v>
      </c>
      <c r="W238" s="220"/>
      <c r="X238" s="220" t="s">
        <v>237</v>
      </c>
      <c r="Y238" s="220" t="s">
        <v>176</v>
      </c>
      <c r="Z238" s="210"/>
      <c r="AA238" s="210"/>
      <c r="AB238" s="210"/>
      <c r="AC238" s="210"/>
      <c r="AD238" s="210"/>
      <c r="AE238" s="210"/>
      <c r="AF238" s="210"/>
      <c r="AG238" s="210" t="s">
        <v>238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2" x14ac:dyDescent="0.25">
      <c r="A239" s="217"/>
      <c r="B239" s="218"/>
      <c r="C239" s="242" t="s">
        <v>441</v>
      </c>
      <c r="D239" s="236"/>
      <c r="E239" s="236"/>
      <c r="F239" s="236"/>
      <c r="G239" s="236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178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2" x14ac:dyDescent="0.25">
      <c r="A240" s="217"/>
      <c r="B240" s="218"/>
      <c r="C240" s="253" t="s">
        <v>442</v>
      </c>
      <c r="D240" s="248"/>
      <c r="E240" s="249">
        <v>369.6</v>
      </c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10"/>
      <c r="AA240" s="210"/>
      <c r="AB240" s="210"/>
      <c r="AC240" s="210"/>
      <c r="AD240" s="210"/>
      <c r="AE240" s="210"/>
      <c r="AF240" s="210"/>
      <c r="AG240" s="210" t="s">
        <v>254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2" x14ac:dyDescent="0.25">
      <c r="A241" s="217"/>
      <c r="B241" s="218"/>
      <c r="C241" s="244"/>
      <c r="D241" s="239"/>
      <c r="E241" s="239"/>
      <c r="F241" s="239"/>
      <c r="G241" s="239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180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x14ac:dyDescent="0.25">
      <c r="A242" s="222" t="s">
        <v>168</v>
      </c>
      <c r="B242" s="223" t="s">
        <v>125</v>
      </c>
      <c r="C242" s="240" t="s">
        <v>126</v>
      </c>
      <c r="D242" s="224"/>
      <c r="E242" s="225"/>
      <c r="F242" s="226"/>
      <c r="G242" s="226">
        <f>SUMIF(AG243:AG245,"&lt;&gt;NOR",G243:G245)</f>
        <v>0</v>
      </c>
      <c r="H242" s="226"/>
      <c r="I242" s="226">
        <f>SUM(I243:I245)</f>
        <v>0</v>
      </c>
      <c r="J242" s="226"/>
      <c r="K242" s="226">
        <f>SUM(K243:K245)</f>
        <v>0</v>
      </c>
      <c r="L242" s="226"/>
      <c r="M242" s="226">
        <f>SUM(M243:M245)</f>
        <v>0</v>
      </c>
      <c r="N242" s="225"/>
      <c r="O242" s="225">
        <f>SUM(O243:O245)</f>
        <v>0</v>
      </c>
      <c r="P242" s="225"/>
      <c r="Q242" s="225">
        <f>SUM(Q243:Q245)</f>
        <v>0</v>
      </c>
      <c r="R242" s="226"/>
      <c r="S242" s="226"/>
      <c r="T242" s="227"/>
      <c r="U242" s="221"/>
      <c r="V242" s="221">
        <f>SUM(V243:V245)</f>
        <v>69.37</v>
      </c>
      <c r="W242" s="221"/>
      <c r="X242" s="221"/>
      <c r="Y242" s="221"/>
      <c r="AG242" t="s">
        <v>169</v>
      </c>
    </row>
    <row r="243" spans="1:60" outlineLevel="1" x14ac:dyDescent="0.25">
      <c r="A243" s="229">
        <v>61</v>
      </c>
      <c r="B243" s="230" t="s">
        <v>443</v>
      </c>
      <c r="C243" s="241" t="s">
        <v>444</v>
      </c>
      <c r="D243" s="231" t="s">
        <v>348</v>
      </c>
      <c r="E243" s="232">
        <v>3468.6981999999998</v>
      </c>
      <c r="F243" s="233"/>
      <c r="G243" s="234">
        <f>ROUND(E243*F243,2)</f>
        <v>0</v>
      </c>
      <c r="H243" s="233"/>
      <c r="I243" s="234">
        <f>ROUND(E243*H243,2)</f>
        <v>0</v>
      </c>
      <c r="J243" s="233"/>
      <c r="K243" s="234">
        <f>ROUND(E243*J243,2)</f>
        <v>0</v>
      </c>
      <c r="L243" s="234">
        <v>21</v>
      </c>
      <c r="M243" s="234">
        <f>G243*(1+L243/100)</f>
        <v>0</v>
      </c>
      <c r="N243" s="232">
        <v>0</v>
      </c>
      <c r="O243" s="232">
        <f>ROUND(E243*N243,2)</f>
        <v>0</v>
      </c>
      <c r="P243" s="232">
        <v>0</v>
      </c>
      <c r="Q243" s="232">
        <f>ROUND(E243*P243,2)</f>
        <v>0</v>
      </c>
      <c r="R243" s="234" t="s">
        <v>251</v>
      </c>
      <c r="S243" s="234" t="s">
        <v>173</v>
      </c>
      <c r="T243" s="235" t="s">
        <v>173</v>
      </c>
      <c r="U243" s="220">
        <v>0.02</v>
      </c>
      <c r="V243" s="220">
        <f>ROUND(E243*U243,2)</f>
        <v>69.37</v>
      </c>
      <c r="W243" s="220"/>
      <c r="X243" s="220" t="s">
        <v>237</v>
      </c>
      <c r="Y243" s="220" t="s">
        <v>176</v>
      </c>
      <c r="Z243" s="210"/>
      <c r="AA243" s="210"/>
      <c r="AB243" s="210"/>
      <c r="AC243" s="210"/>
      <c r="AD243" s="210"/>
      <c r="AE243" s="210"/>
      <c r="AF243" s="210"/>
      <c r="AG243" s="210" t="s">
        <v>238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2" x14ac:dyDescent="0.25">
      <c r="A244" s="217"/>
      <c r="B244" s="218"/>
      <c r="C244" s="252" t="s">
        <v>445</v>
      </c>
      <c r="D244" s="250"/>
      <c r="E244" s="250"/>
      <c r="F244" s="250"/>
      <c r="G244" s="250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20"/>
      <c r="Z244" s="210"/>
      <c r="AA244" s="210"/>
      <c r="AB244" s="210"/>
      <c r="AC244" s="210"/>
      <c r="AD244" s="210"/>
      <c r="AE244" s="210"/>
      <c r="AF244" s="210"/>
      <c r="AG244" s="210" t="s">
        <v>240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5">
      <c r="A245" s="217"/>
      <c r="B245" s="218"/>
      <c r="C245" s="244"/>
      <c r="D245" s="239"/>
      <c r="E245" s="239"/>
      <c r="F245" s="239"/>
      <c r="G245" s="239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180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x14ac:dyDescent="0.25">
      <c r="A246" s="222" t="s">
        <v>168</v>
      </c>
      <c r="B246" s="223" t="s">
        <v>137</v>
      </c>
      <c r="C246" s="240" t="s">
        <v>124</v>
      </c>
      <c r="D246" s="224"/>
      <c r="E246" s="225"/>
      <c r="F246" s="226"/>
      <c r="G246" s="226">
        <f>SUMIF(AG247:AG264,"&lt;&gt;NOR",G247:G264)</f>
        <v>0</v>
      </c>
      <c r="H246" s="226"/>
      <c r="I246" s="226">
        <f>SUM(I247:I264)</f>
        <v>0</v>
      </c>
      <c r="J246" s="226"/>
      <c r="K246" s="226">
        <f>SUM(K247:K264)</f>
        <v>0</v>
      </c>
      <c r="L246" s="226"/>
      <c r="M246" s="226">
        <f>SUM(M247:M264)</f>
        <v>0</v>
      </c>
      <c r="N246" s="225"/>
      <c r="O246" s="225">
        <f>SUM(O247:O264)</f>
        <v>0</v>
      </c>
      <c r="P246" s="225"/>
      <c r="Q246" s="225">
        <f>SUM(Q247:Q264)</f>
        <v>0</v>
      </c>
      <c r="R246" s="226"/>
      <c r="S246" s="226"/>
      <c r="T246" s="227"/>
      <c r="U246" s="221"/>
      <c r="V246" s="221">
        <f>SUM(V247:V264)</f>
        <v>42.9</v>
      </c>
      <c r="W246" s="221"/>
      <c r="X246" s="221"/>
      <c r="Y246" s="221"/>
      <c r="AG246" t="s">
        <v>169</v>
      </c>
    </row>
    <row r="247" spans="1:60" ht="20.399999999999999" outlineLevel="1" x14ac:dyDescent="0.25">
      <c r="A247" s="229">
        <v>62</v>
      </c>
      <c r="B247" s="230" t="s">
        <v>446</v>
      </c>
      <c r="C247" s="241" t="s">
        <v>447</v>
      </c>
      <c r="D247" s="231" t="s">
        <v>348</v>
      </c>
      <c r="E247" s="232">
        <v>1153.5999999999999</v>
      </c>
      <c r="F247" s="233"/>
      <c r="G247" s="234">
        <f>ROUND(E247*F247,2)</f>
        <v>0</v>
      </c>
      <c r="H247" s="233"/>
      <c r="I247" s="234">
        <f>ROUND(E247*H247,2)</f>
        <v>0</v>
      </c>
      <c r="J247" s="233"/>
      <c r="K247" s="234">
        <f>ROUND(E247*J247,2)</f>
        <v>0</v>
      </c>
      <c r="L247" s="234">
        <v>21</v>
      </c>
      <c r="M247" s="234">
        <f>G247*(1+L247/100)</f>
        <v>0</v>
      </c>
      <c r="N247" s="232">
        <v>0</v>
      </c>
      <c r="O247" s="232">
        <f>ROUND(E247*N247,2)</f>
        <v>0</v>
      </c>
      <c r="P247" s="232">
        <v>0</v>
      </c>
      <c r="Q247" s="232">
        <f>ROUND(E247*P247,2)</f>
        <v>0</v>
      </c>
      <c r="R247" s="234" t="s">
        <v>251</v>
      </c>
      <c r="S247" s="234" t="s">
        <v>173</v>
      </c>
      <c r="T247" s="235" t="s">
        <v>173</v>
      </c>
      <c r="U247" s="220">
        <v>0.01</v>
      </c>
      <c r="V247" s="220">
        <f>ROUND(E247*U247,2)</f>
        <v>11.54</v>
      </c>
      <c r="W247" s="220"/>
      <c r="X247" s="220" t="s">
        <v>237</v>
      </c>
      <c r="Y247" s="220" t="s">
        <v>176</v>
      </c>
      <c r="Z247" s="210"/>
      <c r="AA247" s="210"/>
      <c r="AB247" s="210"/>
      <c r="AC247" s="210"/>
      <c r="AD247" s="210"/>
      <c r="AE247" s="210"/>
      <c r="AF247" s="210"/>
      <c r="AG247" s="210" t="s">
        <v>238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ht="20.399999999999999" outlineLevel="2" x14ac:dyDescent="0.25">
      <c r="A248" s="217"/>
      <c r="B248" s="218"/>
      <c r="C248" s="253" t="s">
        <v>448</v>
      </c>
      <c r="D248" s="248"/>
      <c r="E248" s="249">
        <v>369.6</v>
      </c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10"/>
      <c r="AA248" s="210"/>
      <c r="AB248" s="210"/>
      <c r="AC248" s="210"/>
      <c r="AD248" s="210"/>
      <c r="AE248" s="210"/>
      <c r="AF248" s="210"/>
      <c r="AG248" s="210" t="s">
        <v>254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ht="20.399999999999999" outlineLevel="3" x14ac:dyDescent="0.25">
      <c r="A249" s="217"/>
      <c r="B249" s="218"/>
      <c r="C249" s="253" t="s">
        <v>449</v>
      </c>
      <c r="D249" s="248"/>
      <c r="E249" s="249">
        <v>537.6</v>
      </c>
      <c r="F249" s="220"/>
      <c r="G249" s="220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20"/>
      <c r="Z249" s="210"/>
      <c r="AA249" s="210"/>
      <c r="AB249" s="210"/>
      <c r="AC249" s="210"/>
      <c r="AD249" s="210"/>
      <c r="AE249" s="210"/>
      <c r="AF249" s="210"/>
      <c r="AG249" s="210" t="s">
        <v>254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20.399999999999999" outlineLevel="3" x14ac:dyDescent="0.25">
      <c r="A250" s="217"/>
      <c r="B250" s="218"/>
      <c r="C250" s="253" t="s">
        <v>450</v>
      </c>
      <c r="D250" s="248"/>
      <c r="E250" s="249">
        <v>246.4</v>
      </c>
      <c r="F250" s="220"/>
      <c r="G250" s="220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20"/>
      <c r="Z250" s="210"/>
      <c r="AA250" s="210"/>
      <c r="AB250" s="210"/>
      <c r="AC250" s="210"/>
      <c r="AD250" s="210"/>
      <c r="AE250" s="210"/>
      <c r="AF250" s="210"/>
      <c r="AG250" s="210" t="s">
        <v>254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5">
      <c r="A251" s="217"/>
      <c r="B251" s="218"/>
      <c r="C251" s="244"/>
      <c r="D251" s="239"/>
      <c r="E251" s="239"/>
      <c r="F251" s="239"/>
      <c r="G251" s="239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10"/>
      <c r="AA251" s="210"/>
      <c r="AB251" s="210"/>
      <c r="AC251" s="210"/>
      <c r="AD251" s="210"/>
      <c r="AE251" s="210"/>
      <c r="AF251" s="210"/>
      <c r="AG251" s="210" t="s">
        <v>180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29">
        <v>63</v>
      </c>
      <c r="B252" s="230" t="s">
        <v>451</v>
      </c>
      <c r="C252" s="241" t="s">
        <v>452</v>
      </c>
      <c r="D252" s="231" t="s">
        <v>348</v>
      </c>
      <c r="E252" s="232">
        <v>27686.400000000001</v>
      </c>
      <c r="F252" s="233"/>
      <c r="G252" s="234">
        <f>ROUND(E252*F252,2)</f>
        <v>0</v>
      </c>
      <c r="H252" s="233"/>
      <c r="I252" s="234">
        <f>ROUND(E252*H252,2)</f>
        <v>0</v>
      </c>
      <c r="J252" s="233"/>
      <c r="K252" s="234">
        <f>ROUND(E252*J252,2)</f>
        <v>0</v>
      </c>
      <c r="L252" s="234">
        <v>21</v>
      </c>
      <c r="M252" s="234">
        <f>G252*(1+L252/100)</f>
        <v>0</v>
      </c>
      <c r="N252" s="232">
        <v>0</v>
      </c>
      <c r="O252" s="232">
        <f>ROUND(E252*N252,2)</f>
        <v>0</v>
      </c>
      <c r="P252" s="232">
        <v>0</v>
      </c>
      <c r="Q252" s="232">
        <f>ROUND(E252*P252,2)</f>
        <v>0</v>
      </c>
      <c r="R252" s="234" t="s">
        <v>251</v>
      </c>
      <c r="S252" s="234" t="s">
        <v>173</v>
      </c>
      <c r="T252" s="235" t="s">
        <v>173</v>
      </c>
      <c r="U252" s="220">
        <v>0</v>
      </c>
      <c r="V252" s="220">
        <f>ROUND(E252*U252,2)</f>
        <v>0</v>
      </c>
      <c r="W252" s="220"/>
      <c r="X252" s="220" t="s">
        <v>237</v>
      </c>
      <c r="Y252" s="220" t="s">
        <v>176</v>
      </c>
      <c r="Z252" s="210"/>
      <c r="AA252" s="210"/>
      <c r="AB252" s="210"/>
      <c r="AC252" s="210"/>
      <c r="AD252" s="210"/>
      <c r="AE252" s="210"/>
      <c r="AF252" s="210"/>
      <c r="AG252" s="210" t="s">
        <v>238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ht="20.399999999999999" outlineLevel="2" x14ac:dyDescent="0.25">
      <c r="A253" s="217"/>
      <c r="B253" s="218"/>
      <c r="C253" s="253" t="s">
        <v>453</v>
      </c>
      <c r="D253" s="248"/>
      <c r="E253" s="249">
        <v>8870.4</v>
      </c>
      <c r="F253" s="220"/>
      <c r="G253" s="220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254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ht="20.399999999999999" outlineLevel="3" x14ac:dyDescent="0.25">
      <c r="A254" s="217"/>
      <c r="B254" s="218"/>
      <c r="C254" s="253" t="s">
        <v>454</v>
      </c>
      <c r="D254" s="248"/>
      <c r="E254" s="249">
        <v>12902.4</v>
      </c>
      <c r="F254" s="220"/>
      <c r="G254" s="220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20"/>
      <c r="Z254" s="210"/>
      <c r="AA254" s="210"/>
      <c r="AB254" s="210"/>
      <c r="AC254" s="210"/>
      <c r="AD254" s="210"/>
      <c r="AE254" s="210"/>
      <c r="AF254" s="210"/>
      <c r="AG254" s="210" t="s">
        <v>254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20.399999999999999" outlineLevel="3" x14ac:dyDescent="0.25">
      <c r="A255" s="217"/>
      <c r="B255" s="218"/>
      <c r="C255" s="253" t="s">
        <v>455</v>
      </c>
      <c r="D255" s="248"/>
      <c r="E255" s="249">
        <v>5913.6</v>
      </c>
      <c r="F255" s="220"/>
      <c r="G255" s="220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254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2" x14ac:dyDescent="0.25">
      <c r="A256" s="217"/>
      <c r="B256" s="218"/>
      <c r="C256" s="244"/>
      <c r="D256" s="239"/>
      <c r="E256" s="239"/>
      <c r="F256" s="239"/>
      <c r="G256" s="239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10"/>
      <c r="AA256" s="210"/>
      <c r="AB256" s="210"/>
      <c r="AC256" s="210"/>
      <c r="AD256" s="210"/>
      <c r="AE256" s="210"/>
      <c r="AF256" s="210"/>
      <c r="AG256" s="210" t="s">
        <v>180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ht="20.399999999999999" outlineLevel="1" x14ac:dyDescent="0.25">
      <c r="A257" s="229">
        <v>64</v>
      </c>
      <c r="B257" s="230" t="s">
        <v>456</v>
      </c>
      <c r="C257" s="241" t="s">
        <v>457</v>
      </c>
      <c r="D257" s="231" t="s">
        <v>348</v>
      </c>
      <c r="E257" s="232">
        <v>45.45</v>
      </c>
      <c r="F257" s="233"/>
      <c r="G257" s="234">
        <f>ROUND(E257*F257,2)</f>
        <v>0</v>
      </c>
      <c r="H257" s="233"/>
      <c r="I257" s="234">
        <f>ROUND(E257*H257,2)</f>
        <v>0</v>
      </c>
      <c r="J257" s="233"/>
      <c r="K257" s="234">
        <f>ROUND(E257*J257,2)</f>
        <v>0</v>
      </c>
      <c r="L257" s="234">
        <v>21</v>
      </c>
      <c r="M257" s="234">
        <f>G257*(1+L257/100)</f>
        <v>0</v>
      </c>
      <c r="N257" s="232">
        <v>0</v>
      </c>
      <c r="O257" s="232">
        <f>ROUND(E257*N257,2)</f>
        <v>0</v>
      </c>
      <c r="P257" s="232">
        <v>0</v>
      </c>
      <c r="Q257" s="232">
        <f>ROUND(E257*P257,2)</f>
        <v>0</v>
      </c>
      <c r="R257" s="234" t="s">
        <v>251</v>
      </c>
      <c r="S257" s="234" t="s">
        <v>173</v>
      </c>
      <c r="T257" s="235" t="s">
        <v>173</v>
      </c>
      <c r="U257" s="220">
        <v>0.69</v>
      </c>
      <c r="V257" s="220">
        <f>ROUND(E257*U257,2)</f>
        <v>31.36</v>
      </c>
      <c r="W257" s="220"/>
      <c r="X257" s="220" t="s">
        <v>237</v>
      </c>
      <c r="Y257" s="220" t="s">
        <v>176</v>
      </c>
      <c r="Z257" s="210"/>
      <c r="AA257" s="210"/>
      <c r="AB257" s="210"/>
      <c r="AC257" s="210"/>
      <c r="AD257" s="210"/>
      <c r="AE257" s="210"/>
      <c r="AF257" s="210"/>
      <c r="AG257" s="210" t="s">
        <v>238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2" x14ac:dyDescent="0.25">
      <c r="A258" s="217"/>
      <c r="B258" s="218"/>
      <c r="C258" s="253" t="s">
        <v>458</v>
      </c>
      <c r="D258" s="248"/>
      <c r="E258" s="249">
        <v>29.25</v>
      </c>
      <c r="F258" s="220"/>
      <c r="G258" s="220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20"/>
      <c r="Z258" s="210"/>
      <c r="AA258" s="210"/>
      <c r="AB258" s="210"/>
      <c r="AC258" s="210"/>
      <c r="AD258" s="210"/>
      <c r="AE258" s="210"/>
      <c r="AF258" s="210"/>
      <c r="AG258" s="210" t="s">
        <v>254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25">
      <c r="A259" s="217"/>
      <c r="B259" s="218"/>
      <c r="C259" s="253" t="s">
        <v>459</v>
      </c>
      <c r="D259" s="248"/>
      <c r="E259" s="249">
        <v>16.2</v>
      </c>
      <c r="F259" s="220"/>
      <c r="G259" s="220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220"/>
      <c r="Z259" s="210"/>
      <c r="AA259" s="210"/>
      <c r="AB259" s="210"/>
      <c r="AC259" s="210"/>
      <c r="AD259" s="210"/>
      <c r="AE259" s="210"/>
      <c r="AF259" s="210"/>
      <c r="AG259" s="210" t="s">
        <v>254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2" x14ac:dyDescent="0.25">
      <c r="A260" s="217"/>
      <c r="B260" s="218"/>
      <c r="C260" s="244"/>
      <c r="D260" s="239"/>
      <c r="E260" s="239"/>
      <c r="F260" s="239"/>
      <c r="G260" s="239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20"/>
      <c r="Z260" s="210"/>
      <c r="AA260" s="210"/>
      <c r="AB260" s="210"/>
      <c r="AC260" s="210"/>
      <c r="AD260" s="210"/>
      <c r="AE260" s="210"/>
      <c r="AF260" s="210"/>
      <c r="AG260" s="210" t="s">
        <v>180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ht="20.399999999999999" outlineLevel="1" x14ac:dyDescent="0.25">
      <c r="A261" s="229">
        <v>65</v>
      </c>
      <c r="B261" s="230" t="s">
        <v>460</v>
      </c>
      <c r="C261" s="241" t="s">
        <v>461</v>
      </c>
      <c r="D261" s="231" t="s">
        <v>348</v>
      </c>
      <c r="E261" s="232">
        <v>181.8</v>
      </c>
      <c r="F261" s="233"/>
      <c r="G261" s="234">
        <f>ROUND(E261*F261,2)</f>
        <v>0</v>
      </c>
      <c r="H261" s="233"/>
      <c r="I261" s="234">
        <f>ROUND(E261*H261,2)</f>
        <v>0</v>
      </c>
      <c r="J261" s="233"/>
      <c r="K261" s="234">
        <f>ROUND(E261*J261,2)</f>
        <v>0</v>
      </c>
      <c r="L261" s="234">
        <v>21</v>
      </c>
      <c r="M261" s="234">
        <f>G261*(1+L261/100)</f>
        <v>0</v>
      </c>
      <c r="N261" s="232">
        <v>0</v>
      </c>
      <c r="O261" s="232">
        <f>ROUND(E261*N261,2)</f>
        <v>0</v>
      </c>
      <c r="P261" s="232">
        <v>0</v>
      </c>
      <c r="Q261" s="232">
        <f>ROUND(E261*P261,2)</f>
        <v>0</v>
      </c>
      <c r="R261" s="234" t="s">
        <v>251</v>
      </c>
      <c r="S261" s="234" t="s">
        <v>173</v>
      </c>
      <c r="T261" s="235" t="s">
        <v>173</v>
      </c>
      <c r="U261" s="220">
        <v>0</v>
      </c>
      <c r="V261" s="220">
        <f>ROUND(E261*U261,2)</f>
        <v>0</v>
      </c>
      <c r="W261" s="220"/>
      <c r="X261" s="220" t="s">
        <v>237</v>
      </c>
      <c r="Y261" s="220" t="s">
        <v>176</v>
      </c>
      <c r="Z261" s="210"/>
      <c r="AA261" s="210"/>
      <c r="AB261" s="210"/>
      <c r="AC261" s="210"/>
      <c r="AD261" s="210"/>
      <c r="AE261" s="210"/>
      <c r="AF261" s="210"/>
      <c r="AG261" s="210" t="s">
        <v>238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2" x14ac:dyDescent="0.25">
      <c r="A262" s="217"/>
      <c r="B262" s="218"/>
      <c r="C262" s="253" t="s">
        <v>462</v>
      </c>
      <c r="D262" s="248"/>
      <c r="E262" s="249">
        <v>117</v>
      </c>
      <c r="F262" s="220"/>
      <c r="G262" s="220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20"/>
      <c r="Z262" s="210"/>
      <c r="AA262" s="210"/>
      <c r="AB262" s="210"/>
      <c r="AC262" s="210"/>
      <c r="AD262" s="210"/>
      <c r="AE262" s="210"/>
      <c r="AF262" s="210"/>
      <c r="AG262" s="210" t="s">
        <v>254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3" x14ac:dyDescent="0.25">
      <c r="A263" s="217"/>
      <c r="B263" s="218"/>
      <c r="C263" s="253" t="s">
        <v>463</v>
      </c>
      <c r="D263" s="248"/>
      <c r="E263" s="249">
        <v>64.8</v>
      </c>
      <c r="F263" s="220"/>
      <c r="G263" s="220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20"/>
      <c r="Z263" s="210"/>
      <c r="AA263" s="210"/>
      <c r="AB263" s="210"/>
      <c r="AC263" s="210"/>
      <c r="AD263" s="210"/>
      <c r="AE263" s="210"/>
      <c r="AF263" s="210"/>
      <c r="AG263" s="210" t="s">
        <v>254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5">
      <c r="A264" s="217"/>
      <c r="B264" s="218"/>
      <c r="C264" s="244"/>
      <c r="D264" s="239"/>
      <c r="E264" s="239"/>
      <c r="F264" s="239"/>
      <c r="G264" s="239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20"/>
      <c r="Z264" s="210"/>
      <c r="AA264" s="210"/>
      <c r="AB264" s="210"/>
      <c r="AC264" s="210"/>
      <c r="AD264" s="210"/>
      <c r="AE264" s="210"/>
      <c r="AF264" s="210"/>
      <c r="AG264" s="210" t="s">
        <v>180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x14ac:dyDescent="0.25">
      <c r="A265" s="3"/>
      <c r="B265" s="4"/>
      <c r="C265" s="245"/>
      <c r="D265" s="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AE265">
        <v>12</v>
      </c>
      <c r="AF265">
        <v>21</v>
      </c>
      <c r="AG265" t="s">
        <v>154</v>
      </c>
    </row>
    <row r="266" spans="1:60" x14ac:dyDescent="0.25">
      <c r="A266" s="213"/>
      <c r="B266" s="214" t="s">
        <v>29</v>
      </c>
      <c r="C266" s="246"/>
      <c r="D266" s="215"/>
      <c r="E266" s="216"/>
      <c r="F266" s="216"/>
      <c r="G266" s="228">
        <f>G8+G131+G135+G140+G202+G217+G224+G242+G246</f>
        <v>0</v>
      </c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AE266">
        <f>SUMIF(L7:L264,AE265,G7:G264)</f>
        <v>0</v>
      </c>
      <c r="AF266">
        <f>SUMIF(L7:L264,AF265,G7:G264)</f>
        <v>0</v>
      </c>
      <c r="AG266" t="s">
        <v>228</v>
      </c>
    </row>
    <row r="267" spans="1:60" x14ac:dyDescent="0.25">
      <c r="C267" s="247"/>
      <c r="D267" s="10"/>
      <c r="AG267" t="s">
        <v>232</v>
      </c>
    </row>
    <row r="268" spans="1:60" x14ac:dyDescent="0.25">
      <c r="D268" s="10"/>
    </row>
    <row r="269" spans="1:60" x14ac:dyDescent="0.25">
      <c r="D269" s="10"/>
    </row>
    <row r="270" spans="1:60" x14ac:dyDescent="0.25">
      <c r="D270" s="10"/>
    </row>
    <row r="271" spans="1:60" x14ac:dyDescent="0.25">
      <c r="D271" s="10"/>
    </row>
    <row r="272" spans="1:60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s+7HZnWnhVxcJWojyKF6WhOPmUoK3h5Kzzw1NR+MEmHjhChkl7rl2M1h9tvINQiVbi+QIxCCBzkqXe/hJCaaA==" saltValue="c7iJDb1HOaOf+lqyNoODxw==" spinCount="100000" sheet="1" formatRows="0"/>
  <mergeCells count="111">
    <mergeCell ref="C256:G256"/>
    <mergeCell ref="C260:G260"/>
    <mergeCell ref="C264:G264"/>
    <mergeCell ref="C237:G237"/>
    <mergeCell ref="C239:G239"/>
    <mergeCell ref="C241:G241"/>
    <mergeCell ref="C244:G244"/>
    <mergeCell ref="C245:G245"/>
    <mergeCell ref="C251:G251"/>
    <mergeCell ref="C216:G216"/>
    <mergeCell ref="C219:G219"/>
    <mergeCell ref="C221:G221"/>
    <mergeCell ref="C223:G223"/>
    <mergeCell ref="C228:G228"/>
    <mergeCell ref="C232:G232"/>
    <mergeCell ref="C201:G201"/>
    <mergeCell ref="C204:G204"/>
    <mergeCell ref="C208:G208"/>
    <mergeCell ref="C210:G210"/>
    <mergeCell ref="C211:G211"/>
    <mergeCell ref="C214:G214"/>
    <mergeCell ref="C189:G189"/>
    <mergeCell ref="C191:G191"/>
    <mergeCell ref="C194:G194"/>
    <mergeCell ref="C197:G197"/>
    <mergeCell ref="C199:G199"/>
    <mergeCell ref="C200:G200"/>
    <mergeCell ref="C173:G173"/>
    <mergeCell ref="C175:G175"/>
    <mergeCell ref="C178:G178"/>
    <mergeCell ref="C181:G181"/>
    <mergeCell ref="C183:G183"/>
    <mergeCell ref="C186:G186"/>
    <mergeCell ref="C161:G161"/>
    <mergeCell ref="C163:G163"/>
    <mergeCell ref="C165:G165"/>
    <mergeCell ref="C167:G167"/>
    <mergeCell ref="C169:G169"/>
    <mergeCell ref="C171:G171"/>
    <mergeCell ref="C139:G139"/>
    <mergeCell ref="C144:G144"/>
    <mergeCell ref="C149:G149"/>
    <mergeCell ref="C152:G152"/>
    <mergeCell ref="C156:G156"/>
    <mergeCell ref="C159:G159"/>
    <mergeCell ref="C124:G124"/>
    <mergeCell ref="C127:G127"/>
    <mergeCell ref="C130:G130"/>
    <mergeCell ref="C133:G133"/>
    <mergeCell ref="C134:G134"/>
    <mergeCell ref="C137:G137"/>
    <mergeCell ref="C110:G110"/>
    <mergeCell ref="C112:G112"/>
    <mergeCell ref="C113:G113"/>
    <mergeCell ref="C115:G115"/>
    <mergeCell ref="C120:G120"/>
    <mergeCell ref="C122:G122"/>
    <mergeCell ref="C98:G98"/>
    <mergeCell ref="C101:G101"/>
    <mergeCell ref="C103:G103"/>
    <mergeCell ref="C104:G104"/>
    <mergeCell ref="C107:G107"/>
    <mergeCell ref="C109:G109"/>
    <mergeCell ref="C85:G85"/>
    <mergeCell ref="C87:G87"/>
    <mergeCell ref="C89:G89"/>
    <mergeCell ref="C91:G91"/>
    <mergeCell ref="C93:G93"/>
    <mergeCell ref="C95:G95"/>
    <mergeCell ref="C76:G76"/>
    <mergeCell ref="C77:G77"/>
    <mergeCell ref="C79:G79"/>
    <mergeCell ref="C80:G80"/>
    <mergeCell ref="C82:G82"/>
    <mergeCell ref="C83:G83"/>
    <mergeCell ref="C63:G63"/>
    <mergeCell ref="C65:G65"/>
    <mergeCell ref="C67:G67"/>
    <mergeCell ref="C70:G70"/>
    <mergeCell ref="C72:G72"/>
    <mergeCell ref="C74:G74"/>
    <mergeCell ref="C49:G49"/>
    <mergeCell ref="C51:G51"/>
    <mergeCell ref="C53:G53"/>
    <mergeCell ref="C56:G56"/>
    <mergeCell ref="C58:G58"/>
    <mergeCell ref="C61:G61"/>
    <mergeCell ref="C36:G36"/>
    <mergeCell ref="C38:G38"/>
    <mergeCell ref="C40:G40"/>
    <mergeCell ref="C42:G42"/>
    <mergeCell ref="C44:G44"/>
    <mergeCell ref="C47:G47"/>
    <mergeCell ref="C22:G22"/>
    <mergeCell ref="C25:G25"/>
    <mergeCell ref="C28:G28"/>
    <mergeCell ref="C31:G31"/>
    <mergeCell ref="C33:G33"/>
    <mergeCell ref="C34:G34"/>
    <mergeCell ref="C12:G12"/>
    <mergeCell ref="C14:G14"/>
    <mergeCell ref="C15:G15"/>
    <mergeCell ref="C17:G17"/>
    <mergeCell ref="C18:G18"/>
    <mergeCell ref="C20:G20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60C1-2B53-48DA-A966-E763E5E0C51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4" customWidth="1"/>
    <col min="3" max="3" width="63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141</v>
      </c>
      <c r="B1" s="195"/>
      <c r="C1" s="195"/>
      <c r="D1" s="195"/>
      <c r="E1" s="195"/>
      <c r="F1" s="195"/>
      <c r="G1" s="195"/>
      <c r="AG1" t="s">
        <v>142</v>
      </c>
    </row>
    <row r="2" spans="1:60" ht="25.0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143</v>
      </c>
    </row>
    <row r="3" spans="1:60" ht="25.05" customHeight="1" x14ac:dyDescent="0.25">
      <c r="A3" s="196" t="s">
        <v>8</v>
      </c>
      <c r="B3" s="49" t="s">
        <v>53</v>
      </c>
      <c r="C3" s="199" t="s">
        <v>54</v>
      </c>
      <c r="D3" s="197"/>
      <c r="E3" s="197"/>
      <c r="F3" s="197"/>
      <c r="G3" s="198"/>
      <c r="AC3" s="174" t="s">
        <v>143</v>
      </c>
      <c r="AG3" t="s">
        <v>144</v>
      </c>
    </row>
    <row r="4" spans="1:60" ht="25.05" customHeight="1" x14ac:dyDescent="0.25">
      <c r="A4" s="200" t="s">
        <v>9</v>
      </c>
      <c r="B4" s="201" t="s">
        <v>49</v>
      </c>
      <c r="C4" s="202" t="s">
        <v>50</v>
      </c>
      <c r="D4" s="203"/>
      <c r="E4" s="203"/>
      <c r="F4" s="203"/>
      <c r="G4" s="204"/>
      <c r="AG4" t="s">
        <v>145</v>
      </c>
    </row>
    <row r="5" spans="1:60" x14ac:dyDescent="0.25">
      <c r="D5" s="10"/>
    </row>
    <row r="6" spans="1:60" ht="39.6" x14ac:dyDescent="0.25">
      <c r="A6" s="206" t="s">
        <v>146</v>
      </c>
      <c r="B6" s="208" t="s">
        <v>147</v>
      </c>
      <c r="C6" s="208" t="s">
        <v>148</v>
      </c>
      <c r="D6" s="207" t="s">
        <v>149</v>
      </c>
      <c r="E6" s="206" t="s">
        <v>150</v>
      </c>
      <c r="F6" s="205" t="s">
        <v>151</v>
      </c>
      <c r="G6" s="206" t="s">
        <v>29</v>
      </c>
      <c r="H6" s="209" t="s">
        <v>30</v>
      </c>
      <c r="I6" s="209" t="s">
        <v>152</v>
      </c>
      <c r="J6" s="209" t="s">
        <v>31</v>
      </c>
      <c r="K6" s="209" t="s">
        <v>153</v>
      </c>
      <c r="L6" s="209" t="s">
        <v>154</v>
      </c>
      <c r="M6" s="209" t="s">
        <v>155</v>
      </c>
      <c r="N6" s="209" t="s">
        <v>156</v>
      </c>
      <c r="O6" s="209" t="s">
        <v>157</v>
      </c>
      <c r="P6" s="209" t="s">
        <v>158</v>
      </c>
      <c r="Q6" s="209" t="s">
        <v>159</v>
      </c>
      <c r="R6" s="209" t="s">
        <v>160</v>
      </c>
      <c r="S6" s="209" t="s">
        <v>161</v>
      </c>
      <c r="T6" s="209" t="s">
        <v>162</v>
      </c>
      <c r="U6" s="209" t="s">
        <v>163</v>
      </c>
      <c r="V6" s="209" t="s">
        <v>164</v>
      </c>
      <c r="W6" s="209" t="s">
        <v>165</v>
      </c>
      <c r="X6" s="209" t="s">
        <v>166</v>
      </c>
      <c r="Y6" s="209" t="s">
        <v>167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22" t="s">
        <v>168</v>
      </c>
      <c r="B8" s="223" t="s">
        <v>75</v>
      </c>
      <c r="C8" s="240" t="s">
        <v>76</v>
      </c>
      <c r="D8" s="224"/>
      <c r="E8" s="225"/>
      <c r="F8" s="226"/>
      <c r="G8" s="226">
        <f>SUMIF(AG9:AG58,"&lt;&gt;NOR",G9:G58)</f>
        <v>0</v>
      </c>
      <c r="H8" s="226"/>
      <c r="I8" s="226">
        <f>SUM(I9:I58)</f>
        <v>0</v>
      </c>
      <c r="J8" s="226"/>
      <c r="K8" s="226">
        <f>SUM(K9:K58)</f>
        <v>0</v>
      </c>
      <c r="L8" s="226"/>
      <c r="M8" s="226">
        <f>SUM(M9:M58)</f>
        <v>0</v>
      </c>
      <c r="N8" s="225"/>
      <c r="O8" s="225">
        <f>SUM(O9:O58)</f>
        <v>28.03</v>
      </c>
      <c r="P8" s="225"/>
      <c r="Q8" s="225">
        <f>SUM(Q9:Q58)</f>
        <v>0</v>
      </c>
      <c r="R8" s="226"/>
      <c r="S8" s="226"/>
      <c r="T8" s="227"/>
      <c r="U8" s="221"/>
      <c r="V8" s="221">
        <f>SUM(V9:V58)</f>
        <v>1329.25</v>
      </c>
      <c r="W8" s="221"/>
      <c r="X8" s="221"/>
      <c r="Y8" s="221"/>
      <c r="AG8" t="s">
        <v>169</v>
      </c>
    </row>
    <row r="9" spans="1:60" outlineLevel="1" x14ac:dyDescent="0.25">
      <c r="A9" s="229">
        <v>1</v>
      </c>
      <c r="B9" s="230" t="s">
        <v>464</v>
      </c>
      <c r="C9" s="241" t="s">
        <v>465</v>
      </c>
      <c r="D9" s="231" t="s">
        <v>466</v>
      </c>
      <c r="E9" s="232">
        <v>2400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173</v>
      </c>
      <c r="T9" s="235" t="s">
        <v>173</v>
      </c>
      <c r="U9" s="220">
        <v>0.2</v>
      </c>
      <c r="V9" s="220">
        <f>ROUND(E9*U9,2)</f>
        <v>480</v>
      </c>
      <c r="W9" s="220"/>
      <c r="X9" s="220" t="s">
        <v>237</v>
      </c>
      <c r="Y9" s="220" t="s">
        <v>176</v>
      </c>
      <c r="Z9" s="210"/>
      <c r="AA9" s="210"/>
      <c r="AB9" s="210"/>
      <c r="AC9" s="210"/>
      <c r="AD9" s="210"/>
      <c r="AE9" s="210"/>
      <c r="AF9" s="210"/>
      <c r="AG9" s="210" t="s">
        <v>467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17"/>
      <c r="B10" s="218"/>
      <c r="C10" s="253" t="s">
        <v>468</v>
      </c>
      <c r="D10" s="248"/>
      <c r="E10" s="249"/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254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5">
      <c r="A11" s="217"/>
      <c r="B11" s="218"/>
      <c r="C11" s="253" t="s">
        <v>469</v>
      </c>
      <c r="D11" s="248"/>
      <c r="E11" s="249">
        <v>2400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254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5">
      <c r="A12" s="217"/>
      <c r="B12" s="218"/>
      <c r="C12" s="244"/>
      <c r="D12" s="239"/>
      <c r="E12" s="239"/>
      <c r="F12" s="239"/>
      <c r="G12" s="239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180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9">
        <v>2</v>
      </c>
      <c r="B13" s="230" t="s">
        <v>470</v>
      </c>
      <c r="C13" s="241" t="s">
        <v>465</v>
      </c>
      <c r="D13" s="231" t="s">
        <v>471</v>
      </c>
      <c r="E13" s="232">
        <v>200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173</v>
      </c>
      <c r="T13" s="235" t="s">
        <v>173</v>
      </c>
      <c r="U13" s="220">
        <v>0</v>
      </c>
      <c r="V13" s="220">
        <f>ROUND(E13*U13,2)</f>
        <v>0</v>
      </c>
      <c r="W13" s="220"/>
      <c r="X13" s="220" t="s">
        <v>237</v>
      </c>
      <c r="Y13" s="220" t="s">
        <v>176</v>
      </c>
      <c r="Z13" s="210"/>
      <c r="AA13" s="210"/>
      <c r="AB13" s="210"/>
      <c r="AC13" s="210"/>
      <c r="AD13" s="210"/>
      <c r="AE13" s="210"/>
      <c r="AF13" s="210"/>
      <c r="AG13" s="210" t="s">
        <v>467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5">
      <c r="A14" s="217"/>
      <c r="B14" s="218"/>
      <c r="C14" s="253" t="s">
        <v>472</v>
      </c>
      <c r="D14" s="248"/>
      <c r="E14" s="249"/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254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5">
      <c r="A15" s="217"/>
      <c r="B15" s="218"/>
      <c r="C15" s="253" t="s">
        <v>473</v>
      </c>
      <c r="D15" s="248"/>
      <c r="E15" s="249">
        <v>200</v>
      </c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254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17"/>
      <c r="B16" s="218"/>
      <c r="C16" s="244"/>
      <c r="D16" s="239"/>
      <c r="E16" s="239"/>
      <c r="F16" s="239"/>
      <c r="G16" s="239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180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9">
        <v>3</v>
      </c>
      <c r="B17" s="230" t="s">
        <v>474</v>
      </c>
      <c r="C17" s="241" t="s">
        <v>475</v>
      </c>
      <c r="D17" s="231" t="s">
        <v>466</v>
      </c>
      <c r="E17" s="232">
        <v>2400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4.0000000000000003E-5</v>
      </c>
      <c r="O17" s="232">
        <f>ROUND(E17*N17,2)</f>
        <v>0.1</v>
      </c>
      <c r="P17" s="232">
        <v>0</v>
      </c>
      <c r="Q17" s="232">
        <f>ROUND(E17*P17,2)</f>
        <v>0</v>
      </c>
      <c r="R17" s="234"/>
      <c r="S17" s="234" t="s">
        <v>173</v>
      </c>
      <c r="T17" s="235" t="s">
        <v>173</v>
      </c>
      <c r="U17" s="220">
        <v>0.3</v>
      </c>
      <c r="V17" s="220">
        <f>ROUND(E17*U17,2)</f>
        <v>720</v>
      </c>
      <c r="W17" s="220"/>
      <c r="X17" s="220" t="s">
        <v>237</v>
      </c>
      <c r="Y17" s="220" t="s">
        <v>176</v>
      </c>
      <c r="Z17" s="210"/>
      <c r="AA17" s="210"/>
      <c r="AB17" s="210"/>
      <c r="AC17" s="210"/>
      <c r="AD17" s="210"/>
      <c r="AE17" s="210"/>
      <c r="AF17" s="210"/>
      <c r="AG17" s="210" t="s">
        <v>467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5">
      <c r="A18" s="217"/>
      <c r="B18" s="218"/>
      <c r="C18" s="253" t="s">
        <v>468</v>
      </c>
      <c r="D18" s="248"/>
      <c r="E18" s="249"/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254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5">
      <c r="A19" s="217"/>
      <c r="B19" s="218"/>
      <c r="C19" s="253" t="s">
        <v>469</v>
      </c>
      <c r="D19" s="248"/>
      <c r="E19" s="249">
        <v>2400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254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5">
      <c r="A20" s="217"/>
      <c r="B20" s="218"/>
      <c r="C20" s="244"/>
      <c r="D20" s="239"/>
      <c r="E20" s="239"/>
      <c r="F20" s="239"/>
      <c r="G20" s="239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180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9">
        <v>4</v>
      </c>
      <c r="B21" s="230" t="s">
        <v>476</v>
      </c>
      <c r="C21" s="241" t="s">
        <v>475</v>
      </c>
      <c r="D21" s="231" t="s">
        <v>471</v>
      </c>
      <c r="E21" s="232">
        <v>200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173</v>
      </c>
      <c r="T21" s="235" t="s">
        <v>173</v>
      </c>
      <c r="U21" s="220">
        <v>0</v>
      </c>
      <c r="V21" s="220">
        <f>ROUND(E21*U21,2)</f>
        <v>0</v>
      </c>
      <c r="W21" s="220"/>
      <c r="X21" s="220" t="s">
        <v>237</v>
      </c>
      <c r="Y21" s="220" t="s">
        <v>176</v>
      </c>
      <c r="Z21" s="210"/>
      <c r="AA21" s="210"/>
      <c r="AB21" s="210"/>
      <c r="AC21" s="210"/>
      <c r="AD21" s="210"/>
      <c r="AE21" s="210"/>
      <c r="AF21" s="210"/>
      <c r="AG21" s="210" t="s">
        <v>467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17"/>
      <c r="B22" s="218"/>
      <c r="C22" s="253" t="s">
        <v>477</v>
      </c>
      <c r="D22" s="248"/>
      <c r="E22" s="249"/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254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17"/>
      <c r="B23" s="218"/>
      <c r="C23" s="253" t="s">
        <v>473</v>
      </c>
      <c r="D23" s="248"/>
      <c r="E23" s="249">
        <v>200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254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5">
      <c r="A24" s="217"/>
      <c r="B24" s="218"/>
      <c r="C24" s="244"/>
      <c r="D24" s="239"/>
      <c r="E24" s="239"/>
      <c r="F24" s="239"/>
      <c r="G24" s="239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180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29">
        <v>5</v>
      </c>
      <c r="B25" s="230" t="s">
        <v>478</v>
      </c>
      <c r="C25" s="241" t="s">
        <v>479</v>
      </c>
      <c r="D25" s="231" t="s">
        <v>250</v>
      </c>
      <c r="E25" s="232">
        <v>6.6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0.62319999999999998</v>
      </c>
      <c r="O25" s="232">
        <f>ROUND(E25*N25,2)</f>
        <v>4.1100000000000003</v>
      </c>
      <c r="P25" s="232">
        <v>0</v>
      </c>
      <c r="Q25" s="232">
        <f>ROUND(E25*P25,2)</f>
        <v>0</v>
      </c>
      <c r="R25" s="234" t="s">
        <v>352</v>
      </c>
      <c r="S25" s="234" t="s">
        <v>173</v>
      </c>
      <c r="T25" s="235" t="s">
        <v>173</v>
      </c>
      <c r="U25" s="220">
        <v>1.91804</v>
      </c>
      <c r="V25" s="220">
        <f>ROUND(E25*U25,2)</f>
        <v>12.66</v>
      </c>
      <c r="W25" s="220"/>
      <c r="X25" s="220" t="s">
        <v>353</v>
      </c>
      <c r="Y25" s="220" t="s">
        <v>176</v>
      </c>
      <c r="Z25" s="210"/>
      <c r="AA25" s="210"/>
      <c r="AB25" s="210"/>
      <c r="AC25" s="210"/>
      <c r="AD25" s="210"/>
      <c r="AE25" s="210"/>
      <c r="AF25" s="210"/>
      <c r="AG25" s="210" t="s">
        <v>480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5">
      <c r="A26" s="217"/>
      <c r="B26" s="218"/>
      <c r="C26" s="253" t="s">
        <v>481</v>
      </c>
      <c r="D26" s="248"/>
      <c r="E26" s="249"/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254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17"/>
      <c r="B27" s="218"/>
      <c r="C27" s="253" t="s">
        <v>482</v>
      </c>
      <c r="D27" s="248"/>
      <c r="E27" s="249">
        <v>6.6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254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5">
      <c r="A28" s="217"/>
      <c r="B28" s="218"/>
      <c r="C28" s="244"/>
      <c r="D28" s="239"/>
      <c r="E28" s="239"/>
      <c r="F28" s="239"/>
      <c r="G28" s="239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180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9">
        <v>6</v>
      </c>
      <c r="B29" s="230" t="s">
        <v>483</v>
      </c>
      <c r="C29" s="241" t="s">
        <v>484</v>
      </c>
      <c r="D29" s="231" t="s">
        <v>250</v>
      </c>
      <c r="E29" s="232">
        <v>6.6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0.44</v>
      </c>
      <c r="O29" s="232">
        <f>ROUND(E29*N29,2)</f>
        <v>2.9</v>
      </c>
      <c r="P29" s="232">
        <v>0</v>
      </c>
      <c r="Q29" s="232">
        <f>ROUND(E29*P29,2)</f>
        <v>0</v>
      </c>
      <c r="R29" s="234"/>
      <c r="S29" s="234" t="s">
        <v>173</v>
      </c>
      <c r="T29" s="235" t="s">
        <v>173</v>
      </c>
      <c r="U29" s="220">
        <v>0.38</v>
      </c>
      <c r="V29" s="220">
        <f>ROUND(E29*U29,2)</f>
        <v>2.5099999999999998</v>
      </c>
      <c r="W29" s="220"/>
      <c r="X29" s="220" t="s">
        <v>237</v>
      </c>
      <c r="Y29" s="220" t="s">
        <v>176</v>
      </c>
      <c r="Z29" s="210"/>
      <c r="AA29" s="210"/>
      <c r="AB29" s="210"/>
      <c r="AC29" s="210"/>
      <c r="AD29" s="210"/>
      <c r="AE29" s="210"/>
      <c r="AF29" s="210"/>
      <c r="AG29" s="210" t="s">
        <v>467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5">
      <c r="A30" s="217"/>
      <c r="B30" s="218"/>
      <c r="C30" s="253" t="s">
        <v>481</v>
      </c>
      <c r="D30" s="248"/>
      <c r="E30" s="249"/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254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17"/>
      <c r="B31" s="218"/>
      <c r="C31" s="253" t="s">
        <v>482</v>
      </c>
      <c r="D31" s="248"/>
      <c r="E31" s="249">
        <v>6.6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254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5">
      <c r="A32" s="217"/>
      <c r="B32" s="218"/>
      <c r="C32" s="244"/>
      <c r="D32" s="239"/>
      <c r="E32" s="239"/>
      <c r="F32" s="239"/>
      <c r="G32" s="239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180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9">
        <v>7</v>
      </c>
      <c r="B33" s="230" t="s">
        <v>485</v>
      </c>
      <c r="C33" s="241" t="s">
        <v>486</v>
      </c>
      <c r="D33" s="231" t="s">
        <v>250</v>
      </c>
      <c r="E33" s="232">
        <v>6.6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32">
        <v>0.66</v>
      </c>
      <c r="O33" s="232">
        <f>ROUND(E33*N33,2)</f>
        <v>4.3600000000000003</v>
      </c>
      <c r="P33" s="232">
        <v>0</v>
      </c>
      <c r="Q33" s="232">
        <f>ROUND(E33*P33,2)</f>
        <v>0</v>
      </c>
      <c r="R33" s="234"/>
      <c r="S33" s="234" t="s">
        <v>173</v>
      </c>
      <c r="T33" s="235" t="s">
        <v>173</v>
      </c>
      <c r="U33" s="220">
        <v>1.05</v>
      </c>
      <c r="V33" s="220">
        <f>ROUND(E33*U33,2)</f>
        <v>6.93</v>
      </c>
      <c r="W33" s="220"/>
      <c r="X33" s="220" t="s">
        <v>237</v>
      </c>
      <c r="Y33" s="220" t="s">
        <v>176</v>
      </c>
      <c r="Z33" s="210"/>
      <c r="AA33" s="210"/>
      <c r="AB33" s="210"/>
      <c r="AC33" s="210"/>
      <c r="AD33" s="210"/>
      <c r="AE33" s="210"/>
      <c r="AF33" s="210"/>
      <c r="AG33" s="210" t="s">
        <v>467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5">
      <c r="A34" s="217"/>
      <c r="B34" s="218"/>
      <c r="C34" s="253" t="s">
        <v>481</v>
      </c>
      <c r="D34" s="248"/>
      <c r="E34" s="249"/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254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17"/>
      <c r="B35" s="218"/>
      <c r="C35" s="253" t="s">
        <v>482</v>
      </c>
      <c r="D35" s="248"/>
      <c r="E35" s="249">
        <v>6.6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254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5">
      <c r="A36" s="217"/>
      <c r="B36" s="218"/>
      <c r="C36" s="244"/>
      <c r="D36" s="239"/>
      <c r="E36" s="239"/>
      <c r="F36" s="239"/>
      <c r="G36" s="239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180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29">
        <v>8</v>
      </c>
      <c r="B37" s="230" t="s">
        <v>487</v>
      </c>
      <c r="C37" s="241" t="s">
        <v>488</v>
      </c>
      <c r="D37" s="231" t="s">
        <v>270</v>
      </c>
      <c r="E37" s="232">
        <v>10.3125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1.3</v>
      </c>
      <c r="O37" s="232">
        <f>ROUND(E37*N37,2)</f>
        <v>13.41</v>
      </c>
      <c r="P37" s="232">
        <v>0</v>
      </c>
      <c r="Q37" s="232">
        <f>ROUND(E37*P37,2)</f>
        <v>0</v>
      </c>
      <c r="R37" s="234"/>
      <c r="S37" s="234" t="s">
        <v>173</v>
      </c>
      <c r="T37" s="235" t="s">
        <v>173</v>
      </c>
      <c r="U37" s="220">
        <v>0.51</v>
      </c>
      <c r="V37" s="220">
        <f>ROUND(E37*U37,2)</f>
        <v>5.26</v>
      </c>
      <c r="W37" s="220"/>
      <c r="X37" s="220" t="s">
        <v>237</v>
      </c>
      <c r="Y37" s="220" t="s">
        <v>176</v>
      </c>
      <c r="Z37" s="210"/>
      <c r="AA37" s="210"/>
      <c r="AB37" s="210"/>
      <c r="AC37" s="210"/>
      <c r="AD37" s="210"/>
      <c r="AE37" s="210"/>
      <c r="AF37" s="210"/>
      <c r="AG37" s="210" t="s">
        <v>467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5">
      <c r="A38" s="217"/>
      <c r="B38" s="218"/>
      <c r="C38" s="253" t="s">
        <v>489</v>
      </c>
      <c r="D38" s="248"/>
      <c r="E38" s="249"/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254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17"/>
      <c r="B39" s="218"/>
      <c r="C39" s="253" t="s">
        <v>490</v>
      </c>
      <c r="D39" s="248"/>
      <c r="E39" s="249">
        <v>10.3125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254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5">
      <c r="A40" s="217"/>
      <c r="B40" s="218"/>
      <c r="C40" s="244"/>
      <c r="D40" s="239"/>
      <c r="E40" s="239"/>
      <c r="F40" s="239"/>
      <c r="G40" s="239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180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9">
        <v>9</v>
      </c>
      <c r="B41" s="230" t="s">
        <v>491</v>
      </c>
      <c r="C41" s="241" t="s">
        <v>492</v>
      </c>
      <c r="D41" s="231" t="s">
        <v>266</v>
      </c>
      <c r="E41" s="232">
        <v>16.5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8.6800000000000002E-3</v>
      </c>
      <c r="O41" s="232">
        <f>ROUND(E41*N41,2)</f>
        <v>0.14000000000000001</v>
      </c>
      <c r="P41" s="232">
        <v>0</v>
      </c>
      <c r="Q41" s="232">
        <f>ROUND(E41*P41,2)</f>
        <v>0</v>
      </c>
      <c r="R41" s="234"/>
      <c r="S41" s="234" t="s">
        <v>173</v>
      </c>
      <c r="T41" s="235" t="s">
        <v>173</v>
      </c>
      <c r="U41" s="220">
        <v>0.7</v>
      </c>
      <c r="V41" s="220">
        <f>ROUND(E41*U41,2)</f>
        <v>11.55</v>
      </c>
      <c r="W41" s="220"/>
      <c r="X41" s="220" t="s">
        <v>237</v>
      </c>
      <c r="Y41" s="220" t="s">
        <v>176</v>
      </c>
      <c r="Z41" s="210"/>
      <c r="AA41" s="210"/>
      <c r="AB41" s="210"/>
      <c r="AC41" s="210"/>
      <c r="AD41" s="210"/>
      <c r="AE41" s="210"/>
      <c r="AF41" s="210"/>
      <c r="AG41" s="210" t="s">
        <v>467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5">
      <c r="A42" s="217"/>
      <c r="B42" s="218"/>
      <c r="C42" s="253" t="s">
        <v>493</v>
      </c>
      <c r="D42" s="248"/>
      <c r="E42" s="249"/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254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5">
      <c r="A43" s="217"/>
      <c r="B43" s="218"/>
      <c r="C43" s="253" t="s">
        <v>494</v>
      </c>
      <c r="D43" s="248"/>
      <c r="E43" s="249">
        <v>16.5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254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5">
      <c r="A44" s="217"/>
      <c r="B44" s="218"/>
      <c r="C44" s="244"/>
      <c r="D44" s="239"/>
      <c r="E44" s="239"/>
      <c r="F44" s="239"/>
      <c r="G44" s="239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180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9">
        <v>10</v>
      </c>
      <c r="B45" s="230" t="s">
        <v>495</v>
      </c>
      <c r="C45" s="241" t="s">
        <v>492</v>
      </c>
      <c r="D45" s="231" t="s">
        <v>266</v>
      </c>
      <c r="E45" s="232">
        <v>33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1.069E-2</v>
      </c>
      <c r="O45" s="232">
        <f>ROUND(E45*N45,2)</f>
        <v>0.35</v>
      </c>
      <c r="P45" s="232">
        <v>0</v>
      </c>
      <c r="Q45" s="232">
        <f>ROUND(E45*P45,2)</f>
        <v>0</v>
      </c>
      <c r="R45" s="234"/>
      <c r="S45" s="234" t="s">
        <v>173</v>
      </c>
      <c r="T45" s="235" t="s">
        <v>173</v>
      </c>
      <c r="U45" s="220">
        <v>0.91</v>
      </c>
      <c r="V45" s="220">
        <f>ROUND(E45*U45,2)</f>
        <v>30.03</v>
      </c>
      <c r="W45" s="220"/>
      <c r="X45" s="220" t="s">
        <v>237</v>
      </c>
      <c r="Y45" s="220" t="s">
        <v>176</v>
      </c>
      <c r="Z45" s="210"/>
      <c r="AA45" s="210"/>
      <c r="AB45" s="210"/>
      <c r="AC45" s="210"/>
      <c r="AD45" s="210"/>
      <c r="AE45" s="210"/>
      <c r="AF45" s="210"/>
      <c r="AG45" s="210" t="s">
        <v>467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5">
      <c r="A46" s="217"/>
      <c r="B46" s="218"/>
      <c r="C46" s="253" t="s">
        <v>496</v>
      </c>
      <c r="D46" s="248"/>
      <c r="E46" s="249"/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254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17"/>
      <c r="B47" s="218"/>
      <c r="C47" s="253" t="s">
        <v>497</v>
      </c>
      <c r="D47" s="248"/>
      <c r="E47" s="249">
        <v>33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254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5">
      <c r="A48" s="217"/>
      <c r="B48" s="218"/>
      <c r="C48" s="244"/>
      <c r="D48" s="239"/>
      <c r="E48" s="239"/>
      <c r="F48" s="239"/>
      <c r="G48" s="239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180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9">
        <v>11</v>
      </c>
      <c r="B49" s="230" t="s">
        <v>498</v>
      </c>
      <c r="C49" s="241" t="s">
        <v>499</v>
      </c>
      <c r="D49" s="231" t="s">
        <v>266</v>
      </c>
      <c r="E49" s="232">
        <v>1.5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1.269E-2</v>
      </c>
      <c r="O49" s="232">
        <f>ROUND(E49*N49,2)</f>
        <v>0.02</v>
      </c>
      <c r="P49" s="232">
        <v>0</v>
      </c>
      <c r="Q49" s="232">
        <f>ROUND(E49*P49,2)</f>
        <v>0</v>
      </c>
      <c r="R49" s="234"/>
      <c r="S49" s="234" t="s">
        <v>173</v>
      </c>
      <c r="T49" s="235" t="s">
        <v>173</v>
      </c>
      <c r="U49" s="220">
        <v>1.1499999999999999</v>
      </c>
      <c r="V49" s="220">
        <f>ROUND(E49*U49,2)</f>
        <v>1.73</v>
      </c>
      <c r="W49" s="220"/>
      <c r="X49" s="220" t="s">
        <v>237</v>
      </c>
      <c r="Y49" s="220" t="s">
        <v>176</v>
      </c>
      <c r="Z49" s="210"/>
      <c r="AA49" s="210"/>
      <c r="AB49" s="210"/>
      <c r="AC49" s="210"/>
      <c r="AD49" s="210"/>
      <c r="AE49" s="210"/>
      <c r="AF49" s="210"/>
      <c r="AG49" s="210" t="s">
        <v>467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5">
      <c r="A50" s="217"/>
      <c r="B50" s="218"/>
      <c r="C50" s="253" t="s">
        <v>500</v>
      </c>
      <c r="D50" s="248"/>
      <c r="E50" s="249"/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254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17"/>
      <c r="B51" s="218"/>
      <c r="C51" s="253" t="s">
        <v>501</v>
      </c>
      <c r="D51" s="248"/>
      <c r="E51" s="249">
        <v>1.5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254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5">
      <c r="A52" s="217"/>
      <c r="B52" s="218"/>
      <c r="C52" s="244"/>
      <c r="D52" s="239"/>
      <c r="E52" s="239"/>
      <c r="F52" s="239"/>
      <c r="G52" s="239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180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9">
        <v>12</v>
      </c>
      <c r="B53" s="230" t="s">
        <v>502</v>
      </c>
      <c r="C53" s="241" t="s">
        <v>503</v>
      </c>
      <c r="D53" s="231" t="s">
        <v>266</v>
      </c>
      <c r="E53" s="232">
        <v>106.5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2.478E-2</v>
      </c>
      <c r="O53" s="232">
        <f>ROUND(E53*N53,2)</f>
        <v>2.64</v>
      </c>
      <c r="P53" s="232">
        <v>0</v>
      </c>
      <c r="Q53" s="232">
        <f>ROUND(E53*P53,2)</f>
        <v>0</v>
      </c>
      <c r="R53" s="234"/>
      <c r="S53" s="234" t="s">
        <v>173</v>
      </c>
      <c r="T53" s="235" t="s">
        <v>173</v>
      </c>
      <c r="U53" s="220">
        <v>0.55000000000000004</v>
      </c>
      <c r="V53" s="220">
        <f>ROUND(E53*U53,2)</f>
        <v>58.58</v>
      </c>
      <c r="W53" s="220"/>
      <c r="X53" s="220" t="s">
        <v>237</v>
      </c>
      <c r="Y53" s="220" t="s">
        <v>176</v>
      </c>
      <c r="Z53" s="210"/>
      <c r="AA53" s="210"/>
      <c r="AB53" s="210"/>
      <c r="AC53" s="210"/>
      <c r="AD53" s="210"/>
      <c r="AE53" s="210"/>
      <c r="AF53" s="210"/>
      <c r="AG53" s="210" t="s">
        <v>467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5">
      <c r="A54" s="217"/>
      <c r="B54" s="218"/>
      <c r="C54" s="253" t="s">
        <v>504</v>
      </c>
      <c r="D54" s="248"/>
      <c r="E54" s="249"/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254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5">
      <c r="A55" s="217"/>
      <c r="B55" s="218"/>
      <c r="C55" s="253" t="s">
        <v>504</v>
      </c>
      <c r="D55" s="248"/>
      <c r="E55" s="249"/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254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17"/>
      <c r="B56" s="218"/>
      <c r="C56" s="253" t="s">
        <v>505</v>
      </c>
      <c r="D56" s="248"/>
      <c r="E56" s="249"/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254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5">
      <c r="A57" s="217"/>
      <c r="B57" s="218"/>
      <c r="C57" s="253" t="s">
        <v>506</v>
      </c>
      <c r="D57" s="248"/>
      <c r="E57" s="249">
        <v>106.5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254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5">
      <c r="A58" s="217"/>
      <c r="B58" s="218"/>
      <c r="C58" s="244"/>
      <c r="D58" s="239"/>
      <c r="E58" s="239"/>
      <c r="F58" s="239"/>
      <c r="G58" s="239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180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5">
      <c r="A59" s="222" t="s">
        <v>168</v>
      </c>
      <c r="B59" s="223" t="s">
        <v>77</v>
      </c>
      <c r="C59" s="240" t="s">
        <v>78</v>
      </c>
      <c r="D59" s="224"/>
      <c r="E59" s="225"/>
      <c r="F59" s="226"/>
      <c r="G59" s="226">
        <f>SUMIF(AG60:AG80,"&lt;&gt;NOR",G60:G80)</f>
        <v>0</v>
      </c>
      <c r="H59" s="226"/>
      <c r="I59" s="226">
        <f>SUM(I60:I80)</f>
        <v>0</v>
      </c>
      <c r="J59" s="226"/>
      <c r="K59" s="226">
        <f>SUM(K60:K80)</f>
        <v>0</v>
      </c>
      <c r="L59" s="226"/>
      <c r="M59" s="226">
        <f>SUM(M60:M80)</f>
        <v>0</v>
      </c>
      <c r="N59" s="225"/>
      <c r="O59" s="225">
        <f>SUM(O60:O80)</f>
        <v>0</v>
      </c>
      <c r="P59" s="225"/>
      <c r="Q59" s="225">
        <f>SUM(Q60:Q80)</f>
        <v>0</v>
      </c>
      <c r="R59" s="226"/>
      <c r="S59" s="226"/>
      <c r="T59" s="227"/>
      <c r="U59" s="221"/>
      <c r="V59" s="221">
        <f>SUM(V60:V80)</f>
        <v>262.76</v>
      </c>
      <c r="W59" s="221"/>
      <c r="X59" s="221"/>
      <c r="Y59" s="221"/>
      <c r="AG59" t="s">
        <v>169</v>
      </c>
    </row>
    <row r="60" spans="1:60" outlineLevel="1" x14ac:dyDescent="0.25">
      <c r="A60" s="229">
        <v>13</v>
      </c>
      <c r="B60" s="230" t="s">
        <v>507</v>
      </c>
      <c r="C60" s="241" t="s">
        <v>508</v>
      </c>
      <c r="D60" s="231" t="s">
        <v>270</v>
      </c>
      <c r="E60" s="232">
        <v>52.65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4" t="s">
        <v>352</v>
      </c>
      <c r="S60" s="234" t="s">
        <v>173</v>
      </c>
      <c r="T60" s="235" t="s">
        <v>173</v>
      </c>
      <c r="U60" s="220">
        <v>0.17</v>
      </c>
      <c r="V60" s="220">
        <f>ROUND(E60*U60,2)</f>
        <v>8.9499999999999993</v>
      </c>
      <c r="W60" s="220"/>
      <c r="X60" s="220" t="s">
        <v>353</v>
      </c>
      <c r="Y60" s="220" t="s">
        <v>176</v>
      </c>
      <c r="Z60" s="210"/>
      <c r="AA60" s="210"/>
      <c r="AB60" s="210"/>
      <c r="AC60" s="210"/>
      <c r="AD60" s="210"/>
      <c r="AE60" s="210"/>
      <c r="AF60" s="210"/>
      <c r="AG60" s="210" t="s">
        <v>480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5">
      <c r="A61" s="217"/>
      <c r="B61" s="218"/>
      <c r="C61" s="252" t="s">
        <v>509</v>
      </c>
      <c r="D61" s="250"/>
      <c r="E61" s="250"/>
      <c r="F61" s="250"/>
      <c r="G61" s="25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240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37" t="str">
        <f>C61</f>
        <v>popř. lesní půdy s naložením, vodorovným přemístěním a složením na hromady nebo se zpětným přemístěním a rozprostřením.</v>
      </c>
      <c r="BB61" s="210"/>
      <c r="BC61" s="210"/>
      <c r="BD61" s="210"/>
      <c r="BE61" s="210"/>
      <c r="BF61" s="210"/>
      <c r="BG61" s="210"/>
      <c r="BH61" s="210"/>
    </row>
    <row r="62" spans="1:60" outlineLevel="2" x14ac:dyDescent="0.25">
      <c r="A62" s="217"/>
      <c r="B62" s="218"/>
      <c r="C62" s="243" t="s">
        <v>510</v>
      </c>
      <c r="D62" s="238"/>
      <c r="E62" s="238"/>
      <c r="F62" s="238"/>
      <c r="G62" s="238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178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5">
      <c r="A63" s="217"/>
      <c r="B63" s="218"/>
      <c r="C63" s="253" t="s">
        <v>511</v>
      </c>
      <c r="D63" s="248"/>
      <c r="E63" s="249"/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254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5">
      <c r="A64" s="217"/>
      <c r="B64" s="218"/>
      <c r="C64" s="253" t="s">
        <v>512</v>
      </c>
      <c r="D64" s="248"/>
      <c r="E64" s="249">
        <v>52.65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254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5">
      <c r="A65" s="217"/>
      <c r="B65" s="218"/>
      <c r="C65" s="244"/>
      <c r="D65" s="239"/>
      <c r="E65" s="239"/>
      <c r="F65" s="239"/>
      <c r="G65" s="239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180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29">
        <v>14</v>
      </c>
      <c r="B66" s="230" t="s">
        <v>513</v>
      </c>
      <c r="C66" s="241" t="s">
        <v>514</v>
      </c>
      <c r="D66" s="231" t="s">
        <v>270</v>
      </c>
      <c r="E66" s="232">
        <v>52.65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4" t="s">
        <v>352</v>
      </c>
      <c r="S66" s="234" t="s">
        <v>173</v>
      </c>
      <c r="T66" s="235" t="s">
        <v>173</v>
      </c>
      <c r="U66" s="220">
        <v>1.4379999999999999</v>
      </c>
      <c r="V66" s="220">
        <f>ROUND(E66*U66,2)</f>
        <v>75.709999999999994</v>
      </c>
      <c r="W66" s="220"/>
      <c r="X66" s="220" t="s">
        <v>353</v>
      </c>
      <c r="Y66" s="220" t="s">
        <v>176</v>
      </c>
      <c r="Z66" s="210"/>
      <c r="AA66" s="210"/>
      <c r="AB66" s="210"/>
      <c r="AC66" s="210"/>
      <c r="AD66" s="210"/>
      <c r="AE66" s="210"/>
      <c r="AF66" s="210"/>
      <c r="AG66" s="210" t="s">
        <v>480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5">
      <c r="A67" s="217"/>
      <c r="B67" s="218"/>
      <c r="C67" s="252" t="s">
        <v>509</v>
      </c>
      <c r="D67" s="250"/>
      <c r="E67" s="250"/>
      <c r="F67" s="250"/>
      <c r="G67" s="25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240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37" t="str">
        <f>C67</f>
        <v>popř. lesní půdy s naložením, vodorovným přemístěním a složením na hromady nebo se zpětným přemístěním a rozprostřením.</v>
      </c>
      <c r="BB67" s="210"/>
      <c r="BC67" s="210"/>
      <c r="BD67" s="210"/>
      <c r="BE67" s="210"/>
      <c r="BF67" s="210"/>
      <c r="BG67" s="210"/>
      <c r="BH67" s="210"/>
    </row>
    <row r="68" spans="1:60" outlineLevel="2" x14ac:dyDescent="0.25">
      <c r="A68" s="217"/>
      <c r="B68" s="218"/>
      <c r="C68" s="243" t="s">
        <v>515</v>
      </c>
      <c r="D68" s="238"/>
      <c r="E68" s="238"/>
      <c r="F68" s="238"/>
      <c r="G68" s="238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178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5">
      <c r="A69" s="217"/>
      <c r="B69" s="218"/>
      <c r="C69" s="253" t="s">
        <v>516</v>
      </c>
      <c r="D69" s="248"/>
      <c r="E69" s="249"/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254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5">
      <c r="A70" s="217"/>
      <c r="B70" s="218"/>
      <c r="C70" s="253" t="s">
        <v>512</v>
      </c>
      <c r="D70" s="248"/>
      <c r="E70" s="249">
        <v>52.65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254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5">
      <c r="A71" s="217"/>
      <c r="B71" s="218"/>
      <c r="C71" s="244"/>
      <c r="D71" s="239"/>
      <c r="E71" s="239"/>
      <c r="F71" s="239"/>
      <c r="G71" s="239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180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29">
        <v>15</v>
      </c>
      <c r="B72" s="230" t="s">
        <v>517</v>
      </c>
      <c r="C72" s="241" t="s">
        <v>518</v>
      </c>
      <c r="D72" s="231" t="s">
        <v>270</v>
      </c>
      <c r="E72" s="232">
        <v>114.9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/>
      <c r="S72" s="234" t="s">
        <v>173</v>
      </c>
      <c r="T72" s="235" t="s">
        <v>173</v>
      </c>
      <c r="U72" s="220">
        <v>1.55</v>
      </c>
      <c r="V72" s="220">
        <f>ROUND(E72*U72,2)</f>
        <v>178.1</v>
      </c>
      <c r="W72" s="220"/>
      <c r="X72" s="220" t="s">
        <v>237</v>
      </c>
      <c r="Y72" s="220" t="s">
        <v>176</v>
      </c>
      <c r="Z72" s="210"/>
      <c r="AA72" s="210"/>
      <c r="AB72" s="210"/>
      <c r="AC72" s="210"/>
      <c r="AD72" s="210"/>
      <c r="AE72" s="210"/>
      <c r="AF72" s="210"/>
      <c r="AG72" s="210" t="s">
        <v>467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5">
      <c r="A73" s="217"/>
      <c r="B73" s="218"/>
      <c r="C73" s="253" t="s">
        <v>519</v>
      </c>
      <c r="D73" s="248"/>
      <c r="E73" s="249"/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254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5">
      <c r="A74" s="217"/>
      <c r="B74" s="218"/>
      <c r="C74" s="253" t="s">
        <v>520</v>
      </c>
      <c r="D74" s="248"/>
      <c r="E74" s="249"/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254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5">
      <c r="A75" s="217"/>
      <c r="B75" s="218"/>
      <c r="C75" s="253" t="s">
        <v>521</v>
      </c>
      <c r="D75" s="248"/>
      <c r="E75" s="249"/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254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5">
      <c r="A76" s="217"/>
      <c r="B76" s="218"/>
      <c r="C76" s="253" t="s">
        <v>522</v>
      </c>
      <c r="D76" s="248"/>
      <c r="E76" s="249"/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254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5">
      <c r="A77" s="217"/>
      <c r="B77" s="218"/>
      <c r="C77" s="253" t="s">
        <v>522</v>
      </c>
      <c r="D77" s="248"/>
      <c r="E77" s="249"/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254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5">
      <c r="A78" s="217"/>
      <c r="B78" s="218"/>
      <c r="C78" s="253" t="s">
        <v>523</v>
      </c>
      <c r="D78" s="248"/>
      <c r="E78" s="249"/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254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5">
      <c r="A79" s="217"/>
      <c r="B79" s="218"/>
      <c r="C79" s="253" t="s">
        <v>524</v>
      </c>
      <c r="D79" s="248"/>
      <c r="E79" s="249">
        <v>114.9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254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5">
      <c r="A80" s="217"/>
      <c r="B80" s="218"/>
      <c r="C80" s="244"/>
      <c r="D80" s="239"/>
      <c r="E80" s="239"/>
      <c r="F80" s="239"/>
      <c r="G80" s="239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180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x14ac:dyDescent="0.25">
      <c r="A81" s="222" t="s">
        <v>168</v>
      </c>
      <c r="B81" s="223" t="s">
        <v>79</v>
      </c>
      <c r="C81" s="240" t="s">
        <v>80</v>
      </c>
      <c r="D81" s="224"/>
      <c r="E81" s="225"/>
      <c r="F81" s="226"/>
      <c r="G81" s="226">
        <f>SUMIF(AG82:AG110,"&lt;&gt;NOR",G82:G110)</f>
        <v>0</v>
      </c>
      <c r="H81" s="226"/>
      <c r="I81" s="226">
        <f>SUM(I82:I110)</f>
        <v>0</v>
      </c>
      <c r="J81" s="226"/>
      <c r="K81" s="226">
        <f>SUM(K82:K110)</f>
        <v>0</v>
      </c>
      <c r="L81" s="226"/>
      <c r="M81" s="226">
        <f>SUM(M82:M110)</f>
        <v>0</v>
      </c>
      <c r="N81" s="225"/>
      <c r="O81" s="225">
        <f>SUM(O82:O110)</f>
        <v>0</v>
      </c>
      <c r="P81" s="225"/>
      <c r="Q81" s="225">
        <f>SUM(Q82:Q110)</f>
        <v>0</v>
      </c>
      <c r="R81" s="226"/>
      <c r="S81" s="226"/>
      <c r="T81" s="227"/>
      <c r="U81" s="221"/>
      <c r="V81" s="221">
        <f>SUM(V82:V110)</f>
        <v>1240.1800000000003</v>
      </c>
      <c r="W81" s="221"/>
      <c r="X81" s="221"/>
      <c r="Y81" s="221"/>
      <c r="AG81" t="s">
        <v>169</v>
      </c>
    </row>
    <row r="82" spans="1:60" outlineLevel="1" x14ac:dyDescent="0.25">
      <c r="A82" s="229">
        <v>16</v>
      </c>
      <c r="B82" s="230" t="s">
        <v>525</v>
      </c>
      <c r="C82" s="241" t="s">
        <v>526</v>
      </c>
      <c r="D82" s="231" t="s">
        <v>270</v>
      </c>
      <c r="E82" s="232">
        <v>1458.4768300000001</v>
      </c>
      <c r="F82" s="233"/>
      <c r="G82" s="234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4"/>
      <c r="S82" s="234" t="s">
        <v>173</v>
      </c>
      <c r="T82" s="235" t="s">
        <v>173</v>
      </c>
      <c r="U82" s="220">
        <v>0.12</v>
      </c>
      <c r="V82" s="220">
        <f>ROUND(E82*U82,2)</f>
        <v>175.02</v>
      </c>
      <c r="W82" s="220"/>
      <c r="X82" s="220" t="s">
        <v>237</v>
      </c>
      <c r="Y82" s="220" t="s">
        <v>176</v>
      </c>
      <c r="Z82" s="210"/>
      <c r="AA82" s="210"/>
      <c r="AB82" s="210"/>
      <c r="AC82" s="210"/>
      <c r="AD82" s="210"/>
      <c r="AE82" s="210"/>
      <c r="AF82" s="210"/>
      <c r="AG82" s="210" t="s">
        <v>467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5">
      <c r="A83" s="217"/>
      <c r="B83" s="218"/>
      <c r="C83" s="253" t="s">
        <v>527</v>
      </c>
      <c r="D83" s="248"/>
      <c r="E83" s="249"/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254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5">
      <c r="A84" s="217"/>
      <c r="B84" s="218"/>
      <c r="C84" s="253" t="s">
        <v>528</v>
      </c>
      <c r="D84" s="248"/>
      <c r="E84" s="249">
        <v>1458.4768300000001</v>
      </c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254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5">
      <c r="A85" s="217"/>
      <c r="B85" s="218"/>
      <c r="C85" s="244"/>
      <c r="D85" s="239"/>
      <c r="E85" s="239"/>
      <c r="F85" s="239"/>
      <c r="G85" s="239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180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9">
        <v>17</v>
      </c>
      <c r="B86" s="230" t="s">
        <v>529</v>
      </c>
      <c r="C86" s="241" t="s">
        <v>530</v>
      </c>
      <c r="D86" s="231" t="s">
        <v>270</v>
      </c>
      <c r="E86" s="232">
        <v>786.68840999999998</v>
      </c>
      <c r="F86" s="233"/>
      <c r="G86" s="234">
        <f>ROUND(E86*F86,2)</f>
        <v>0</v>
      </c>
      <c r="H86" s="233"/>
      <c r="I86" s="234">
        <f>ROUND(E86*H86,2)</f>
        <v>0</v>
      </c>
      <c r="J86" s="233"/>
      <c r="K86" s="234">
        <f>ROUND(E86*J86,2)</f>
        <v>0</v>
      </c>
      <c r="L86" s="234">
        <v>21</v>
      </c>
      <c r="M86" s="234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4"/>
      <c r="S86" s="234" t="s">
        <v>173</v>
      </c>
      <c r="T86" s="235" t="s">
        <v>173</v>
      </c>
      <c r="U86" s="220">
        <v>0.08</v>
      </c>
      <c r="V86" s="220">
        <f>ROUND(E86*U86,2)</f>
        <v>62.94</v>
      </c>
      <c r="W86" s="220"/>
      <c r="X86" s="220" t="s">
        <v>237</v>
      </c>
      <c r="Y86" s="220" t="s">
        <v>176</v>
      </c>
      <c r="Z86" s="210"/>
      <c r="AA86" s="210"/>
      <c r="AB86" s="210"/>
      <c r="AC86" s="210"/>
      <c r="AD86" s="210"/>
      <c r="AE86" s="210"/>
      <c r="AF86" s="210"/>
      <c r="AG86" s="210" t="s">
        <v>467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5">
      <c r="A87" s="217"/>
      <c r="B87" s="218"/>
      <c r="C87" s="253" t="s">
        <v>531</v>
      </c>
      <c r="D87" s="248"/>
      <c r="E87" s="249"/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254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5">
      <c r="A88" s="217"/>
      <c r="B88" s="218"/>
      <c r="C88" s="253" t="s">
        <v>532</v>
      </c>
      <c r="D88" s="248"/>
      <c r="E88" s="249">
        <v>786.68840999999998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254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5">
      <c r="A89" s="217"/>
      <c r="B89" s="218"/>
      <c r="C89" s="244"/>
      <c r="D89" s="239"/>
      <c r="E89" s="239"/>
      <c r="F89" s="239"/>
      <c r="G89" s="239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180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9">
        <v>18</v>
      </c>
      <c r="B90" s="230" t="s">
        <v>533</v>
      </c>
      <c r="C90" s="241" t="s">
        <v>534</v>
      </c>
      <c r="D90" s="231" t="s">
        <v>270</v>
      </c>
      <c r="E90" s="232">
        <v>174.81965</v>
      </c>
      <c r="F90" s="233"/>
      <c r="G90" s="234">
        <f>ROUND(E90*F90,2)</f>
        <v>0</v>
      </c>
      <c r="H90" s="233"/>
      <c r="I90" s="234">
        <f>ROUND(E90*H90,2)</f>
        <v>0</v>
      </c>
      <c r="J90" s="233"/>
      <c r="K90" s="234">
        <f>ROUND(E90*J90,2)</f>
        <v>0</v>
      </c>
      <c r="L90" s="234">
        <v>21</v>
      </c>
      <c r="M90" s="234">
        <f>G90*(1+L90/100)</f>
        <v>0</v>
      </c>
      <c r="N90" s="232">
        <v>0</v>
      </c>
      <c r="O90" s="232">
        <f>ROUND(E90*N90,2)</f>
        <v>0</v>
      </c>
      <c r="P90" s="232">
        <v>0</v>
      </c>
      <c r="Q90" s="232">
        <f>ROUND(E90*P90,2)</f>
        <v>0</v>
      </c>
      <c r="R90" s="234"/>
      <c r="S90" s="234" t="s">
        <v>173</v>
      </c>
      <c r="T90" s="235" t="s">
        <v>173</v>
      </c>
      <c r="U90" s="220">
        <v>0.28999999999999998</v>
      </c>
      <c r="V90" s="220">
        <f>ROUND(E90*U90,2)</f>
        <v>50.7</v>
      </c>
      <c r="W90" s="220"/>
      <c r="X90" s="220" t="s">
        <v>237</v>
      </c>
      <c r="Y90" s="220" t="s">
        <v>176</v>
      </c>
      <c r="Z90" s="210"/>
      <c r="AA90" s="210"/>
      <c r="AB90" s="210"/>
      <c r="AC90" s="210"/>
      <c r="AD90" s="210"/>
      <c r="AE90" s="210"/>
      <c r="AF90" s="210"/>
      <c r="AG90" s="210" t="s">
        <v>467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5">
      <c r="A91" s="217"/>
      <c r="B91" s="218"/>
      <c r="C91" s="253" t="s">
        <v>535</v>
      </c>
      <c r="D91" s="248"/>
      <c r="E91" s="249"/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254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5">
      <c r="A92" s="217"/>
      <c r="B92" s="218"/>
      <c r="C92" s="253" t="s">
        <v>536</v>
      </c>
      <c r="D92" s="248"/>
      <c r="E92" s="249">
        <v>174.81965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254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5">
      <c r="A93" s="217"/>
      <c r="B93" s="218"/>
      <c r="C93" s="244"/>
      <c r="D93" s="239"/>
      <c r="E93" s="239"/>
      <c r="F93" s="239"/>
      <c r="G93" s="239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180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9">
        <v>19</v>
      </c>
      <c r="B94" s="230" t="s">
        <v>537</v>
      </c>
      <c r="C94" s="241" t="s">
        <v>538</v>
      </c>
      <c r="D94" s="231" t="s">
        <v>270</v>
      </c>
      <c r="E94" s="232">
        <v>87.409819999999996</v>
      </c>
      <c r="F94" s="233"/>
      <c r="G94" s="234">
        <f>ROUND(E94*F94,2)</f>
        <v>0</v>
      </c>
      <c r="H94" s="233"/>
      <c r="I94" s="234">
        <f>ROUND(E94*H94,2)</f>
        <v>0</v>
      </c>
      <c r="J94" s="233"/>
      <c r="K94" s="234">
        <f>ROUND(E94*J94,2)</f>
        <v>0</v>
      </c>
      <c r="L94" s="234">
        <v>21</v>
      </c>
      <c r="M94" s="234">
        <f>G94*(1+L94/100)</f>
        <v>0</v>
      </c>
      <c r="N94" s="232">
        <v>0</v>
      </c>
      <c r="O94" s="232">
        <f>ROUND(E94*N94,2)</f>
        <v>0</v>
      </c>
      <c r="P94" s="232">
        <v>0</v>
      </c>
      <c r="Q94" s="232">
        <f>ROUND(E94*P94,2)</f>
        <v>0</v>
      </c>
      <c r="R94" s="234"/>
      <c r="S94" s="234" t="s">
        <v>173</v>
      </c>
      <c r="T94" s="235" t="s">
        <v>173</v>
      </c>
      <c r="U94" s="220">
        <v>0.15</v>
      </c>
      <c r="V94" s="220">
        <f>ROUND(E94*U94,2)</f>
        <v>13.11</v>
      </c>
      <c r="W94" s="220"/>
      <c r="X94" s="220" t="s">
        <v>237</v>
      </c>
      <c r="Y94" s="220" t="s">
        <v>176</v>
      </c>
      <c r="Z94" s="210"/>
      <c r="AA94" s="210"/>
      <c r="AB94" s="210"/>
      <c r="AC94" s="210"/>
      <c r="AD94" s="210"/>
      <c r="AE94" s="210"/>
      <c r="AF94" s="210"/>
      <c r="AG94" s="210" t="s">
        <v>467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5">
      <c r="A95" s="217"/>
      <c r="B95" s="218"/>
      <c r="C95" s="253" t="s">
        <v>539</v>
      </c>
      <c r="D95" s="248"/>
      <c r="E95" s="249"/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254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5">
      <c r="A96" s="217"/>
      <c r="B96" s="218"/>
      <c r="C96" s="253" t="s">
        <v>540</v>
      </c>
      <c r="D96" s="248"/>
      <c r="E96" s="249">
        <v>87.409819999999996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254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5">
      <c r="A97" s="217"/>
      <c r="B97" s="218"/>
      <c r="C97" s="244"/>
      <c r="D97" s="239"/>
      <c r="E97" s="239"/>
      <c r="F97" s="239"/>
      <c r="G97" s="239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180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9">
        <v>20</v>
      </c>
      <c r="B98" s="230" t="s">
        <v>541</v>
      </c>
      <c r="C98" s="241" t="s">
        <v>542</v>
      </c>
      <c r="D98" s="231" t="s">
        <v>270</v>
      </c>
      <c r="E98" s="232">
        <v>114.9</v>
      </c>
      <c r="F98" s="233"/>
      <c r="G98" s="234">
        <f>ROUND(E98*F98,2)</f>
        <v>0</v>
      </c>
      <c r="H98" s="233"/>
      <c r="I98" s="234">
        <f>ROUND(E98*H98,2)</f>
        <v>0</v>
      </c>
      <c r="J98" s="233"/>
      <c r="K98" s="234">
        <f>ROUND(E98*J98,2)</f>
        <v>0</v>
      </c>
      <c r="L98" s="234">
        <v>21</v>
      </c>
      <c r="M98" s="234">
        <f>G98*(1+L98/100)</f>
        <v>0</v>
      </c>
      <c r="N98" s="232">
        <v>0</v>
      </c>
      <c r="O98" s="232">
        <f>ROUND(E98*N98,2)</f>
        <v>0</v>
      </c>
      <c r="P98" s="232">
        <v>0</v>
      </c>
      <c r="Q98" s="232">
        <f>ROUND(E98*P98,2)</f>
        <v>0</v>
      </c>
      <c r="R98" s="234" t="s">
        <v>352</v>
      </c>
      <c r="S98" s="234" t="s">
        <v>173</v>
      </c>
      <c r="T98" s="235" t="s">
        <v>173</v>
      </c>
      <c r="U98" s="220">
        <v>4.7919999999999998</v>
      </c>
      <c r="V98" s="220">
        <f>ROUND(E98*U98,2)</f>
        <v>550.6</v>
      </c>
      <c r="W98" s="220"/>
      <c r="X98" s="220" t="s">
        <v>353</v>
      </c>
      <c r="Y98" s="220" t="s">
        <v>176</v>
      </c>
      <c r="Z98" s="210"/>
      <c r="AA98" s="210"/>
      <c r="AB98" s="210"/>
      <c r="AC98" s="210"/>
      <c r="AD98" s="210"/>
      <c r="AE98" s="210"/>
      <c r="AF98" s="210"/>
      <c r="AG98" s="210" t="s">
        <v>480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5">
      <c r="A99" s="217"/>
      <c r="B99" s="218"/>
      <c r="C99" s="253" t="s">
        <v>543</v>
      </c>
      <c r="D99" s="248"/>
      <c r="E99" s="249"/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254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5">
      <c r="A100" s="217"/>
      <c r="B100" s="218"/>
      <c r="C100" s="253" t="s">
        <v>524</v>
      </c>
      <c r="D100" s="248"/>
      <c r="E100" s="249">
        <v>114.9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254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5">
      <c r="A101" s="217"/>
      <c r="B101" s="218"/>
      <c r="C101" s="244"/>
      <c r="D101" s="239"/>
      <c r="E101" s="239"/>
      <c r="F101" s="239"/>
      <c r="G101" s="239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180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0.399999999999999" outlineLevel="1" x14ac:dyDescent="0.25">
      <c r="A102" s="229">
        <v>21</v>
      </c>
      <c r="B102" s="230" t="s">
        <v>544</v>
      </c>
      <c r="C102" s="241" t="s">
        <v>545</v>
      </c>
      <c r="D102" s="231" t="s">
        <v>270</v>
      </c>
      <c r="E102" s="232">
        <v>0.33250000000000002</v>
      </c>
      <c r="F102" s="233"/>
      <c r="G102" s="234">
        <f>ROUND(E102*F102,2)</f>
        <v>0</v>
      </c>
      <c r="H102" s="233"/>
      <c r="I102" s="234">
        <f>ROUND(E102*H102,2)</f>
        <v>0</v>
      </c>
      <c r="J102" s="233"/>
      <c r="K102" s="234">
        <f>ROUND(E102*J102,2)</f>
        <v>0</v>
      </c>
      <c r="L102" s="234">
        <v>21</v>
      </c>
      <c r="M102" s="234">
        <f>G102*(1+L102/100)</f>
        <v>0</v>
      </c>
      <c r="N102" s="232">
        <v>0</v>
      </c>
      <c r="O102" s="232">
        <f>ROUND(E102*N102,2)</f>
        <v>0</v>
      </c>
      <c r="P102" s="232">
        <v>0</v>
      </c>
      <c r="Q102" s="232">
        <f>ROUND(E102*P102,2)</f>
        <v>0</v>
      </c>
      <c r="R102" s="234" t="s">
        <v>352</v>
      </c>
      <c r="S102" s="234" t="s">
        <v>173</v>
      </c>
      <c r="T102" s="235" t="s">
        <v>173</v>
      </c>
      <c r="U102" s="220">
        <v>30.679120000000001</v>
      </c>
      <c r="V102" s="220">
        <f>ROUND(E102*U102,2)</f>
        <v>10.199999999999999</v>
      </c>
      <c r="W102" s="220"/>
      <c r="X102" s="220" t="s">
        <v>353</v>
      </c>
      <c r="Y102" s="220" t="s">
        <v>176</v>
      </c>
      <c r="Z102" s="210"/>
      <c r="AA102" s="210"/>
      <c r="AB102" s="210"/>
      <c r="AC102" s="210"/>
      <c r="AD102" s="210"/>
      <c r="AE102" s="210"/>
      <c r="AF102" s="210"/>
      <c r="AG102" s="210" t="s">
        <v>480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5">
      <c r="A103" s="217"/>
      <c r="B103" s="218"/>
      <c r="C103" s="252" t="s">
        <v>546</v>
      </c>
      <c r="D103" s="250"/>
      <c r="E103" s="250"/>
      <c r="F103" s="250"/>
      <c r="G103" s="25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240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37" t="str">
        <f>C103</f>
        <v>se svislým přemístěním, s naložením na dopravní prostředek, s odvozem a uložením na skládku, bez poplatku za skládku.</v>
      </c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5">
      <c r="A104" s="217"/>
      <c r="B104" s="218"/>
      <c r="C104" s="253" t="s">
        <v>547</v>
      </c>
      <c r="D104" s="248"/>
      <c r="E104" s="249"/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254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5">
      <c r="A105" s="217"/>
      <c r="B105" s="218"/>
      <c r="C105" s="253" t="s">
        <v>548</v>
      </c>
      <c r="D105" s="248"/>
      <c r="E105" s="249">
        <v>0.33250000000000002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254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5">
      <c r="A106" s="217"/>
      <c r="B106" s="218"/>
      <c r="C106" s="244"/>
      <c r="D106" s="239"/>
      <c r="E106" s="239"/>
      <c r="F106" s="239"/>
      <c r="G106" s="239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180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9">
        <v>22</v>
      </c>
      <c r="B107" s="230" t="s">
        <v>549</v>
      </c>
      <c r="C107" s="241" t="s">
        <v>550</v>
      </c>
      <c r="D107" s="231" t="s">
        <v>270</v>
      </c>
      <c r="E107" s="232">
        <v>1573.3768299999999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2">
        <v>0</v>
      </c>
      <c r="O107" s="232">
        <f>ROUND(E107*N107,2)</f>
        <v>0</v>
      </c>
      <c r="P107" s="232">
        <v>0</v>
      </c>
      <c r="Q107" s="232">
        <f>ROUND(E107*P107,2)</f>
        <v>0</v>
      </c>
      <c r="R107" s="234"/>
      <c r="S107" s="234" t="s">
        <v>173</v>
      </c>
      <c r="T107" s="235" t="s">
        <v>173</v>
      </c>
      <c r="U107" s="220">
        <v>0.24</v>
      </c>
      <c r="V107" s="220">
        <f>ROUND(E107*U107,2)</f>
        <v>377.61</v>
      </c>
      <c r="W107" s="220"/>
      <c r="X107" s="220" t="s">
        <v>237</v>
      </c>
      <c r="Y107" s="220" t="s">
        <v>176</v>
      </c>
      <c r="Z107" s="210"/>
      <c r="AA107" s="210"/>
      <c r="AB107" s="210"/>
      <c r="AC107" s="210"/>
      <c r="AD107" s="210"/>
      <c r="AE107" s="210"/>
      <c r="AF107" s="210"/>
      <c r="AG107" s="210" t="s">
        <v>467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5">
      <c r="A108" s="217"/>
      <c r="B108" s="218"/>
      <c r="C108" s="253" t="s">
        <v>551</v>
      </c>
      <c r="D108" s="248"/>
      <c r="E108" s="249"/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254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5">
      <c r="A109" s="217"/>
      <c r="B109" s="218"/>
      <c r="C109" s="253" t="s">
        <v>552</v>
      </c>
      <c r="D109" s="248"/>
      <c r="E109" s="249">
        <v>1573.3768299999999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254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5">
      <c r="A110" s="217"/>
      <c r="B110" s="218"/>
      <c r="C110" s="244"/>
      <c r="D110" s="239"/>
      <c r="E110" s="239"/>
      <c r="F110" s="239"/>
      <c r="G110" s="239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180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x14ac:dyDescent="0.25">
      <c r="A111" s="222" t="s">
        <v>168</v>
      </c>
      <c r="B111" s="223" t="s">
        <v>81</v>
      </c>
      <c r="C111" s="240" t="s">
        <v>82</v>
      </c>
      <c r="D111" s="224"/>
      <c r="E111" s="225"/>
      <c r="F111" s="226"/>
      <c r="G111" s="226">
        <f>SUMIF(AG112:AG127,"&lt;&gt;NOR",G112:G127)</f>
        <v>0</v>
      </c>
      <c r="H111" s="226"/>
      <c r="I111" s="226">
        <f>SUM(I112:I127)</f>
        <v>0</v>
      </c>
      <c r="J111" s="226"/>
      <c r="K111" s="226">
        <f>SUM(K112:K127)</f>
        <v>0</v>
      </c>
      <c r="L111" s="226"/>
      <c r="M111" s="226">
        <f>SUM(M112:M127)</f>
        <v>0</v>
      </c>
      <c r="N111" s="225"/>
      <c r="O111" s="225">
        <f>SUM(O112:O127)</f>
        <v>2.75</v>
      </c>
      <c r="P111" s="225"/>
      <c r="Q111" s="225">
        <f>SUM(Q112:Q127)</f>
        <v>0</v>
      </c>
      <c r="R111" s="226"/>
      <c r="S111" s="226"/>
      <c r="T111" s="227"/>
      <c r="U111" s="221"/>
      <c r="V111" s="221">
        <f>SUM(V112:V127)</f>
        <v>2420.73</v>
      </c>
      <c r="W111" s="221"/>
      <c r="X111" s="221"/>
      <c r="Y111" s="221"/>
      <c r="AG111" t="s">
        <v>169</v>
      </c>
    </row>
    <row r="112" spans="1:60" outlineLevel="1" x14ac:dyDescent="0.25">
      <c r="A112" s="229">
        <v>23</v>
      </c>
      <c r="B112" s="230" t="s">
        <v>553</v>
      </c>
      <c r="C112" s="241" t="s">
        <v>554</v>
      </c>
      <c r="D112" s="231" t="s">
        <v>250</v>
      </c>
      <c r="E112" s="232">
        <v>316.08300000000003</v>
      </c>
      <c r="F112" s="233"/>
      <c r="G112" s="234">
        <f>ROUND(E112*F112,2)</f>
        <v>0</v>
      </c>
      <c r="H112" s="233"/>
      <c r="I112" s="234">
        <f>ROUND(E112*H112,2)</f>
        <v>0</v>
      </c>
      <c r="J112" s="233"/>
      <c r="K112" s="234">
        <f>ROUND(E112*J112,2)</f>
        <v>0</v>
      </c>
      <c r="L112" s="234">
        <v>21</v>
      </c>
      <c r="M112" s="234">
        <f>G112*(1+L112/100)</f>
        <v>0</v>
      </c>
      <c r="N112" s="232">
        <v>9.7999999999999997E-4</v>
      </c>
      <c r="O112" s="232">
        <f>ROUND(E112*N112,2)</f>
        <v>0.31</v>
      </c>
      <c r="P112" s="232">
        <v>0</v>
      </c>
      <c r="Q112" s="232">
        <f>ROUND(E112*P112,2)</f>
        <v>0</v>
      </c>
      <c r="R112" s="234"/>
      <c r="S112" s="234" t="s">
        <v>173</v>
      </c>
      <c r="T112" s="235" t="s">
        <v>173</v>
      </c>
      <c r="U112" s="220">
        <v>0.24</v>
      </c>
      <c r="V112" s="220">
        <f>ROUND(E112*U112,2)</f>
        <v>75.86</v>
      </c>
      <c r="W112" s="220"/>
      <c r="X112" s="220" t="s">
        <v>237</v>
      </c>
      <c r="Y112" s="220" t="s">
        <v>176</v>
      </c>
      <c r="Z112" s="210"/>
      <c r="AA112" s="210"/>
      <c r="AB112" s="210"/>
      <c r="AC112" s="210"/>
      <c r="AD112" s="210"/>
      <c r="AE112" s="210"/>
      <c r="AF112" s="210"/>
      <c r="AG112" s="210" t="s">
        <v>467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5">
      <c r="A113" s="217"/>
      <c r="B113" s="218"/>
      <c r="C113" s="253" t="s">
        <v>555</v>
      </c>
      <c r="D113" s="248"/>
      <c r="E113" s="249"/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254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5">
      <c r="A114" s="217"/>
      <c r="B114" s="218"/>
      <c r="C114" s="253" t="s">
        <v>556</v>
      </c>
      <c r="D114" s="248"/>
      <c r="E114" s="249">
        <v>316.08300000000003</v>
      </c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254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5">
      <c r="A115" s="217"/>
      <c r="B115" s="218"/>
      <c r="C115" s="244"/>
      <c r="D115" s="239"/>
      <c r="E115" s="239"/>
      <c r="F115" s="239"/>
      <c r="G115" s="239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180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29">
        <v>24</v>
      </c>
      <c r="B116" s="230" t="s">
        <v>557</v>
      </c>
      <c r="C116" s="241" t="s">
        <v>558</v>
      </c>
      <c r="D116" s="231" t="s">
        <v>250</v>
      </c>
      <c r="E116" s="232">
        <v>2867.5880000000002</v>
      </c>
      <c r="F116" s="233"/>
      <c r="G116" s="234">
        <f>ROUND(E116*F116,2)</f>
        <v>0</v>
      </c>
      <c r="H116" s="233"/>
      <c r="I116" s="234">
        <f>ROUND(E116*H116,2)</f>
        <v>0</v>
      </c>
      <c r="J116" s="233"/>
      <c r="K116" s="234">
        <f>ROUND(E116*J116,2)</f>
        <v>0</v>
      </c>
      <c r="L116" s="234">
        <v>21</v>
      </c>
      <c r="M116" s="234">
        <f>G116*(1+L116/100)</f>
        <v>0</v>
      </c>
      <c r="N116" s="232">
        <v>8.4999999999999995E-4</v>
      </c>
      <c r="O116" s="232">
        <f>ROUND(E116*N116,2)</f>
        <v>2.44</v>
      </c>
      <c r="P116" s="232">
        <v>0</v>
      </c>
      <c r="Q116" s="232">
        <f>ROUND(E116*P116,2)</f>
        <v>0</v>
      </c>
      <c r="R116" s="234"/>
      <c r="S116" s="234" t="s">
        <v>173</v>
      </c>
      <c r="T116" s="235" t="s">
        <v>173</v>
      </c>
      <c r="U116" s="220">
        <v>0.48</v>
      </c>
      <c r="V116" s="220">
        <f>ROUND(E116*U116,2)</f>
        <v>1376.44</v>
      </c>
      <c r="W116" s="220"/>
      <c r="X116" s="220" t="s">
        <v>237</v>
      </c>
      <c r="Y116" s="220" t="s">
        <v>176</v>
      </c>
      <c r="Z116" s="210"/>
      <c r="AA116" s="210"/>
      <c r="AB116" s="210"/>
      <c r="AC116" s="210"/>
      <c r="AD116" s="210"/>
      <c r="AE116" s="210"/>
      <c r="AF116" s="210"/>
      <c r="AG116" s="210" t="s">
        <v>467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5">
      <c r="A117" s="217"/>
      <c r="B117" s="218"/>
      <c r="C117" s="253" t="s">
        <v>559</v>
      </c>
      <c r="D117" s="248"/>
      <c r="E117" s="249"/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254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5">
      <c r="A118" s="217"/>
      <c r="B118" s="218"/>
      <c r="C118" s="253" t="s">
        <v>560</v>
      </c>
      <c r="D118" s="248"/>
      <c r="E118" s="249">
        <v>2867.5880000000002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254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5">
      <c r="A119" s="217"/>
      <c r="B119" s="218"/>
      <c r="C119" s="244"/>
      <c r="D119" s="239"/>
      <c r="E119" s="239"/>
      <c r="F119" s="239"/>
      <c r="G119" s="239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180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29">
        <v>25</v>
      </c>
      <c r="B120" s="230" t="s">
        <v>561</v>
      </c>
      <c r="C120" s="241" t="s">
        <v>562</v>
      </c>
      <c r="D120" s="231" t="s">
        <v>250</v>
      </c>
      <c r="E120" s="232">
        <v>316.08300000000003</v>
      </c>
      <c r="F120" s="233"/>
      <c r="G120" s="234">
        <f>ROUND(E120*F120,2)</f>
        <v>0</v>
      </c>
      <c r="H120" s="233"/>
      <c r="I120" s="234">
        <f>ROUND(E120*H120,2)</f>
        <v>0</v>
      </c>
      <c r="J120" s="233"/>
      <c r="K120" s="234">
        <f>ROUND(E120*J120,2)</f>
        <v>0</v>
      </c>
      <c r="L120" s="234">
        <v>21</v>
      </c>
      <c r="M120" s="234">
        <f>G120*(1+L120/100)</f>
        <v>0</v>
      </c>
      <c r="N120" s="232">
        <v>0</v>
      </c>
      <c r="O120" s="232">
        <f>ROUND(E120*N120,2)</f>
        <v>0</v>
      </c>
      <c r="P120" s="232">
        <v>0</v>
      </c>
      <c r="Q120" s="232">
        <f>ROUND(E120*P120,2)</f>
        <v>0</v>
      </c>
      <c r="R120" s="234"/>
      <c r="S120" s="234" t="s">
        <v>173</v>
      </c>
      <c r="T120" s="235" t="s">
        <v>173</v>
      </c>
      <c r="U120" s="220">
        <v>7.0000000000000007E-2</v>
      </c>
      <c r="V120" s="220">
        <f>ROUND(E120*U120,2)</f>
        <v>22.13</v>
      </c>
      <c r="W120" s="220"/>
      <c r="X120" s="220" t="s">
        <v>237</v>
      </c>
      <c r="Y120" s="220" t="s">
        <v>176</v>
      </c>
      <c r="Z120" s="210"/>
      <c r="AA120" s="210"/>
      <c r="AB120" s="210"/>
      <c r="AC120" s="210"/>
      <c r="AD120" s="210"/>
      <c r="AE120" s="210"/>
      <c r="AF120" s="210"/>
      <c r="AG120" s="210" t="s">
        <v>467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5">
      <c r="A121" s="217"/>
      <c r="B121" s="218"/>
      <c r="C121" s="253" t="s">
        <v>555</v>
      </c>
      <c r="D121" s="248"/>
      <c r="E121" s="249"/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254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5">
      <c r="A122" s="217"/>
      <c r="B122" s="218"/>
      <c r="C122" s="253" t="s">
        <v>556</v>
      </c>
      <c r="D122" s="248"/>
      <c r="E122" s="249">
        <v>316.08300000000003</v>
      </c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254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5">
      <c r="A123" s="217"/>
      <c r="B123" s="218"/>
      <c r="C123" s="244"/>
      <c r="D123" s="239"/>
      <c r="E123" s="239"/>
      <c r="F123" s="239"/>
      <c r="G123" s="239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180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9">
        <v>26</v>
      </c>
      <c r="B124" s="230" t="s">
        <v>563</v>
      </c>
      <c r="C124" s="241" t="s">
        <v>564</v>
      </c>
      <c r="D124" s="231" t="s">
        <v>250</v>
      </c>
      <c r="E124" s="232">
        <v>2867.5880000000002</v>
      </c>
      <c r="F124" s="233"/>
      <c r="G124" s="234">
        <f>ROUND(E124*F124,2)</f>
        <v>0</v>
      </c>
      <c r="H124" s="233"/>
      <c r="I124" s="234">
        <f>ROUND(E124*H124,2)</f>
        <v>0</v>
      </c>
      <c r="J124" s="233"/>
      <c r="K124" s="234">
        <f>ROUND(E124*J124,2)</f>
        <v>0</v>
      </c>
      <c r="L124" s="234">
        <v>21</v>
      </c>
      <c r="M124" s="234">
        <f>G124*(1+L124/100)</f>
        <v>0</v>
      </c>
      <c r="N124" s="232">
        <v>0</v>
      </c>
      <c r="O124" s="232">
        <f>ROUND(E124*N124,2)</f>
        <v>0</v>
      </c>
      <c r="P124" s="232">
        <v>0</v>
      </c>
      <c r="Q124" s="232">
        <f>ROUND(E124*P124,2)</f>
        <v>0</v>
      </c>
      <c r="R124" s="234"/>
      <c r="S124" s="234" t="s">
        <v>173</v>
      </c>
      <c r="T124" s="235" t="s">
        <v>173</v>
      </c>
      <c r="U124" s="220">
        <v>0.33</v>
      </c>
      <c r="V124" s="220">
        <f>ROUND(E124*U124,2)</f>
        <v>946.3</v>
      </c>
      <c r="W124" s="220"/>
      <c r="X124" s="220" t="s">
        <v>237</v>
      </c>
      <c r="Y124" s="220" t="s">
        <v>176</v>
      </c>
      <c r="Z124" s="210"/>
      <c r="AA124" s="210"/>
      <c r="AB124" s="210"/>
      <c r="AC124" s="210"/>
      <c r="AD124" s="210"/>
      <c r="AE124" s="210"/>
      <c r="AF124" s="210"/>
      <c r="AG124" s="210" t="s">
        <v>467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5">
      <c r="A125" s="217"/>
      <c r="B125" s="218"/>
      <c r="C125" s="253" t="s">
        <v>559</v>
      </c>
      <c r="D125" s="248"/>
      <c r="E125" s="249"/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254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5">
      <c r="A126" s="217"/>
      <c r="B126" s="218"/>
      <c r="C126" s="253" t="s">
        <v>560</v>
      </c>
      <c r="D126" s="248"/>
      <c r="E126" s="249">
        <v>2867.5880000000002</v>
      </c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254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5">
      <c r="A127" s="217"/>
      <c r="B127" s="218"/>
      <c r="C127" s="244"/>
      <c r="D127" s="239"/>
      <c r="E127" s="239"/>
      <c r="F127" s="239"/>
      <c r="G127" s="239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180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x14ac:dyDescent="0.25">
      <c r="A128" s="222" t="s">
        <v>168</v>
      </c>
      <c r="B128" s="223" t="s">
        <v>83</v>
      </c>
      <c r="C128" s="240" t="s">
        <v>84</v>
      </c>
      <c r="D128" s="224"/>
      <c r="E128" s="225"/>
      <c r="F128" s="226"/>
      <c r="G128" s="226">
        <f>SUMIF(AG129:AG148,"&lt;&gt;NOR",G129:G148)</f>
        <v>0</v>
      </c>
      <c r="H128" s="226"/>
      <c r="I128" s="226">
        <f>SUM(I129:I148)</f>
        <v>0</v>
      </c>
      <c r="J128" s="226"/>
      <c r="K128" s="226">
        <f>SUM(K129:K148)</f>
        <v>0</v>
      </c>
      <c r="L128" s="226"/>
      <c r="M128" s="226">
        <f>SUM(M129:M148)</f>
        <v>0</v>
      </c>
      <c r="N128" s="225"/>
      <c r="O128" s="225">
        <f>SUM(O129:O148)</f>
        <v>0</v>
      </c>
      <c r="P128" s="225"/>
      <c r="Q128" s="225">
        <f>SUM(Q129:Q148)</f>
        <v>0</v>
      </c>
      <c r="R128" s="226"/>
      <c r="S128" s="226"/>
      <c r="T128" s="227"/>
      <c r="U128" s="221"/>
      <c r="V128" s="221">
        <f>SUM(V129:V148)</f>
        <v>856.20999999999992</v>
      </c>
      <c r="W128" s="221"/>
      <c r="X128" s="221"/>
      <c r="Y128" s="221"/>
      <c r="AG128" t="s">
        <v>169</v>
      </c>
    </row>
    <row r="129" spans="1:60" outlineLevel="1" x14ac:dyDescent="0.25">
      <c r="A129" s="229">
        <v>27</v>
      </c>
      <c r="B129" s="230" t="s">
        <v>565</v>
      </c>
      <c r="C129" s="241" t="s">
        <v>566</v>
      </c>
      <c r="D129" s="231" t="s">
        <v>270</v>
      </c>
      <c r="E129" s="232">
        <v>958.71306000000004</v>
      </c>
      <c r="F129" s="233"/>
      <c r="G129" s="234">
        <f>ROUND(E129*F129,2)</f>
        <v>0</v>
      </c>
      <c r="H129" s="233"/>
      <c r="I129" s="234">
        <f>ROUND(E129*H129,2)</f>
        <v>0</v>
      </c>
      <c r="J129" s="233"/>
      <c r="K129" s="234">
        <f>ROUND(E129*J129,2)</f>
        <v>0</v>
      </c>
      <c r="L129" s="234">
        <v>21</v>
      </c>
      <c r="M129" s="234">
        <f>G129*(1+L129/100)</f>
        <v>0</v>
      </c>
      <c r="N129" s="232">
        <v>0</v>
      </c>
      <c r="O129" s="232">
        <f>ROUND(E129*N129,2)</f>
        <v>0</v>
      </c>
      <c r="P129" s="232">
        <v>0</v>
      </c>
      <c r="Q129" s="232">
        <f>ROUND(E129*P129,2)</f>
        <v>0</v>
      </c>
      <c r="R129" s="234"/>
      <c r="S129" s="234" t="s">
        <v>173</v>
      </c>
      <c r="T129" s="235" t="s">
        <v>173</v>
      </c>
      <c r="U129" s="220">
        <v>0.35</v>
      </c>
      <c r="V129" s="220">
        <f>ROUND(E129*U129,2)</f>
        <v>335.55</v>
      </c>
      <c r="W129" s="220"/>
      <c r="X129" s="220" t="s">
        <v>237</v>
      </c>
      <c r="Y129" s="220" t="s">
        <v>176</v>
      </c>
      <c r="Z129" s="210"/>
      <c r="AA129" s="210"/>
      <c r="AB129" s="210"/>
      <c r="AC129" s="210"/>
      <c r="AD129" s="210"/>
      <c r="AE129" s="210"/>
      <c r="AF129" s="210"/>
      <c r="AG129" s="210" t="s">
        <v>467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5">
      <c r="A130" s="217"/>
      <c r="B130" s="218"/>
      <c r="C130" s="253" t="s">
        <v>567</v>
      </c>
      <c r="D130" s="248"/>
      <c r="E130" s="249"/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254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5">
      <c r="A131" s="217"/>
      <c r="B131" s="218"/>
      <c r="C131" s="253" t="s">
        <v>568</v>
      </c>
      <c r="D131" s="248"/>
      <c r="E131" s="249">
        <v>958.71306000000004</v>
      </c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254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5">
      <c r="A132" s="217"/>
      <c r="B132" s="218"/>
      <c r="C132" s="244"/>
      <c r="D132" s="239"/>
      <c r="E132" s="239"/>
      <c r="F132" s="239"/>
      <c r="G132" s="239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180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29">
        <v>28</v>
      </c>
      <c r="B133" s="230" t="s">
        <v>569</v>
      </c>
      <c r="C133" s="241" t="s">
        <v>570</v>
      </c>
      <c r="D133" s="231" t="s">
        <v>270</v>
      </c>
      <c r="E133" s="232">
        <v>789.48342000000002</v>
      </c>
      <c r="F133" s="233"/>
      <c r="G133" s="234">
        <f>ROUND(E133*F133,2)</f>
        <v>0</v>
      </c>
      <c r="H133" s="233"/>
      <c r="I133" s="234">
        <f>ROUND(E133*H133,2)</f>
        <v>0</v>
      </c>
      <c r="J133" s="233"/>
      <c r="K133" s="234">
        <f>ROUND(E133*J133,2)</f>
        <v>0</v>
      </c>
      <c r="L133" s="234">
        <v>21</v>
      </c>
      <c r="M133" s="234">
        <f>G133*(1+L133/100)</f>
        <v>0</v>
      </c>
      <c r="N133" s="232">
        <v>0</v>
      </c>
      <c r="O133" s="232">
        <f>ROUND(E133*N133,2)</f>
        <v>0</v>
      </c>
      <c r="P133" s="232">
        <v>0</v>
      </c>
      <c r="Q133" s="232">
        <f>ROUND(E133*P133,2)</f>
        <v>0</v>
      </c>
      <c r="R133" s="234"/>
      <c r="S133" s="234" t="s">
        <v>173</v>
      </c>
      <c r="T133" s="235" t="s">
        <v>173</v>
      </c>
      <c r="U133" s="220">
        <v>0.52</v>
      </c>
      <c r="V133" s="220">
        <f>ROUND(E133*U133,2)</f>
        <v>410.53</v>
      </c>
      <c r="W133" s="220"/>
      <c r="X133" s="220" t="s">
        <v>237</v>
      </c>
      <c r="Y133" s="220" t="s">
        <v>176</v>
      </c>
      <c r="Z133" s="210"/>
      <c r="AA133" s="210"/>
      <c r="AB133" s="210"/>
      <c r="AC133" s="210"/>
      <c r="AD133" s="210"/>
      <c r="AE133" s="210"/>
      <c r="AF133" s="210"/>
      <c r="AG133" s="210" t="s">
        <v>467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5">
      <c r="A134" s="217"/>
      <c r="B134" s="218"/>
      <c r="C134" s="253" t="s">
        <v>571</v>
      </c>
      <c r="D134" s="248"/>
      <c r="E134" s="249"/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254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5">
      <c r="A135" s="217"/>
      <c r="B135" s="218"/>
      <c r="C135" s="253" t="s">
        <v>572</v>
      </c>
      <c r="D135" s="248"/>
      <c r="E135" s="249">
        <v>789.48342000000002</v>
      </c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254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5">
      <c r="A136" s="217"/>
      <c r="B136" s="218"/>
      <c r="C136" s="244"/>
      <c r="D136" s="239"/>
      <c r="E136" s="239"/>
      <c r="F136" s="239"/>
      <c r="G136" s="239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180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0.399999999999999" outlineLevel="1" x14ac:dyDescent="0.25">
      <c r="A137" s="229">
        <v>29</v>
      </c>
      <c r="B137" s="230" t="s">
        <v>573</v>
      </c>
      <c r="C137" s="241" t="s">
        <v>574</v>
      </c>
      <c r="D137" s="231" t="s">
        <v>270</v>
      </c>
      <c r="E137" s="232">
        <v>1748.1964700000001</v>
      </c>
      <c r="F137" s="233"/>
      <c r="G137" s="234">
        <f>ROUND(E137*F137,2)</f>
        <v>0</v>
      </c>
      <c r="H137" s="233"/>
      <c r="I137" s="234">
        <f>ROUND(E137*H137,2)</f>
        <v>0</v>
      </c>
      <c r="J137" s="233"/>
      <c r="K137" s="234">
        <f>ROUND(E137*J137,2)</f>
        <v>0</v>
      </c>
      <c r="L137" s="234">
        <v>21</v>
      </c>
      <c r="M137" s="234">
        <f>G137*(1+L137/100)</f>
        <v>0</v>
      </c>
      <c r="N137" s="232">
        <v>0</v>
      </c>
      <c r="O137" s="232">
        <f>ROUND(E137*N137,2)</f>
        <v>0</v>
      </c>
      <c r="P137" s="232">
        <v>0</v>
      </c>
      <c r="Q137" s="232">
        <f>ROUND(E137*P137,2)</f>
        <v>0</v>
      </c>
      <c r="R137" s="234" t="s">
        <v>236</v>
      </c>
      <c r="S137" s="234" t="s">
        <v>173</v>
      </c>
      <c r="T137" s="235" t="s">
        <v>173</v>
      </c>
      <c r="U137" s="220">
        <v>5.2999999999999999E-2</v>
      </c>
      <c r="V137" s="220">
        <f>ROUND(E137*U137,2)</f>
        <v>92.65</v>
      </c>
      <c r="W137" s="220"/>
      <c r="X137" s="220" t="s">
        <v>237</v>
      </c>
      <c r="Y137" s="220" t="s">
        <v>176</v>
      </c>
      <c r="Z137" s="210"/>
      <c r="AA137" s="210"/>
      <c r="AB137" s="210"/>
      <c r="AC137" s="210"/>
      <c r="AD137" s="210"/>
      <c r="AE137" s="210"/>
      <c r="AF137" s="210"/>
      <c r="AG137" s="210" t="s">
        <v>467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5">
      <c r="A138" s="217"/>
      <c r="B138" s="218"/>
      <c r="C138" s="253" t="s">
        <v>575</v>
      </c>
      <c r="D138" s="248"/>
      <c r="E138" s="249"/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254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5">
      <c r="A139" s="217"/>
      <c r="B139" s="218"/>
      <c r="C139" s="253" t="s">
        <v>576</v>
      </c>
      <c r="D139" s="248"/>
      <c r="E139" s="249">
        <v>1748.1964700000001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254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5">
      <c r="A140" s="217"/>
      <c r="B140" s="218"/>
      <c r="C140" s="244"/>
      <c r="D140" s="239"/>
      <c r="E140" s="239"/>
      <c r="F140" s="239"/>
      <c r="G140" s="239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180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29">
        <v>30</v>
      </c>
      <c r="B141" s="230" t="s">
        <v>288</v>
      </c>
      <c r="C141" s="241" t="s">
        <v>577</v>
      </c>
      <c r="D141" s="231" t="s">
        <v>270</v>
      </c>
      <c r="E141" s="232">
        <v>1748.1964700000001</v>
      </c>
      <c r="F141" s="233"/>
      <c r="G141" s="234">
        <f>ROUND(E141*F141,2)</f>
        <v>0</v>
      </c>
      <c r="H141" s="233"/>
      <c r="I141" s="234">
        <f>ROUND(E141*H141,2)</f>
        <v>0</v>
      </c>
      <c r="J141" s="233"/>
      <c r="K141" s="234">
        <f>ROUND(E141*J141,2)</f>
        <v>0</v>
      </c>
      <c r="L141" s="234">
        <v>21</v>
      </c>
      <c r="M141" s="234">
        <f>G141*(1+L141/100)</f>
        <v>0</v>
      </c>
      <c r="N141" s="232">
        <v>0</v>
      </c>
      <c r="O141" s="232">
        <f>ROUND(E141*N141,2)</f>
        <v>0</v>
      </c>
      <c r="P141" s="232">
        <v>0</v>
      </c>
      <c r="Q141" s="232">
        <f>ROUND(E141*P141,2)</f>
        <v>0</v>
      </c>
      <c r="R141" s="234"/>
      <c r="S141" s="234" t="s">
        <v>173</v>
      </c>
      <c r="T141" s="235" t="s">
        <v>173</v>
      </c>
      <c r="U141" s="220">
        <v>0.01</v>
      </c>
      <c r="V141" s="220">
        <f>ROUND(E141*U141,2)</f>
        <v>17.48</v>
      </c>
      <c r="W141" s="220"/>
      <c r="X141" s="220" t="s">
        <v>237</v>
      </c>
      <c r="Y141" s="220" t="s">
        <v>176</v>
      </c>
      <c r="Z141" s="210"/>
      <c r="AA141" s="210"/>
      <c r="AB141" s="210"/>
      <c r="AC141" s="210"/>
      <c r="AD141" s="210"/>
      <c r="AE141" s="210"/>
      <c r="AF141" s="210"/>
      <c r="AG141" s="210" t="s">
        <v>467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5">
      <c r="A142" s="217"/>
      <c r="B142" s="218"/>
      <c r="C142" s="253" t="s">
        <v>575</v>
      </c>
      <c r="D142" s="248"/>
      <c r="E142" s="249"/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254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5">
      <c r="A143" s="217"/>
      <c r="B143" s="218"/>
      <c r="C143" s="253" t="s">
        <v>576</v>
      </c>
      <c r="D143" s="248"/>
      <c r="E143" s="249">
        <v>1748.1964700000001</v>
      </c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254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5">
      <c r="A144" s="217"/>
      <c r="B144" s="218"/>
      <c r="C144" s="244"/>
      <c r="D144" s="239"/>
      <c r="E144" s="239"/>
      <c r="F144" s="239"/>
      <c r="G144" s="239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180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29">
        <v>31</v>
      </c>
      <c r="B145" s="230" t="s">
        <v>292</v>
      </c>
      <c r="C145" s="241" t="s">
        <v>578</v>
      </c>
      <c r="D145" s="231" t="s">
        <v>270</v>
      </c>
      <c r="E145" s="232">
        <v>26222.947120000001</v>
      </c>
      <c r="F145" s="233"/>
      <c r="G145" s="234">
        <f>ROUND(E145*F145,2)</f>
        <v>0</v>
      </c>
      <c r="H145" s="233"/>
      <c r="I145" s="234">
        <f>ROUND(E145*H145,2)</f>
        <v>0</v>
      </c>
      <c r="J145" s="233"/>
      <c r="K145" s="234">
        <f>ROUND(E145*J145,2)</f>
        <v>0</v>
      </c>
      <c r="L145" s="234">
        <v>21</v>
      </c>
      <c r="M145" s="234">
        <f>G145*(1+L145/100)</f>
        <v>0</v>
      </c>
      <c r="N145" s="232">
        <v>0</v>
      </c>
      <c r="O145" s="232">
        <f>ROUND(E145*N145,2)</f>
        <v>0</v>
      </c>
      <c r="P145" s="232">
        <v>0</v>
      </c>
      <c r="Q145" s="232">
        <f>ROUND(E145*P145,2)</f>
        <v>0</v>
      </c>
      <c r="R145" s="234"/>
      <c r="S145" s="234" t="s">
        <v>173</v>
      </c>
      <c r="T145" s="235" t="s">
        <v>173</v>
      </c>
      <c r="U145" s="220">
        <v>0</v>
      </c>
      <c r="V145" s="220">
        <f>ROUND(E145*U145,2)</f>
        <v>0</v>
      </c>
      <c r="W145" s="220"/>
      <c r="X145" s="220" t="s">
        <v>237</v>
      </c>
      <c r="Y145" s="220" t="s">
        <v>176</v>
      </c>
      <c r="Z145" s="210"/>
      <c r="AA145" s="210"/>
      <c r="AB145" s="210"/>
      <c r="AC145" s="210"/>
      <c r="AD145" s="210"/>
      <c r="AE145" s="210"/>
      <c r="AF145" s="210"/>
      <c r="AG145" s="210" t="s">
        <v>467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5">
      <c r="A146" s="217"/>
      <c r="B146" s="218"/>
      <c r="C146" s="253" t="s">
        <v>579</v>
      </c>
      <c r="D146" s="248"/>
      <c r="E146" s="249"/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254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5">
      <c r="A147" s="217"/>
      <c r="B147" s="218"/>
      <c r="C147" s="253" t="s">
        <v>580</v>
      </c>
      <c r="D147" s="248"/>
      <c r="E147" s="249">
        <v>26222.947120000001</v>
      </c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254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5">
      <c r="A148" s="217"/>
      <c r="B148" s="218"/>
      <c r="C148" s="244"/>
      <c r="D148" s="239"/>
      <c r="E148" s="239"/>
      <c r="F148" s="239"/>
      <c r="G148" s="239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180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x14ac:dyDescent="0.25">
      <c r="A149" s="222" t="s">
        <v>168</v>
      </c>
      <c r="B149" s="223" t="s">
        <v>85</v>
      </c>
      <c r="C149" s="240" t="s">
        <v>86</v>
      </c>
      <c r="D149" s="224"/>
      <c r="E149" s="225"/>
      <c r="F149" s="226"/>
      <c r="G149" s="226">
        <f>SUMIF(AG150:AG157,"&lt;&gt;NOR",G150:G157)</f>
        <v>0</v>
      </c>
      <c r="H149" s="226"/>
      <c r="I149" s="226">
        <f>SUM(I150:I157)</f>
        <v>0</v>
      </c>
      <c r="J149" s="226"/>
      <c r="K149" s="226">
        <f>SUM(K150:K157)</f>
        <v>0</v>
      </c>
      <c r="L149" s="226"/>
      <c r="M149" s="226">
        <f>SUM(M150:M157)</f>
        <v>0</v>
      </c>
      <c r="N149" s="225"/>
      <c r="O149" s="225">
        <f>SUM(O150:O157)</f>
        <v>0</v>
      </c>
      <c r="P149" s="225"/>
      <c r="Q149" s="225">
        <f>SUM(Q150:Q157)</f>
        <v>0</v>
      </c>
      <c r="R149" s="226"/>
      <c r="S149" s="226"/>
      <c r="T149" s="227"/>
      <c r="U149" s="221"/>
      <c r="V149" s="221">
        <f>SUM(V150:V157)</f>
        <v>1009.78</v>
      </c>
      <c r="W149" s="221"/>
      <c r="X149" s="221"/>
      <c r="Y149" s="221"/>
      <c r="AG149" t="s">
        <v>169</v>
      </c>
    </row>
    <row r="150" spans="1:60" outlineLevel="1" x14ac:dyDescent="0.25">
      <c r="A150" s="229">
        <v>32</v>
      </c>
      <c r="B150" s="230" t="s">
        <v>581</v>
      </c>
      <c r="C150" s="241" t="s">
        <v>582</v>
      </c>
      <c r="D150" s="231" t="s">
        <v>270</v>
      </c>
      <c r="E150" s="232">
        <v>498.08800000000002</v>
      </c>
      <c r="F150" s="233"/>
      <c r="G150" s="234">
        <f>ROUND(E150*F150,2)</f>
        <v>0</v>
      </c>
      <c r="H150" s="233"/>
      <c r="I150" s="234">
        <f>ROUND(E150*H150,2)</f>
        <v>0</v>
      </c>
      <c r="J150" s="233"/>
      <c r="K150" s="234">
        <f>ROUND(E150*J150,2)</f>
        <v>0</v>
      </c>
      <c r="L150" s="234">
        <v>21</v>
      </c>
      <c r="M150" s="234">
        <f>G150*(1+L150/100)</f>
        <v>0</v>
      </c>
      <c r="N150" s="232">
        <v>0</v>
      </c>
      <c r="O150" s="232">
        <f>ROUND(E150*N150,2)</f>
        <v>0</v>
      </c>
      <c r="P150" s="232">
        <v>0</v>
      </c>
      <c r="Q150" s="232">
        <f>ROUND(E150*P150,2)</f>
        <v>0</v>
      </c>
      <c r="R150" s="234"/>
      <c r="S150" s="234" t="s">
        <v>173</v>
      </c>
      <c r="T150" s="235" t="s">
        <v>173</v>
      </c>
      <c r="U150" s="220">
        <v>1.59</v>
      </c>
      <c r="V150" s="220">
        <f>ROUND(E150*U150,2)</f>
        <v>791.96</v>
      </c>
      <c r="W150" s="220"/>
      <c r="X150" s="220" t="s">
        <v>237</v>
      </c>
      <c r="Y150" s="220" t="s">
        <v>176</v>
      </c>
      <c r="Z150" s="210"/>
      <c r="AA150" s="210"/>
      <c r="AB150" s="210"/>
      <c r="AC150" s="210"/>
      <c r="AD150" s="210"/>
      <c r="AE150" s="210"/>
      <c r="AF150" s="210"/>
      <c r="AG150" s="210" t="s">
        <v>467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5">
      <c r="A151" s="217"/>
      <c r="B151" s="218"/>
      <c r="C151" s="253" t="s">
        <v>583</v>
      </c>
      <c r="D151" s="248"/>
      <c r="E151" s="249"/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254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5">
      <c r="A152" s="217"/>
      <c r="B152" s="218"/>
      <c r="C152" s="253" t="s">
        <v>584</v>
      </c>
      <c r="D152" s="248"/>
      <c r="E152" s="249">
        <v>498.08800000000002</v>
      </c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254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5">
      <c r="A153" s="217"/>
      <c r="B153" s="218"/>
      <c r="C153" s="244"/>
      <c r="D153" s="239"/>
      <c r="E153" s="239"/>
      <c r="F153" s="239"/>
      <c r="G153" s="239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180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9">
        <v>33</v>
      </c>
      <c r="B154" s="230" t="s">
        <v>315</v>
      </c>
      <c r="C154" s="241" t="s">
        <v>585</v>
      </c>
      <c r="D154" s="231" t="s">
        <v>270</v>
      </c>
      <c r="E154" s="232">
        <v>1089.085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4"/>
      <c r="S154" s="234" t="s">
        <v>173</v>
      </c>
      <c r="T154" s="235" t="s">
        <v>173</v>
      </c>
      <c r="U154" s="220">
        <v>0.2</v>
      </c>
      <c r="V154" s="220">
        <f>ROUND(E154*U154,2)</f>
        <v>217.82</v>
      </c>
      <c r="W154" s="220"/>
      <c r="X154" s="220" t="s">
        <v>237</v>
      </c>
      <c r="Y154" s="220" t="s">
        <v>176</v>
      </c>
      <c r="Z154" s="210"/>
      <c r="AA154" s="210"/>
      <c r="AB154" s="210"/>
      <c r="AC154" s="210"/>
      <c r="AD154" s="210"/>
      <c r="AE154" s="210"/>
      <c r="AF154" s="210"/>
      <c r="AG154" s="210" t="s">
        <v>467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5">
      <c r="A155" s="217"/>
      <c r="B155" s="218"/>
      <c r="C155" s="253" t="s">
        <v>586</v>
      </c>
      <c r="D155" s="248"/>
      <c r="E155" s="249"/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254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5">
      <c r="A156" s="217"/>
      <c r="B156" s="218"/>
      <c r="C156" s="253" t="s">
        <v>587</v>
      </c>
      <c r="D156" s="248"/>
      <c r="E156" s="249">
        <v>1089.085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254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5">
      <c r="A157" s="217"/>
      <c r="B157" s="218"/>
      <c r="C157" s="244"/>
      <c r="D157" s="239"/>
      <c r="E157" s="239"/>
      <c r="F157" s="239"/>
      <c r="G157" s="239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10"/>
      <c r="AA157" s="210"/>
      <c r="AB157" s="210"/>
      <c r="AC157" s="210"/>
      <c r="AD157" s="210"/>
      <c r="AE157" s="210"/>
      <c r="AF157" s="210"/>
      <c r="AG157" s="210" t="s">
        <v>180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x14ac:dyDescent="0.25">
      <c r="A158" s="222" t="s">
        <v>168</v>
      </c>
      <c r="B158" s="223" t="s">
        <v>87</v>
      </c>
      <c r="C158" s="240" t="s">
        <v>88</v>
      </c>
      <c r="D158" s="224"/>
      <c r="E158" s="225"/>
      <c r="F158" s="226"/>
      <c r="G158" s="226">
        <f>SUMIF(AG159:AG172,"&lt;&gt;NOR",G159:G172)</f>
        <v>0</v>
      </c>
      <c r="H158" s="226"/>
      <c r="I158" s="226">
        <f>SUM(I159:I172)</f>
        <v>0</v>
      </c>
      <c r="J158" s="226"/>
      <c r="K158" s="226">
        <f>SUM(K159:K172)</f>
        <v>0</v>
      </c>
      <c r="L158" s="226"/>
      <c r="M158" s="226">
        <f>SUM(M159:M172)</f>
        <v>0</v>
      </c>
      <c r="N158" s="225"/>
      <c r="O158" s="225">
        <f>SUM(O159:O172)</f>
        <v>0</v>
      </c>
      <c r="P158" s="225"/>
      <c r="Q158" s="225">
        <f>SUM(Q159:Q172)</f>
        <v>0</v>
      </c>
      <c r="R158" s="226"/>
      <c r="S158" s="226"/>
      <c r="T158" s="227"/>
      <c r="U158" s="221"/>
      <c r="V158" s="221">
        <f>SUM(V159:V172)</f>
        <v>46.27</v>
      </c>
      <c r="W158" s="221"/>
      <c r="X158" s="221"/>
      <c r="Y158" s="221"/>
      <c r="AG158" t="s">
        <v>169</v>
      </c>
    </row>
    <row r="159" spans="1:60" ht="20.399999999999999" outlineLevel="1" x14ac:dyDescent="0.25">
      <c r="A159" s="229">
        <v>34</v>
      </c>
      <c r="B159" s="230" t="s">
        <v>588</v>
      </c>
      <c r="C159" s="241" t="s">
        <v>589</v>
      </c>
      <c r="D159" s="231" t="s">
        <v>250</v>
      </c>
      <c r="E159" s="232">
        <v>26.324999999999999</v>
      </c>
      <c r="F159" s="233"/>
      <c r="G159" s="234">
        <f>ROUND(E159*F159,2)</f>
        <v>0</v>
      </c>
      <c r="H159" s="233"/>
      <c r="I159" s="234">
        <f>ROUND(E159*H159,2)</f>
        <v>0</v>
      </c>
      <c r="J159" s="233"/>
      <c r="K159" s="234">
        <f>ROUND(E159*J159,2)</f>
        <v>0</v>
      </c>
      <c r="L159" s="234">
        <v>21</v>
      </c>
      <c r="M159" s="234">
        <f>G159*(1+L159/100)</f>
        <v>0</v>
      </c>
      <c r="N159" s="232">
        <v>3.0000000000000001E-5</v>
      </c>
      <c r="O159" s="232">
        <f>ROUND(E159*N159,2)</f>
        <v>0</v>
      </c>
      <c r="P159" s="232">
        <v>0</v>
      </c>
      <c r="Q159" s="232">
        <f>ROUND(E159*P159,2)</f>
        <v>0</v>
      </c>
      <c r="R159" s="234" t="s">
        <v>352</v>
      </c>
      <c r="S159" s="234" t="s">
        <v>173</v>
      </c>
      <c r="T159" s="235" t="s">
        <v>173</v>
      </c>
      <c r="U159" s="220">
        <v>0.25752000000000003</v>
      </c>
      <c r="V159" s="220">
        <f>ROUND(E159*U159,2)</f>
        <v>6.78</v>
      </c>
      <c r="W159" s="220"/>
      <c r="X159" s="220" t="s">
        <v>353</v>
      </c>
      <c r="Y159" s="220" t="s">
        <v>176</v>
      </c>
      <c r="Z159" s="210"/>
      <c r="AA159" s="210"/>
      <c r="AB159" s="210"/>
      <c r="AC159" s="210"/>
      <c r="AD159" s="210"/>
      <c r="AE159" s="210"/>
      <c r="AF159" s="210"/>
      <c r="AG159" s="210" t="s">
        <v>480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21" outlineLevel="2" x14ac:dyDescent="0.25">
      <c r="A160" s="217"/>
      <c r="B160" s="218"/>
      <c r="C160" s="252" t="s">
        <v>590</v>
      </c>
      <c r="D160" s="250"/>
      <c r="E160" s="250"/>
      <c r="F160" s="250"/>
      <c r="G160" s="25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240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37" t="str">
        <f>C160</f>
        <v>vč. urovnání ornice, naložení na skládce, vodorovným přemístěním ornice na místo rozprostření, založení trávníku osetím a dodávky travního semene.</v>
      </c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5">
      <c r="A161" s="217"/>
      <c r="B161" s="218"/>
      <c r="C161" s="253" t="s">
        <v>591</v>
      </c>
      <c r="D161" s="248"/>
      <c r="E161" s="249"/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254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5">
      <c r="A162" s="217"/>
      <c r="B162" s="218"/>
      <c r="C162" s="253" t="s">
        <v>592</v>
      </c>
      <c r="D162" s="248"/>
      <c r="E162" s="249">
        <v>26.324999999999999</v>
      </c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254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5">
      <c r="A163" s="217"/>
      <c r="B163" s="218"/>
      <c r="C163" s="244"/>
      <c r="D163" s="239"/>
      <c r="E163" s="239"/>
      <c r="F163" s="239"/>
      <c r="G163" s="239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180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29">
        <v>35</v>
      </c>
      <c r="B164" s="230" t="s">
        <v>593</v>
      </c>
      <c r="C164" s="241" t="s">
        <v>594</v>
      </c>
      <c r="D164" s="231" t="s">
        <v>250</v>
      </c>
      <c r="E164" s="232">
        <v>263.25</v>
      </c>
      <c r="F164" s="233"/>
      <c r="G164" s="234">
        <f>ROUND(E164*F164,2)</f>
        <v>0</v>
      </c>
      <c r="H164" s="233"/>
      <c r="I164" s="234">
        <f>ROUND(E164*H164,2)</f>
        <v>0</v>
      </c>
      <c r="J164" s="233"/>
      <c r="K164" s="234">
        <f>ROUND(E164*J164,2)</f>
        <v>0</v>
      </c>
      <c r="L164" s="234">
        <v>21</v>
      </c>
      <c r="M164" s="234">
        <f>G164*(1+L164/100)</f>
        <v>0</v>
      </c>
      <c r="N164" s="232">
        <v>0</v>
      </c>
      <c r="O164" s="232">
        <f>ROUND(E164*N164,2)</f>
        <v>0</v>
      </c>
      <c r="P164" s="232">
        <v>0</v>
      </c>
      <c r="Q164" s="232">
        <f>ROUND(E164*P164,2)</f>
        <v>0</v>
      </c>
      <c r="R164" s="234"/>
      <c r="S164" s="234" t="s">
        <v>173</v>
      </c>
      <c r="T164" s="235" t="s">
        <v>173</v>
      </c>
      <c r="U164" s="220">
        <v>0.09</v>
      </c>
      <c r="V164" s="220">
        <f>ROUND(E164*U164,2)</f>
        <v>23.69</v>
      </c>
      <c r="W164" s="220"/>
      <c r="X164" s="220" t="s">
        <v>237</v>
      </c>
      <c r="Y164" s="220" t="s">
        <v>176</v>
      </c>
      <c r="Z164" s="210"/>
      <c r="AA164" s="210"/>
      <c r="AB164" s="210"/>
      <c r="AC164" s="210"/>
      <c r="AD164" s="210"/>
      <c r="AE164" s="210"/>
      <c r="AF164" s="210"/>
      <c r="AG164" s="210" t="s">
        <v>467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5">
      <c r="A165" s="217"/>
      <c r="B165" s="218"/>
      <c r="C165" s="253" t="s">
        <v>595</v>
      </c>
      <c r="D165" s="248"/>
      <c r="E165" s="249"/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254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5">
      <c r="A166" s="217"/>
      <c r="B166" s="218"/>
      <c r="C166" s="253" t="s">
        <v>596</v>
      </c>
      <c r="D166" s="248"/>
      <c r="E166" s="249">
        <v>263.25</v>
      </c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254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5">
      <c r="A167" s="217"/>
      <c r="B167" s="218"/>
      <c r="C167" s="244"/>
      <c r="D167" s="239"/>
      <c r="E167" s="239"/>
      <c r="F167" s="239"/>
      <c r="G167" s="239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180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9">
        <v>36</v>
      </c>
      <c r="B168" s="230" t="s">
        <v>597</v>
      </c>
      <c r="C168" s="241" t="s">
        <v>598</v>
      </c>
      <c r="D168" s="231" t="s">
        <v>250</v>
      </c>
      <c r="E168" s="232">
        <v>263.25</v>
      </c>
      <c r="F168" s="233"/>
      <c r="G168" s="234">
        <f>ROUND(E168*F168,2)</f>
        <v>0</v>
      </c>
      <c r="H168" s="233"/>
      <c r="I168" s="234">
        <f>ROUND(E168*H168,2)</f>
        <v>0</v>
      </c>
      <c r="J168" s="233"/>
      <c r="K168" s="234">
        <f>ROUND(E168*J168,2)</f>
        <v>0</v>
      </c>
      <c r="L168" s="234">
        <v>21</v>
      </c>
      <c r="M168" s="234">
        <f>G168*(1+L168/100)</f>
        <v>0</v>
      </c>
      <c r="N168" s="232">
        <v>0</v>
      </c>
      <c r="O168" s="232">
        <f>ROUND(E168*N168,2)</f>
        <v>0</v>
      </c>
      <c r="P168" s="232">
        <v>0</v>
      </c>
      <c r="Q168" s="232">
        <f>ROUND(E168*P168,2)</f>
        <v>0</v>
      </c>
      <c r="R168" s="234" t="s">
        <v>326</v>
      </c>
      <c r="S168" s="234" t="s">
        <v>173</v>
      </c>
      <c r="T168" s="235" t="s">
        <v>173</v>
      </c>
      <c r="U168" s="220">
        <v>0.06</v>
      </c>
      <c r="V168" s="220">
        <f>ROUND(E168*U168,2)</f>
        <v>15.8</v>
      </c>
      <c r="W168" s="220"/>
      <c r="X168" s="220" t="s">
        <v>237</v>
      </c>
      <c r="Y168" s="220" t="s">
        <v>176</v>
      </c>
      <c r="Z168" s="210"/>
      <c r="AA168" s="210"/>
      <c r="AB168" s="210"/>
      <c r="AC168" s="210"/>
      <c r="AD168" s="210"/>
      <c r="AE168" s="210"/>
      <c r="AF168" s="210"/>
      <c r="AG168" s="210" t="s">
        <v>467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5">
      <c r="A169" s="217"/>
      <c r="B169" s="218"/>
      <c r="C169" s="252" t="s">
        <v>327</v>
      </c>
      <c r="D169" s="250"/>
      <c r="E169" s="250"/>
      <c r="F169" s="250"/>
      <c r="G169" s="25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240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5">
      <c r="A170" s="217"/>
      <c r="B170" s="218"/>
      <c r="C170" s="253" t="s">
        <v>595</v>
      </c>
      <c r="D170" s="248"/>
      <c r="E170" s="249"/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254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5">
      <c r="A171" s="217"/>
      <c r="B171" s="218"/>
      <c r="C171" s="253" t="s">
        <v>596</v>
      </c>
      <c r="D171" s="248"/>
      <c r="E171" s="249">
        <v>263.25</v>
      </c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254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5">
      <c r="A172" s="217"/>
      <c r="B172" s="218"/>
      <c r="C172" s="244"/>
      <c r="D172" s="239"/>
      <c r="E172" s="239"/>
      <c r="F172" s="239"/>
      <c r="G172" s="239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180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x14ac:dyDescent="0.25">
      <c r="A173" s="222" t="s">
        <v>168</v>
      </c>
      <c r="B173" s="223" t="s">
        <v>89</v>
      </c>
      <c r="C173" s="240" t="s">
        <v>90</v>
      </c>
      <c r="D173" s="224"/>
      <c r="E173" s="225"/>
      <c r="F173" s="226"/>
      <c r="G173" s="226">
        <f>SUMIF(AG174:AG177,"&lt;&gt;NOR",G174:G177)</f>
        <v>0</v>
      </c>
      <c r="H173" s="226"/>
      <c r="I173" s="226">
        <f>SUM(I174:I177)</f>
        <v>0</v>
      </c>
      <c r="J173" s="226"/>
      <c r="K173" s="226">
        <f>SUM(K174:K177)</f>
        <v>0</v>
      </c>
      <c r="L173" s="226"/>
      <c r="M173" s="226">
        <f>SUM(M174:M177)</f>
        <v>0</v>
      </c>
      <c r="N173" s="225"/>
      <c r="O173" s="225">
        <f>SUM(O174:O177)</f>
        <v>0</v>
      </c>
      <c r="P173" s="225"/>
      <c r="Q173" s="225">
        <f>SUM(Q174:Q177)</f>
        <v>0</v>
      </c>
      <c r="R173" s="226"/>
      <c r="S173" s="226"/>
      <c r="T173" s="227"/>
      <c r="U173" s="221"/>
      <c r="V173" s="221">
        <f>SUM(V174:V177)</f>
        <v>0</v>
      </c>
      <c r="W173" s="221"/>
      <c r="X173" s="221"/>
      <c r="Y173" s="221"/>
      <c r="AG173" t="s">
        <v>169</v>
      </c>
    </row>
    <row r="174" spans="1:60" outlineLevel="1" x14ac:dyDescent="0.25">
      <c r="A174" s="229">
        <v>37</v>
      </c>
      <c r="B174" s="230" t="s">
        <v>599</v>
      </c>
      <c r="C174" s="241" t="s">
        <v>600</v>
      </c>
      <c r="D174" s="231" t="s">
        <v>270</v>
      </c>
      <c r="E174" s="232">
        <v>1748.1964700000001</v>
      </c>
      <c r="F174" s="233"/>
      <c r="G174" s="234">
        <f>ROUND(E174*F174,2)</f>
        <v>0</v>
      </c>
      <c r="H174" s="233"/>
      <c r="I174" s="234">
        <f>ROUND(E174*H174,2)</f>
        <v>0</v>
      </c>
      <c r="J174" s="233"/>
      <c r="K174" s="234">
        <f>ROUND(E174*J174,2)</f>
        <v>0</v>
      </c>
      <c r="L174" s="234">
        <v>21</v>
      </c>
      <c r="M174" s="234">
        <f>G174*(1+L174/100)</f>
        <v>0</v>
      </c>
      <c r="N174" s="232">
        <v>0</v>
      </c>
      <c r="O174" s="232">
        <f>ROUND(E174*N174,2)</f>
        <v>0</v>
      </c>
      <c r="P174" s="232">
        <v>0</v>
      </c>
      <c r="Q174" s="232">
        <f>ROUND(E174*P174,2)</f>
        <v>0</v>
      </c>
      <c r="R174" s="234"/>
      <c r="S174" s="234" t="s">
        <v>173</v>
      </c>
      <c r="T174" s="235" t="s">
        <v>173</v>
      </c>
      <c r="U174" s="220">
        <v>0</v>
      </c>
      <c r="V174" s="220">
        <f>ROUND(E174*U174,2)</f>
        <v>0</v>
      </c>
      <c r="W174" s="220"/>
      <c r="X174" s="220" t="s">
        <v>237</v>
      </c>
      <c r="Y174" s="220" t="s">
        <v>176</v>
      </c>
      <c r="Z174" s="210"/>
      <c r="AA174" s="210"/>
      <c r="AB174" s="210"/>
      <c r="AC174" s="210"/>
      <c r="AD174" s="210"/>
      <c r="AE174" s="210"/>
      <c r="AF174" s="210"/>
      <c r="AG174" s="210" t="s">
        <v>238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5">
      <c r="A175" s="217"/>
      <c r="B175" s="218"/>
      <c r="C175" s="253" t="s">
        <v>575</v>
      </c>
      <c r="D175" s="248"/>
      <c r="E175" s="249"/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254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5">
      <c r="A176" s="217"/>
      <c r="B176" s="218"/>
      <c r="C176" s="253" t="s">
        <v>576</v>
      </c>
      <c r="D176" s="248"/>
      <c r="E176" s="249">
        <v>1748.1964700000001</v>
      </c>
      <c r="F176" s="220"/>
      <c r="G176" s="22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254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5">
      <c r="A177" s="217"/>
      <c r="B177" s="218"/>
      <c r="C177" s="244"/>
      <c r="D177" s="239"/>
      <c r="E177" s="239"/>
      <c r="F177" s="239"/>
      <c r="G177" s="239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180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ht="26.4" x14ac:dyDescent="0.25">
      <c r="A178" s="222" t="s">
        <v>168</v>
      </c>
      <c r="B178" s="223" t="s">
        <v>97</v>
      </c>
      <c r="C178" s="240" t="s">
        <v>98</v>
      </c>
      <c r="D178" s="224"/>
      <c r="E178" s="225"/>
      <c r="F178" s="226"/>
      <c r="G178" s="226">
        <f>SUMIF(AG179:AG199,"&lt;&gt;NOR",G179:G199)</f>
        <v>0</v>
      </c>
      <c r="H178" s="226"/>
      <c r="I178" s="226">
        <f>SUM(I179:I199)</f>
        <v>0</v>
      </c>
      <c r="J178" s="226"/>
      <c r="K178" s="226">
        <f>SUM(K179:K199)</f>
        <v>0</v>
      </c>
      <c r="L178" s="226"/>
      <c r="M178" s="226">
        <f>SUM(M179:M199)</f>
        <v>0</v>
      </c>
      <c r="N178" s="225"/>
      <c r="O178" s="225">
        <f>SUM(O179:O199)</f>
        <v>192.43</v>
      </c>
      <c r="P178" s="225"/>
      <c r="Q178" s="225">
        <f>SUM(Q179:Q199)</f>
        <v>0</v>
      </c>
      <c r="R178" s="226"/>
      <c r="S178" s="226"/>
      <c r="T178" s="227"/>
      <c r="U178" s="221"/>
      <c r="V178" s="221">
        <f>SUM(V179:V199)</f>
        <v>472.48</v>
      </c>
      <c r="W178" s="221"/>
      <c r="X178" s="221"/>
      <c r="Y178" s="221"/>
      <c r="AG178" t="s">
        <v>169</v>
      </c>
    </row>
    <row r="179" spans="1:60" outlineLevel="1" x14ac:dyDescent="0.25">
      <c r="A179" s="229">
        <v>38</v>
      </c>
      <c r="B179" s="230" t="s">
        <v>601</v>
      </c>
      <c r="C179" s="241" t="s">
        <v>602</v>
      </c>
      <c r="D179" s="231" t="s">
        <v>270</v>
      </c>
      <c r="E179" s="232">
        <v>82.212000000000003</v>
      </c>
      <c r="F179" s="233"/>
      <c r="G179" s="234">
        <f>ROUND(E179*F179,2)</f>
        <v>0</v>
      </c>
      <c r="H179" s="233"/>
      <c r="I179" s="234">
        <f>ROUND(E179*H179,2)</f>
        <v>0</v>
      </c>
      <c r="J179" s="233"/>
      <c r="K179" s="234">
        <f>ROUND(E179*J179,2)</f>
        <v>0</v>
      </c>
      <c r="L179" s="234">
        <v>21</v>
      </c>
      <c r="M179" s="234">
        <f>G179*(1+L179/100)</f>
        <v>0</v>
      </c>
      <c r="N179" s="232">
        <v>1.8907700000000001</v>
      </c>
      <c r="O179" s="232">
        <f>ROUND(E179*N179,2)</f>
        <v>155.44</v>
      </c>
      <c r="P179" s="232">
        <v>0</v>
      </c>
      <c r="Q179" s="232">
        <f>ROUND(E179*P179,2)</f>
        <v>0</v>
      </c>
      <c r="R179" s="234"/>
      <c r="S179" s="234" t="s">
        <v>173</v>
      </c>
      <c r="T179" s="235" t="s">
        <v>173</v>
      </c>
      <c r="U179" s="220">
        <v>1.7</v>
      </c>
      <c r="V179" s="220">
        <f>ROUND(E179*U179,2)</f>
        <v>139.76</v>
      </c>
      <c r="W179" s="220"/>
      <c r="X179" s="220" t="s">
        <v>237</v>
      </c>
      <c r="Y179" s="220" t="s">
        <v>176</v>
      </c>
      <c r="Z179" s="210"/>
      <c r="AA179" s="210"/>
      <c r="AB179" s="210"/>
      <c r="AC179" s="210"/>
      <c r="AD179" s="210"/>
      <c r="AE179" s="210"/>
      <c r="AF179" s="210"/>
      <c r="AG179" s="210" t="s">
        <v>467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5">
      <c r="A180" s="217"/>
      <c r="B180" s="218"/>
      <c r="C180" s="253" t="s">
        <v>603</v>
      </c>
      <c r="D180" s="248"/>
      <c r="E180" s="249"/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254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5">
      <c r="A181" s="217"/>
      <c r="B181" s="218"/>
      <c r="C181" s="253" t="s">
        <v>604</v>
      </c>
      <c r="D181" s="248"/>
      <c r="E181" s="249">
        <v>82.212000000000003</v>
      </c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254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5">
      <c r="A182" s="217"/>
      <c r="B182" s="218"/>
      <c r="C182" s="244"/>
      <c r="D182" s="239"/>
      <c r="E182" s="239"/>
      <c r="F182" s="239"/>
      <c r="G182" s="239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180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29">
        <v>39</v>
      </c>
      <c r="B183" s="230" t="s">
        <v>605</v>
      </c>
      <c r="C183" s="241" t="s">
        <v>606</v>
      </c>
      <c r="D183" s="231" t="s">
        <v>250</v>
      </c>
      <c r="E183" s="232">
        <v>10.8</v>
      </c>
      <c r="F183" s="233"/>
      <c r="G183" s="234">
        <f>ROUND(E183*F183,2)</f>
        <v>0</v>
      </c>
      <c r="H183" s="233"/>
      <c r="I183" s="234">
        <f>ROUND(E183*H183,2)</f>
        <v>0</v>
      </c>
      <c r="J183" s="233"/>
      <c r="K183" s="234">
        <f>ROUND(E183*J183,2)</f>
        <v>0</v>
      </c>
      <c r="L183" s="234">
        <v>21</v>
      </c>
      <c r="M183" s="234">
        <f>G183*(1+L183/100)</f>
        <v>0</v>
      </c>
      <c r="N183" s="232">
        <v>4.4099999999999999E-3</v>
      </c>
      <c r="O183" s="232">
        <f>ROUND(E183*N183,2)</f>
        <v>0.05</v>
      </c>
      <c r="P183" s="232">
        <v>0</v>
      </c>
      <c r="Q183" s="232">
        <f>ROUND(E183*P183,2)</f>
        <v>0</v>
      </c>
      <c r="R183" s="234"/>
      <c r="S183" s="234" t="s">
        <v>173</v>
      </c>
      <c r="T183" s="235" t="s">
        <v>173</v>
      </c>
      <c r="U183" s="220">
        <v>0.82</v>
      </c>
      <c r="V183" s="220">
        <f>ROUND(E183*U183,2)</f>
        <v>8.86</v>
      </c>
      <c r="W183" s="220"/>
      <c r="X183" s="220" t="s">
        <v>237</v>
      </c>
      <c r="Y183" s="220" t="s">
        <v>176</v>
      </c>
      <c r="Z183" s="210"/>
      <c r="AA183" s="210"/>
      <c r="AB183" s="210"/>
      <c r="AC183" s="210"/>
      <c r="AD183" s="210"/>
      <c r="AE183" s="210"/>
      <c r="AF183" s="210"/>
      <c r="AG183" s="210" t="s">
        <v>467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5">
      <c r="A184" s="217"/>
      <c r="B184" s="218"/>
      <c r="C184" s="253" t="s">
        <v>607</v>
      </c>
      <c r="D184" s="248"/>
      <c r="E184" s="249"/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254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5">
      <c r="A185" s="217"/>
      <c r="B185" s="218"/>
      <c r="C185" s="253" t="s">
        <v>608</v>
      </c>
      <c r="D185" s="248"/>
      <c r="E185" s="249">
        <v>10.8</v>
      </c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254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5">
      <c r="A186" s="217"/>
      <c r="B186" s="218"/>
      <c r="C186" s="244"/>
      <c r="D186" s="239"/>
      <c r="E186" s="239"/>
      <c r="F186" s="239"/>
      <c r="G186" s="239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180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29">
        <v>40</v>
      </c>
      <c r="B187" s="230" t="s">
        <v>609</v>
      </c>
      <c r="C187" s="241" t="s">
        <v>610</v>
      </c>
      <c r="D187" s="231" t="s">
        <v>266</v>
      </c>
      <c r="E187" s="232">
        <v>674.7</v>
      </c>
      <c r="F187" s="233"/>
      <c r="G187" s="234">
        <f>ROUND(E187*F187,2)</f>
        <v>0</v>
      </c>
      <c r="H187" s="233"/>
      <c r="I187" s="234">
        <f>ROUND(E187*H187,2)</f>
        <v>0</v>
      </c>
      <c r="J187" s="233"/>
      <c r="K187" s="234">
        <f>ROUND(E187*J187,2)</f>
        <v>0</v>
      </c>
      <c r="L187" s="234">
        <v>21</v>
      </c>
      <c r="M187" s="234">
        <f>G187*(1+L187/100)</f>
        <v>0</v>
      </c>
      <c r="N187" s="232">
        <v>5.1819999999999998E-2</v>
      </c>
      <c r="O187" s="232">
        <f>ROUND(E187*N187,2)</f>
        <v>34.96</v>
      </c>
      <c r="P187" s="232">
        <v>0</v>
      </c>
      <c r="Q187" s="232">
        <f>ROUND(E187*P187,2)</f>
        <v>0</v>
      </c>
      <c r="R187" s="234"/>
      <c r="S187" s="234" t="s">
        <v>173</v>
      </c>
      <c r="T187" s="235" t="s">
        <v>173</v>
      </c>
      <c r="U187" s="220">
        <v>0.48</v>
      </c>
      <c r="V187" s="220">
        <f>ROUND(E187*U187,2)</f>
        <v>323.86</v>
      </c>
      <c r="W187" s="220"/>
      <c r="X187" s="220" t="s">
        <v>237</v>
      </c>
      <c r="Y187" s="220" t="s">
        <v>176</v>
      </c>
      <c r="Z187" s="210"/>
      <c r="AA187" s="210"/>
      <c r="AB187" s="210"/>
      <c r="AC187" s="210"/>
      <c r="AD187" s="210"/>
      <c r="AE187" s="210"/>
      <c r="AF187" s="210"/>
      <c r="AG187" s="210" t="s">
        <v>467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2" x14ac:dyDescent="0.25">
      <c r="A188" s="217"/>
      <c r="B188" s="218"/>
      <c r="C188" s="253" t="s">
        <v>611</v>
      </c>
      <c r="D188" s="248"/>
      <c r="E188" s="249"/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254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5">
      <c r="A189" s="217"/>
      <c r="B189" s="218"/>
      <c r="C189" s="253" t="s">
        <v>612</v>
      </c>
      <c r="D189" s="248"/>
      <c r="E189" s="249"/>
      <c r="F189" s="220"/>
      <c r="G189" s="22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254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5">
      <c r="A190" s="217"/>
      <c r="B190" s="218"/>
      <c r="C190" s="253" t="s">
        <v>613</v>
      </c>
      <c r="D190" s="248"/>
      <c r="E190" s="249">
        <v>674.7</v>
      </c>
      <c r="F190" s="220"/>
      <c r="G190" s="22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254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5">
      <c r="A191" s="217"/>
      <c r="B191" s="218"/>
      <c r="C191" s="244"/>
      <c r="D191" s="239"/>
      <c r="E191" s="239"/>
      <c r="F191" s="239"/>
      <c r="G191" s="239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180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29">
        <v>41</v>
      </c>
      <c r="B192" s="230" t="s">
        <v>614</v>
      </c>
      <c r="C192" s="241" t="s">
        <v>615</v>
      </c>
      <c r="D192" s="231" t="s">
        <v>250</v>
      </c>
      <c r="E192" s="232">
        <v>100</v>
      </c>
      <c r="F192" s="233"/>
      <c r="G192" s="234">
        <f>ROUND(E192*F192,2)</f>
        <v>0</v>
      </c>
      <c r="H192" s="233"/>
      <c r="I192" s="234">
        <f>ROUND(E192*H192,2)</f>
        <v>0</v>
      </c>
      <c r="J192" s="233"/>
      <c r="K192" s="234">
        <f>ROUND(E192*J192,2)</f>
        <v>0</v>
      </c>
      <c r="L192" s="234">
        <v>21</v>
      </c>
      <c r="M192" s="234">
        <f>G192*(1+L192/100)</f>
        <v>0</v>
      </c>
      <c r="N192" s="232">
        <v>2.2499999999999998E-3</v>
      </c>
      <c r="O192" s="232">
        <f>ROUND(E192*N192,2)</f>
        <v>0.23</v>
      </c>
      <c r="P192" s="232">
        <v>0</v>
      </c>
      <c r="Q192" s="232">
        <f>ROUND(E192*P192,2)</f>
        <v>0</v>
      </c>
      <c r="R192" s="234"/>
      <c r="S192" s="234" t="s">
        <v>193</v>
      </c>
      <c r="T192" s="235" t="s">
        <v>174</v>
      </c>
      <c r="U192" s="220">
        <v>0</v>
      </c>
      <c r="V192" s="220">
        <f>ROUND(E192*U192,2)</f>
        <v>0</v>
      </c>
      <c r="W192" s="220"/>
      <c r="X192" s="220" t="s">
        <v>237</v>
      </c>
      <c r="Y192" s="220" t="s">
        <v>176</v>
      </c>
      <c r="Z192" s="210"/>
      <c r="AA192" s="210"/>
      <c r="AB192" s="210"/>
      <c r="AC192" s="210"/>
      <c r="AD192" s="210"/>
      <c r="AE192" s="210"/>
      <c r="AF192" s="210"/>
      <c r="AG192" s="210" t="s">
        <v>467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5">
      <c r="A193" s="217"/>
      <c r="B193" s="218"/>
      <c r="C193" s="253" t="s">
        <v>616</v>
      </c>
      <c r="D193" s="248"/>
      <c r="E193" s="249"/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254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5">
      <c r="A194" s="217"/>
      <c r="B194" s="218"/>
      <c r="C194" s="253" t="s">
        <v>617</v>
      </c>
      <c r="D194" s="248"/>
      <c r="E194" s="249">
        <v>100</v>
      </c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254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5">
      <c r="A195" s="217"/>
      <c r="B195" s="218"/>
      <c r="C195" s="244"/>
      <c r="D195" s="239"/>
      <c r="E195" s="239"/>
      <c r="F195" s="239"/>
      <c r="G195" s="239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180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29">
        <v>42</v>
      </c>
      <c r="B196" s="230" t="s">
        <v>614</v>
      </c>
      <c r="C196" s="241" t="s">
        <v>618</v>
      </c>
      <c r="D196" s="231" t="s">
        <v>250</v>
      </c>
      <c r="E196" s="232">
        <v>775.56</v>
      </c>
      <c r="F196" s="233"/>
      <c r="G196" s="234">
        <f>ROUND(E196*F196,2)</f>
        <v>0</v>
      </c>
      <c r="H196" s="233"/>
      <c r="I196" s="234">
        <f>ROUND(E196*H196,2)</f>
        <v>0</v>
      </c>
      <c r="J196" s="233"/>
      <c r="K196" s="234">
        <f>ROUND(E196*J196,2)</f>
        <v>0</v>
      </c>
      <c r="L196" s="234">
        <v>21</v>
      </c>
      <c r="M196" s="234">
        <f>G196*(1+L196/100)</f>
        <v>0</v>
      </c>
      <c r="N196" s="232">
        <v>2.2499999999999998E-3</v>
      </c>
      <c r="O196" s="232">
        <f>ROUND(E196*N196,2)</f>
        <v>1.75</v>
      </c>
      <c r="P196" s="232">
        <v>0</v>
      </c>
      <c r="Q196" s="232">
        <f>ROUND(E196*P196,2)</f>
        <v>0</v>
      </c>
      <c r="R196" s="234"/>
      <c r="S196" s="234" t="s">
        <v>193</v>
      </c>
      <c r="T196" s="235" t="s">
        <v>174</v>
      </c>
      <c r="U196" s="220">
        <v>0</v>
      </c>
      <c r="V196" s="220">
        <f>ROUND(E196*U196,2)</f>
        <v>0</v>
      </c>
      <c r="W196" s="220"/>
      <c r="X196" s="220" t="s">
        <v>619</v>
      </c>
      <c r="Y196" s="220" t="s">
        <v>176</v>
      </c>
      <c r="Z196" s="210"/>
      <c r="AA196" s="210"/>
      <c r="AB196" s="210"/>
      <c r="AC196" s="210"/>
      <c r="AD196" s="210"/>
      <c r="AE196" s="210"/>
      <c r="AF196" s="210"/>
      <c r="AG196" s="210" t="s">
        <v>620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5">
      <c r="A197" s="217"/>
      <c r="B197" s="218"/>
      <c r="C197" s="253" t="s">
        <v>621</v>
      </c>
      <c r="D197" s="248"/>
      <c r="E197" s="249"/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254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5">
      <c r="A198" s="217"/>
      <c r="B198" s="218"/>
      <c r="C198" s="253" t="s">
        <v>622</v>
      </c>
      <c r="D198" s="248"/>
      <c r="E198" s="249">
        <v>775.56</v>
      </c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254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5">
      <c r="A199" s="217"/>
      <c r="B199" s="218"/>
      <c r="C199" s="244"/>
      <c r="D199" s="239"/>
      <c r="E199" s="239"/>
      <c r="F199" s="239"/>
      <c r="G199" s="239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180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x14ac:dyDescent="0.25">
      <c r="A200" s="222" t="s">
        <v>168</v>
      </c>
      <c r="B200" s="223" t="s">
        <v>101</v>
      </c>
      <c r="C200" s="240" t="s">
        <v>102</v>
      </c>
      <c r="D200" s="224"/>
      <c r="E200" s="225"/>
      <c r="F200" s="226"/>
      <c r="G200" s="226">
        <f>SUMIF(AG201:AG209,"&lt;&gt;NOR",G201:G209)</f>
        <v>0</v>
      </c>
      <c r="H200" s="226"/>
      <c r="I200" s="226">
        <f>SUM(I201:I209)</f>
        <v>0</v>
      </c>
      <c r="J200" s="226"/>
      <c r="K200" s="226">
        <f>SUM(K201:K209)</f>
        <v>0</v>
      </c>
      <c r="L200" s="226"/>
      <c r="M200" s="226">
        <f>SUM(M201:M209)</f>
        <v>0</v>
      </c>
      <c r="N200" s="225"/>
      <c r="O200" s="225">
        <f>SUM(O201:O209)</f>
        <v>18.119999999999997</v>
      </c>
      <c r="P200" s="225"/>
      <c r="Q200" s="225">
        <f>SUM(Q201:Q209)</f>
        <v>0</v>
      </c>
      <c r="R200" s="226"/>
      <c r="S200" s="226"/>
      <c r="T200" s="227"/>
      <c r="U200" s="221"/>
      <c r="V200" s="221">
        <f>SUM(V201:V209)</f>
        <v>2.1800000000000002</v>
      </c>
      <c r="W200" s="221"/>
      <c r="X200" s="221"/>
      <c r="Y200" s="221"/>
      <c r="AG200" t="s">
        <v>169</v>
      </c>
    </row>
    <row r="201" spans="1:60" outlineLevel="1" x14ac:dyDescent="0.25">
      <c r="A201" s="229">
        <v>43</v>
      </c>
      <c r="B201" s="230" t="s">
        <v>623</v>
      </c>
      <c r="C201" s="241" t="s">
        <v>624</v>
      </c>
      <c r="D201" s="231" t="s">
        <v>270</v>
      </c>
      <c r="E201" s="232">
        <v>5.3624999999999998</v>
      </c>
      <c r="F201" s="233"/>
      <c r="G201" s="234">
        <f>ROUND(E201*F201,2)</f>
        <v>0</v>
      </c>
      <c r="H201" s="233"/>
      <c r="I201" s="234">
        <f>ROUND(E201*H201,2)</f>
        <v>0</v>
      </c>
      <c r="J201" s="233"/>
      <c r="K201" s="234">
        <f>ROUND(E201*J201,2)</f>
        <v>0</v>
      </c>
      <c r="L201" s="234">
        <v>21</v>
      </c>
      <c r="M201" s="234">
        <f>G201*(1+L201/100)</f>
        <v>0</v>
      </c>
      <c r="N201" s="232">
        <v>1.6867000000000001</v>
      </c>
      <c r="O201" s="232">
        <f>ROUND(E201*N201,2)</f>
        <v>9.0399999999999991</v>
      </c>
      <c r="P201" s="232">
        <v>0</v>
      </c>
      <c r="Q201" s="232">
        <f>ROUND(E201*P201,2)</f>
        <v>0</v>
      </c>
      <c r="R201" s="234"/>
      <c r="S201" s="234" t="s">
        <v>173</v>
      </c>
      <c r="T201" s="235" t="s">
        <v>173</v>
      </c>
      <c r="U201" s="220">
        <v>0.16</v>
      </c>
      <c r="V201" s="220">
        <f>ROUND(E201*U201,2)</f>
        <v>0.86</v>
      </c>
      <c r="W201" s="220"/>
      <c r="X201" s="220" t="s">
        <v>237</v>
      </c>
      <c r="Y201" s="220" t="s">
        <v>176</v>
      </c>
      <c r="Z201" s="210"/>
      <c r="AA201" s="210"/>
      <c r="AB201" s="210"/>
      <c r="AC201" s="210"/>
      <c r="AD201" s="210"/>
      <c r="AE201" s="210"/>
      <c r="AF201" s="210"/>
      <c r="AG201" s="210" t="s">
        <v>467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5">
      <c r="A202" s="217"/>
      <c r="B202" s="218"/>
      <c r="C202" s="253" t="s">
        <v>625</v>
      </c>
      <c r="D202" s="248"/>
      <c r="E202" s="249"/>
      <c r="F202" s="220"/>
      <c r="G202" s="22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254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5">
      <c r="A203" s="217"/>
      <c r="B203" s="218"/>
      <c r="C203" s="253" t="s">
        <v>626</v>
      </c>
      <c r="D203" s="248"/>
      <c r="E203" s="249"/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254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5">
      <c r="A204" s="217"/>
      <c r="B204" s="218"/>
      <c r="C204" s="253" t="s">
        <v>627</v>
      </c>
      <c r="D204" s="248"/>
      <c r="E204" s="249">
        <v>5.3624999999999998</v>
      </c>
      <c r="F204" s="220"/>
      <c r="G204" s="22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254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5">
      <c r="A205" s="217"/>
      <c r="B205" s="218"/>
      <c r="C205" s="244"/>
      <c r="D205" s="239"/>
      <c r="E205" s="239"/>
      <c r="F205" s="239"/>
      <c r="G205" s="239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180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29">
        <v>44</v>
      </c>
      <c r="B206" s="230" t="s">
        <v>628</v>
      </c>
      <c r="C206" s="241" t="s">
        <v>629</v>
      </c>
      <c r="D206" s="231" t="s">
        <v>348</v>
      </c>
      <c r="E206" s="232">
        <v>8.25</v>
      </c>
      <c r="F206" s="233"/>
      <c r="G206" s="234">
        <f>ROUND(E206*F206,2)</f>
        <v>0</v>
      </c>
      <c r="H206" s="233"/>
      <c r="I206" s="234">
        <f>ROUND(E206*H206,2)</f>
        <v>0</v>
      </c>
      <c r="J206" s="233"/>
      <c r="K206" s="234">
        <f>ROUND(E206*J206,2)</f>
        <v>0</v>
      </c>
      <c r="L206" s="234">
        <v>21</v>
      </c>
      <c r="M206" s="234">
        <f>G206*(1+L206/100)</f>
        <v>0</v>
      </c>
      <c r="N206" s="232">
        <v>1.1000000000000001</v>
      </c>
      <c r="O206" s="232">
        <f>ROUND(E206*N206,2)</f>
        <v>9.08</v>
      </c>
      <c r="P206" s="232">
        <v>0</v>
      </c>
      <c r="Q206" s="232">
        <f>ROUND(E206*P206,2)</f>
        <v>0</v>
      </c>
      <c r="R206" s="234"/>
      <c r="S206" s="234" t="s">
        <v>173</v>
      </c>
      <c r="T206" s="235" t="s">
        <v>173</v>
      </c>
      <c r="U206" s="220">
        <v>0.16</v>
      </c>
      <c r="V206" s="220">
        <f>ROUND(E206*U206,2)</f>
        <v>1.32</v>
      </c>
      <c r="W206" s="220"/>
      <c r="X206" s="220" t="s">
        <v>237</v>
      </c>
      <c r="Y206" s="220" t="s">
        <v>176</v>
      </c>
      <c r="Z206" s="210"/>
      <c r="AA206" s="210"/>
      <c r="AB206" s="210"/>
      <c r="AC206" s="210"/>
      <c r="AD206" s="210"/>
      <c r="AE206" s="210"/>
      <c r="AF206" s="210"/>
      <c r="AG206" s="210" t="s">
        <v>467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5">
      <c r="A207" s="217"/>
      <c r="B207" s="218"/>
      <c r="C207" s="253" t="s">
        <v>630</v>
      </c>
      <c r="D207" s="248"/>
      <c r="E207" s="249"/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10"/>
      <c r="AA207" s="210"/>
      <c r="AB207" s="210"/>
      <c r="AC207" s="210"/>
      <c r="AD207" s="210"/>
      <c r="AE207" s="210"/>
      <c r="AF207" s="210"/>
      <c r="AG207" s="210" t="s">
        <v>254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5">
      <c r="A208" s="217"/>
      <c r="B208" s="218"/>
      <c r="C208" s="253" t="s">
        <v>631</v>
      </c>
      <c r="D208" s="248"/>
      <c r="E208" s="249">
        <v>8.25</v>
      </c>
      <c r="F208" s="220"/>
      <c r="G208" s="220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254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5">
      <c r="A209" s="217"/>
      <c r="B209" s="218"/>
      <c r="C209" s="244"/>
      <c r="D209" s="239"/>
      <c r="E209" s="239"/>
      <c r="F209" s="239"/>
      <c r="G209" s="239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180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x14ac:dyDescent="0.25">
      <c r="A210" s="222" t="s">
        <v>168</v>
      </c>
      <c r="B210" s="223" t="s">
        <v>103</v>
      </c>
      <c r="C210" s="240" t="s">
        <v>104</v>
      </c>
      <c r="D210" s="224"/>
      <c r="E210" s="225"/>
      <c r="F210" s="226"/>
      <c r="G210" s="226">
        <f>SUMIF(AG211:AG214,"&lt;&gt;NOR",G211:G214)</f>
        <v>0</v>
      </c>
      <c r="H210" s="226"/>
      <c r="I210" s="226">
        <f>SUM(I211:I214)</f>
        <v>0</v>
      </c>
      <c r="J210" s="226"/>
      <c r="K210" s="226">
        <f>SUM(K211:K214)</f>
        <v>0</v>
      </c>
      <c r="L210" s="226"/>
      <c r="M210" s="226">
        <f>SUM(M211:M214)</f>
        <v>0</v>
      </c>
      <c r="N210" s="225"/>
      <c r="O210" s="225">
        <f>SUM(O211:O214)</f>
        <v>7.0000000000000007E-2</v>
      </c>
      <c r="P210" s="225"/>
      <c r="Q210" s="225">
        <f>SUM(Q211:Q214)</f>
        <v>0</v>
      </c>
      <c r="R210" s="226"/>
      <c r="S210" s="226"/>
      <c r="T210" s="227"/>
      <c r="U210" s="221"/>
      <c r="V210" s="221">
        <f>SUM(V211:V214)</f>
        <v>0.1</v>
      </c>
      <c r="W210" s="221"/>
      <c r="X210" s="221"/>
      <c r="Y210" s="221"/>
      <c r="AG210" t="s">
        <v>169</v>
      </c>
    </row>
    <row r="211" spans="1:60" outlineLevel="1" x14ac:dyDescent="0.25">
      <c r="A211" s="229">
        <v>45</v>
      </c>
      <c r="B211" s="230" t="s">
        <v>632</v>
      </c>
      <c r="C211" s="241" t="s">
        <v>633</v>
      </c>
      <c r="D211" s="231" t="s">
        <v>250</v>
      </c>
      <c r="E211" s="232">
        <v>0.46200000000000002</v>
      </c>
      <c r="F211" s="233"/>
      <c r="G211" s="234">
        <f>ROUND(E211*F211,2)</f>
        <v>0</v>
      </c>
      <c r="H211" s="233"/>
      <c r="I211" s="234">
        <f>ROUND(E211*H211,2)</f>
        <v>0</v>
      </c>
      <c r="J211" s="233"/>
      <c r="K211" s="234">
        <f>ROUND(E211*J211,2)</f>
        <v>0</v>
      </c>
      <c r="L211" s="234">
        <v>21</v>
      </c>
      <c r="M211" s="234">
        <f>G211*(1+L211/100)</f>
        <v>0</v>
      </c>
      <c r="N211" s="232">
        <v>0.15382000000000001</v>
      </c>
      <c r="O211" s="232">
        <f>ROUND(E211*N211,2)</f>
        <v>7.0000000000000007E-2</v>
      </c>
      <c r="P211" s="232">
        <v>0</v>
      </c>
      <c r="Q211" s="232">
        <f>ROUND(E211*P211,2)</f>
        <v>0</v>
      </c>
      <c r="R211" s="234"/>
      <c r="S211" s="234" t="s">
        <v>173</v>
      </c>
      <c r="T211" s="235" t="s">
        <v>173</v>
      </c>
      <c r="U211" s="220">
        <v>0.22</v>
      </c>
      <c r="V211" s="220">
        <f>ROUND(E211*U211,2)</f>
        <v>0.1</v>
      </c>
      <c r="W211" s="220"/>
      <c r="X211" s="220" t="s">
        <v>237</v>
      </c>
      <c r="Y211" s="220" t="s">
        <v>176</v>
      </c>
      <c r="Z211" s="210"/>
      <c r="AA211" s="210"/>
      <c r="AB211" s="210"/>
      <c r="AC211" s="210"/>
      <c r="AD211" s="210"/>
      <c r="AE211" s="210"/>
      <c r="AF211" s="210"/>
      <c r="AG211" s="210" t="s">
        <v>467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2" x14ac:dyDescent="0.25">
      <c r="A212" s="217"/>
      <c r="B212" s="218"/>
      <c r="C212" s="253" t="s">
        <v>634</v>
      </c>
      <c r="D212" s="248"/>
      <c r="E212" s="249"/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254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5">
      <c r="A213" s="217"/>
      <c r="B213" s="218"/>
      <c r="C213" s="253" t="s">
        <v>635</v>
      </c>
      <c r="D213" s="248"/>
      <c r="E213" s="249">
        <v>0.46200000000000002</v>
      </c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254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5">
      <c r="A214" s="217"/>
      <c r="B214" s="218"/>
      <c r="C214" s="244"/>
      <c r="D214" s="239"/>
      <c r="E214" s="239"/>
      <c r="F214" s="239"/>
      <c r="G214" s="239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180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x14ac:dyDescent="0.25">
      <c r="A215" s="222" t="s">
        <v>168</v>
      </c>
      <c r="B215" s="223" t="s">
        <v>105</v>
      </c>
      <c r="C215" s="240" t="s">
        <v>106</v>
      </c>
      <c r="D215" s="224"/>
      <c r="E215" s="225"/>
      <c r="F215" s="226"/>
      <c r="G215" s="226">
        <f>SUMIF(AG216:AG227,"&lt;&gt;NOR",G216:G227)</f>
        <v>0</v>
      </c>
      <c r="H215" s="226"/>
      <c r="I215" s="226">
        <f>SUM(I216:I227)</f>
        <v>0</v>
      </c>
      <c r="J215" s="226"/>
      <c r="K215" s="226">
        <f>SUM(K216:K227)</f>
        <v>0</v>
      </c>
      <c r="L215" s="226"/>
      <c r="M215" s="226">
        <f>SUM(M216:M227)</f>
        <v>0</v>
      </c>
      <c r="N215" s="225"/>
      <c r="O215" s="225">
        <f>SUM(O216:O227)</f>
        <v>0.01</v>
      </c>
      <c r="P215" s="225"/>
      <c r="Q215" s="225">
        <f>SUM(Q216:Q227)</f>
        <v>0</v>
      </c>
      <c r="R215" s="226"/>
      <c r="S215" s="226"/>
      <c r="T215" s="227"/>
      <c r="U215" s="221"/>
      <c r="V215" s="221">
        <f>SUM(V216:V227)</f>
        <v>348.56</v>
      </c>
      <c r="W215" s="221"/>
      <c r="X215" s="221"/>
      <c r="Y215" s="221"/>
      <c r="AG215" t="s">
        <v>169</v>
      </c>
    </row>
    <row r="216" spans="1:60" outlineLevel="1" x14ac:dyDescent="0.25">
      <c r="A216" s="229">
        <v>46</v>
      </c>
      <c r="B216" s="230" t="s">
        <v>636</v>
      </c>
      <c r="C216" s="241" t="s">
        <v>637</v>
      </c>
      <c r="D216" s="231" t="s">
        <v>266</v>
      </c>
      <c r="E216" s="232">
        <v>349.7</v>
      </c>
      <c r="F216" s="233"/>
      <c r="G216" s="234">
        <f>ROUND(E216*F216,2)</f>
        <v>0</v>
      </c>
      <c r="H216" s="233"/>
      <c r="I216" s="234">
        <f>ROUND(E216*H216,2)</f>
        <v>0</v>
      </c>
      <c r="J216" s="233"/>
      <c r="K216" s="234">
        <f>ROUND(E216*J216,2)</f>
        <v>0</v>
      </c>
      <c r="L216" s="234">
        <v>21</v>
      </c>
      <c r="M216" s="234">
        <f>G216*(1+L216/100)</f>
        <v>0</v>
      </c>
      <c r="N216" s="232">
        <v>4.0000000000000003E-5</v>
      </c>
      <c r="O216" s="232">
        <f>ROUND(E216*N216,2)</f>
        <v>0.01</v>
      </c>
      <c r="P216" s="232">
        <v>0</v>
      </c>
      <c r="Q216" s="232">
        <f>ROUND(E216*P216,2)</f>
        <v>0</v>
      </c>
      <c r="R216" s="234"/>
      <c r="S216" s="234" t="s">
        <v>173</v>
      </c>
      <c r="T216" s="235" t="s">
        <v>173</v>
      </c>
      <c r="U216" s="220">
        <v>0.85</v>
      </c>
      <c r="V216" s="220">
        <f>ROUND(E216*U216,2)</f>
        <v>297.25</v>
      </c>
      <c r="W216" s="220"/>
      <c r="X216" s="220" t="s">
        <v>237</v>
      </c>
      <c r="Y216" s="220" t="s">
        <v>176</v>
      </c>
      <c r="Z216" s="210"/>
      <c r="AA216" s="210"/>
      <c r="AB216" s="210"/>
      <c r="AC216" s="210"/>
      <c r="AD216" s="210"/>
      <c r="AE216" s="210"/>
      <c r="AF216" s="210"/>
      <c r="AG216" s="210" t="s">
        <v>467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2" x14ac:dyDescent="0.25">
      <c r="A217" s="217"/>
      <c r="B217" s="218"/>
      <c r="C217" s="253" t="s">
        <v>638</v>
      </c>
      <c r="D217" s="248"/>
      <c r="E217" s="249"/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254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5">
      <c r="A218" s="217"/>
      <c r="B218" s="218"/>
      <c r="C218" s="253" t="s">
        <v>639</v>
      </c>
      <c r="D218" s="248"/>
      <c r="E218" s="249">
        <v>349.7</v>
      </c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254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5">
      <c r="A219" s="217"/>
      <c r="B219" s="218"/>
      <c r="C219" s="244"/>
      <c r="D219" s="239"/>
      <c r="E219" s="239"/>
      <c r="F219" s="239"/>
      <c r="G219" s="239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180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29">
        <v>47</v>
      </c>
      <c r="B220" s="230" t="s">
        <v>640</v>
      </c>
      <c r="C220" s="241" t="s">
        <v>641</v>
      </c>
      <c r="D220" s="231" t="s">
        <v>266</v>
      </c>
      <c r="E220" s="232">
        <v>105.2</v>
      </c>
      <c r="F220" s="233"/>
      <c r="G220" s="234">
        <f>ROUND(E220*F220,2)</f>
        <v>0</v>
      </c>
      <c r="H220" s="233"/>
      <c r="I220" s="234">
        <f>ROUND(E220*H220,2)</f>
        <v>0</v>
      </c>
      <c r="J220" s="233"/>
      <c r="K220" s="234">
        <f>ROUND(E220*J220,2)</f>
        <v>0</v>
      </c>
      <c r="L220" s="234">
        <v>21</v>
      </c>
      <c r="M220" s="234">
        <f>G220*(1+L220/100)</f>
        <v>0</v>
      </c>
      <c r="N220" s="232">
        <v>2.0000000000000002E-5</v>
      </c>
      <c r="O220" s="232">
        <f>ROUND(E220*N220,2)</f>
        <v>0</v>
      </c>
      <c r="P220" s="232">
        <v>0</v>
      </c>
      <c r="Q220" s="232">
        <f>ROUND(E220*P220,2)</f>
        <v>0</v>
      </c>
      <c r="R220" s="234"/>
      <c r="S220" s="234" t="s">
        <v>173</v>
      </c>
      <c r="T220" s="235" t="s">
        <v>173</v>
      </c>
      <c r="U220" s="220">
        <v>0.35</v>
      </c>
      <c r="V220" s="220">
        <f>ROUND(E220*U220,2)</f>
        <v>36.82</v>
      </c>
      <c r="W220" s="220"/>
      <c r="X220" s="220" t="s">
        <v>237</v>
      </c>
      <c r="Y220" s="220" t="s">
        <v>176</v>
      </c>
      <c r="Z220" s="210"/>
      <c r="AA220" s="210"/>
      <c r="AB220" s="210"/>
      <c r="AC220" s="210"/>
      <c r="AD220" s="210"/>
      <c r="AE220" s="210"/>
      <c r="AF220" s="210"/>
      <c r="AG220" s="210" t="s">
        <v>467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5">
      <c r="A221" s="217"/>
      <c r="B221" s="218"/>
      <c r="C221" s="253" t="s">
        <v>612</v>
      </c>
      <c r="D221" s="248"/>
      <c r="E221" s="249"/>
      <c r="F221" s="220"/>
      <c r="G221" s="220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254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5">
      <c r="A222" s="217"/>
      <c r="B222" s="218"/>
      <c r="C222" s="253" t="s">
        <v>642</v>
      </c>
      <c r="D222" s="248"/>
      <c r="E222" s="249">
        <v>105.2</v>
      </c>
      <c r="F222" s="220"/>
      <c r="G222" s="22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10"/>
      <c r="AA222" s="210"/>
      <c r="AB222" s="210"/>
      <c r="AC222" s="210"/>
      <c r="AD222" s="210"/>
      <c r="AE222" s="210"/>
      <c r="AF222" s="210"/>
      <c r="AG222" s="210" t="s">
        <v>254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5">
      <c r="A223" s="217"/>
      <c r="B223" s="218"/>
      <c r="C223" s="244"/>
      <c r="D223" s="239"/>
      <c r="E223" s="239"/>
      <c r="F223" s="239"/>
      <c r="G223" s="239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180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29">
        <v>48</v>
      </c>
      <c r="B224" s="230" t="s">
        <v>643</v>
      </c>
      <c r="C224" s="241" t="s">
        <v>637</v>
      </c>
      <c r="D224" s="231" t="s">
        <v>235</v>
      </c>
      <c r="E224" s="232">
        <v>23</v>
      </c>
      <c r="F224" s="233"/>
      <c r="G224" s="234">
        <f>ROUND(E224*F224,2)</f>
        <v>0</v>
      </c>
      <c r="H224" s="233"/>
      <c r="I224" s="234">
        <f>ROUND(E224*H224,2)</f>
        <v>0</v>
      </c>
      <c r="J224" s="233"/>
      <c r="K224" s="234">
        <f>ROUND(E224*J224,2)</f>
        <v>0</v>
      </c>
      <c r="L224" s="234">
        <v>21</v>
      </c>
      <c r="M224" s="234">
        <f>G224*(1+L224/100)</f>
        <v>0</v>
      </c>
      <c r="N224" s="232">
        <v>6.9999999999999994E-5</v>
      </c>
      <c r="O224" s="232">
        <f>ROUND(E224*N224,2)</f>
        <v>0</v>
      </c>
      <c r="P224" s="232">
        <v>0</v>
      </c>
      <c r="Q224" s="232">
        <f>ROUND(E224*P224,2)</f>
        <v>0</v>
      </c>
      <c r="R224" s="234"/>
      <c r="S224" s="234" t="s">
        <v>173</v>
      </c>
      <c r="T224" s="235" t="s">
        <v>173</v>
      </c>
      <c r="U224" s="220">
        <v>0.63</v>
      </c>
      <c r="V224" s="220">
        <f>ROUND(E224*U224,2)</f>
        <v>14.49</v>
      </c>
      <c r="W224" s="220"/>
      <c r="X224" s="220" t="s">
        <v>237</v>
      </c>
      <c r="Y224" s="220" t="s">
        <v>176</v>
      </c>
      <c r="Z224" s="210"/>
      <c r="AA224" s="210"/>
      <c r="AB224" s="210"/>
      <c r="AC224" s="210"/>
      <c r="AD224" s="210"/>
      <c r="AE224" s="210"/>
      <c r="AF224" s="210"/>
      <c r="AG224" s="210" t="s">
        <v>467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2" x14ac:dyDescent="0.25">
      <c r="A225" s="217"/>
      <c r="B225" s="218"/>
      <c r="C225" s="253" t="s">
        <v>644</v>
      </c>
      <c r="D225" s="248"/>
      <c r="E225" s="249"/>
      <c r="F225" s="220"/>
      <c r="G225" s="220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20"/>
      <c r="Z225" s="210"/>
      <c r="AA225" s="210"/>
      <c r="AB225" s="210"/>
      <c r="AC225" s="210"/>
      <c r="AD225" s="210"/>
      <c r="AE225" s="210"/>
      <c r="AF225" s="210"/>
      <c r="AG225" s="210" t="s">
        <v>254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5">
      <c r="A226" s="217"/>
      <c r="B226" s="218"/>
      <c r="C226" s="253" t="s">
        <v>645</v>
      </c>
      <c r="D226" s="248"/>
      <c r="E226" s="249">
        <v>23</v>
      </c>
      <c r="F226" s="220"/>
      <c r="G226" s="22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254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25">
      <c r="A227" s="217"/>
      <c r="B227" s="218"/>
      <c r="C227" s="244"/>
      <c r="D227" s="239"/>
      <c r="E227" s="239"/>
      <c r="F227" s="239"/>
      <c r="G227" s="239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10"/>
      <c r="AA227" s="210"/>
      <c r="AB227" s="210"/>
      <c r="AC227" s="210"/>
      <c r="AD227" s="210"/>
      <c r="AE227" s="210"/>
      <c r="AF227" s="210"/>
      <c r="AG227" s="210" t="s">
        <v>180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x14ac:dyDescent="0.25">
      <c r="A228" s="222" t="s">
        <v>168</v>
      </c>
      <c r="B228" s="223" t="s">
        <v>107</v>
      </c>
      <c r="C228" s="240" t="s">
        <v>108</v>
      </c>
      <c r="D228" s="224"/>
      <c r="E228" s="225"/>
      <c r="F228" s="226"/>
      <c r="G228" s="226">
        <f>SUMIF(AG229:AG232,"&lt;&gt;NOR",G229:G232)</f>
        <v>0</v>
      </c>
      <c r="H228" s="226"/>
      <c r="I228" s="226">
        <f>SUM(I229:I232)</f>
        <v>0</v>
      </c>
      <c r="J228" s="226"/>
      <c r="K228" s="226">
        <f>SUM(K229:K232)</f>
        <v>0</v>
      </c>
      <c r="L228" s="226"/>
      <c r="M228" s="226">
        <f>SUM(M229:M232)</f>
        <v>0</v>
      </c>
      <c r="N228" s="225"/>
      <c r="O228" s="225">
        <f>SUM(O229:O232)</f>
        <v>0</v>
      </c>
      <c r="P228" s="225"/>
      <c r="Q228" s="225">
        <f>SUM(Q229:Q232)</f>
        <v>0</v>
      </c>
      <c r="R228" s="226"/>
      <c r="S228" s="226"/>
      <c r="T228" s="227"/>
      <c r="U228" s="221"/>
      <c r="V228" s="221">
        <f>SUM(V229:V232)</f>
        <v>171.21</v>
      </c>
      <c r="W228" s="221"/>
      <c r="X228" s="221"/>
      <c r="Y228" s="221"/>
      <c r="AG228" t="s">
        <v>169</v>
      </c>
    </row>
    <row r="229" spans="1:60" outlineLevel="1" x14ac:dyDescent="0.25">
      <c r="A229" s="229">
        <v>49</v>
      </c>
      <c r="B229" s="230" t="s">
        <v>646</v>
      </c>
      <c r="C229" s="241" t="s">
        <v>637</v>
      </c>
      <c r="D229" s="231" t="s">
        <v>266</v>
      </c>
      <c r="E229" s="232">
        <v>219.5</v>
      </c>
      <c r="F229" s="233"/>
      <c r="G229" s="234">
        <f>ROUND(E229*F229,2)</f>
        <v>0</v>
      </c>
      <c r="H229" s="233"/>
      <c r="I229" s="234">
        <f>ROUND(E229*H229,2)</f>
        <v>0</v>
      </c>
      <c r="J229" s="233"/>
      <c r="K229" s="234">
        <f>ROUND(E229*J229,2)</f>
        <v>0</v>
      </c>
      <c r="L229" s="234">
        <v>21</v>
      </c>
      <c r="M229" s="234">
        <f>G229*(1+L229/100)</f>
        <v>0</v>
      </c>
      <c r="N229" s="232">
        <v>0</v>
      </c>
      <c r="O229" s="232">
        <f>ROUND(E229*N229,2)</f>
        <v>0</v>
      </c>
      <c r="P229" s="232">
        <v>0</v>
      </c>
      <c r="Q229" s="232">
        <f>ROUND(E229*P229,2)</f>
        <v>0</v>
      </c>
      <c r="R229" s="234"/>
      <c r="S229" s="234" t="s">
        <v>173</v>
      </c>
      <c r="T229" s="235" t="s">
        <v>173</v>
      </c>
      <c r="U229" s="220">
        <v>0.78</v>
      </c>
      <c r="V229" s="220">
        <f>ROUND(E229*U229,2)</f>
        <v>171.21</v>
      </c>
      <c r="W229" s="220"/>
      <c r="X229" s="220" t="s">
        <v>237</v>
      </c>
      <c r="Y229" s="220" t="s">
        <v>176</v>
      </c>
      <c r="Z229" s="210"/>
      <c r="AA229" s="210"/>
      <c r="AB229" s="210"/>
      <c r="AC229" s="210"/>
      <c r="AD229" s="210"/>
      <c r="AE229" s="210"/>
      <c r="AF229" s="210"/>
      <c r="AG229" s="210" t="s">
        <v>467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5">
      <c r="A230" s="217"/>
      <c r="B230" s="218"/>
      <c r="C230" s="253" t="s">
        <v>647</v>
      </c>
      <c r="D230" s="248"/>
      <c r="E230" s="249"/>
      <c r="F230" s="220"/>
      <c r="G230" s="22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254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5">
      <c r="A231" s="217"/>
      <c r="B231" s="218"/>
      <c r="C231" s="253" t="s">
        <v>648</v>
      </c>
      <c r="D231" s="248"/>
      <c r="E231" s="249">
        <v>219.5</v>
      </c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254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2" x14ac:dyDescent="0.25">
      <c r="A232" s="217"/>
      <c r="B232" s="218"/>
      <c r="C232" s="244"/>
      <c r="D232" s="239"/>
      <c r="E232" s="239"/>
      <c r="F232" s="239"/>
      <c r="G232" s="239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180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x14ac:dyDescent="0.25">
      <c r="A233" s="222" t="s">
        <v>168</v>
      </c>
      <c r="B233" s="223" t="s">
        <v>109</v>
      </c>
      <c r="C233" s="240" t="s">
        <v>110</v>
      </c>
      <c r="D233" s="224"/>
      <c r="E233" s="225"/>
      <c r="F233" s="226"/>
      <c r="G233" s="226">
        <f>SUMIF(AG234:AG238,"&lt;&gt;NOR",G234:G238)</f>
        <v>0</v>
      </c>
      <c r="H233" s="226"/>
      <c r="I233" s="226">
        <f>SUM(I234:I238)</f>
        <v>0</v>
      </c>
      <c r="J233" s="226"/>
      <c r="K233" s="226">
        <f>SUM(K234:K238)</f>
        <v>0</v>
      </c>
      <c r="L233" s="226"/>
      <c r="M233" s="226">
        <f>SUM(M234:M238)</f>
        <v>0</v>
      </c>
      <c r="N233" s="225"/>
      <c r="O233" s="225">
        <f>SUM(O234:O238)</f>
        <v>0</v>
      </c>
      <c r="P233" s="225"/>
      <c r="Q233" s="225">
        <f>SUM(Q234:Q238)</f>
        <v>0</v>
      </c>
      <c r="R233" s="226"/>
      <c r="S233" s="226"/>
      <c r="T233" s="227"/>
      <c r="U233" s="221"/>
      <c r="V233" s="221">
        <f>SUM(V234:V238)</f>
        <v>33.72</v>
      </c>
      <c r="W233" s="221"/>
      <c r="X233" s="221"/>
      <c r="Y233" s="221"/>
      <c r="AG233" t="s">
        <v>169</v>
      </c>
    </row>
    <row r="234" spans="1:60" outlineLevel="1" x14ac:dyDescent="0.25">
      <c r="A234" s="229">
        <v>50</v>
      </c>
      <c r="B234" s="230" t="s">
        <v>649</v>
      </c>
      <c r="C234" s="241" t="s">
        <v>650</v>
      </c>
      <c r="D234" s="231" t="s">
        <v>266</v>
      </c>
      <c r="E234" s="232">
        <v>674.4</v>
      </c>
      <c r="F234" s="233"/>
      <c r="G234" s="234">
        <f>ROUND(E234*F234,2)</f>
        <v>0</v>
      </c>
      <c r="H234" s="233"/>
      <c r="I234" s="234">
        <f>ROUND(E234*H234,2)</f>
        <v>0</v>
      </c>
      <c r="J234" s="233"/>
      <c r="K234" s="234">
        <f>ROUND(E234*J234,2)</f>
        <v>0</v>
      </c>
      <c r="L234" s="234">
        <v>21</v>
      </c>
      <c r="M234" s="234">
        <f>G234*(1+L234/100)</f>
        <v>0</v>
      </c>
      <c r="N234" s="232">
        <v>0</v>
      </c>
      <c r="O234" s="232">
        <f>ROUND(E234*N234,2)</f>
        <v>0</v>
      </c>
      <c r="P234" s="232">
        <v>0</v>
      </c>
      <c r="Q234" s="232">
        <f>ROUND(E234*P234,2)</f>
        <v>0</v>
      </c>
      <c r="R234" s="234"/>
      <c r="S234" s="234" t="s">
        <v>173</v>
      </c>
      <c r="T234" s="235" t="s">
        <v>173</v>
      </c>
      <c r="U234" s="220">
        <v>0.05</v>
      </c>
      <c r="V234" s="220">
        <f>ROUND(E234*U234,2)</f>
        <v>33.72</v>
      </c>
      <c r="W234" s="220"/>
      <c r="X234" s="220" t="s">
        <v>237</v>
      </c>
      <c r="Y234" s="220" t="s">
        <v>176</v>
      </c>
      <c r="Z234" s="210"/>
      <c r="AA234" s="210"/>
      <c r="AB234" s="210"/>
      <c r="AC234" s="210"/>
      <c r="AD234" s="210"/>
      <c r="AE234" s="210"/>
      <c r="AF234" s="210"/>
      <c r="AG234" s="210" t="s">
        <v>467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5">
      <c r="A235" s="217"/>
      <c r="B235" s="218"/>
      <c r="C235" s="253" t="s">
        <v>651</v>
      </c>
      <c r="D235" s="248"/>
      <c r="E235" s="249"/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254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5">
      <c r="A236" s="217"/>
      <c r="B236" s="218"/>
      <c r="C236" s="253" t="s">
        <v>647</v>
      </c>
      <c r="D236" s="248"/>
      <c r="E236" s="249"/>
      <c r="F236" s="220"/>
      <c r="G236" s="22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20"/>
      <c r="Z236" s="210"/>
      <c r="AA236" s="210"/>
      <c r="AB236" s="210"/>
      <c r="AC236" s="210"/>
      <c r="AD236" s="210"/>
      <c r="AE236" s="210"/>
      <c r="AF236" s="210"/>
      <c r="AG236" s="210" t="s">
        <v>254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5">
      <c r="A237" s="217"/>
      <c r="B237" s="218"/>
      <c r="C237" s="253" t="s">
        <v>652</v>
      </c>
      <c r="D237" s="248"/>
      <c r="E237" s="249">
        <v>674.4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254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2" x14ac:dyDescent="0.25">
      <c r="A238" s="217"/>
      <c r="B238" s="218"/>
      <c r="C238" s="244"/>
      <c r="D238" s="239"/>
      <c r="E238" s="239"/>
      <c r="F238" s="239"/>
      <c r="G238" s="239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10"/>
      <c r="AA238" s="210"/>
      <c r="AB238" s="210"/>
      <c r="AC238" s="210"/>
      <c r="AD238" s="210"/>
      <c r="AE238" s="210"/>
      <c r="AF238" s="210"/>
      <c r="AG238" s="210" t="s">
        <v>180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x14ac:dyDescent="0.25">
      <c r="A239" s="222" t="s">
        <v>168</v>
      </c>
      <c r="B239" s="223" t="s">
        <v>111</v>
      </c>
      <c r="C239" s="240" t="s">
        <v>112</v>
      </c>
      <c r="D239" s="224"/>
      <c r="E239" s="225"/>
      <c r="F239" s="226"/>
      <c r="G239" s="226">
        <f>SUMIF(AG240:AG273,"&lt;&gt;NOR",G240:G273)</f>
        <v>0</v>
      </c>
      <c r="H239" s="226"/>
      <c r="I239" s="226">
        <f>SUM(I240:I273)</f>
        <v>0</v>
      </c>
      <c r="J239" s="226"/>
      <c r="K239" s="226">
        <f>SUM(K240:K273)</f>
        <v>0</v>
      </c>
      <c r="L239" s="226"/>
      <c r="M239" s="226">
        <f>SUM(M240:M273)</f>
        <v>0</v>
      </c>
      <c r="N239" s="225"/>
      <c r="O239" s="225">
        <f>SUM(O240:O273)</f>
        <v>630.07000000000005</v>
      </c>
      <c r="P239" s="225"/>
      <c r="Q239" s="225">
        <f>SUM(Q240:Q273)</f>
        <v>0</v>
      </c>
      <c r="R239" s="226"/>
      <c r="S239" s="226"/>
      <c r="T239" s="227"/>
      <c r="U239" s="221"/>
      <c r="V239" s="221">
        <f>SUM(V240:V273)</f>
        <v>1038.23</v>
      </c>
      <c r="W239" s="221"/>
      <c r="X239" s="221"/>
      <c r="Y239" s="221"/>
      <c r="AG239" t="s">
        <v>169</v>
      </c>
    </row>
    <row r="240" spans="1:60" outlineLevel="1" x14ac:dyDescent="0.25">
      <c r="A240" s="229">
        <v>51</v>
      </c>
      <c r="B240" s="230" t="s">
        <v>653</v>
      </c>
      <c r="C240" s="241" t="s">
        <v>654</v>
      </c>
      <c r="D240" s="231" t="s">
        <v>235</v>
      </c>
      <c r="E240" s="232">
        <v>18</v>
      </c>
      <c r="F240" s="233"/>
      <c r="G240" s="234">
        <f>ROUND(E240*F240,2)</f>
        <v>0</v>
      </c>
      <c r="H240" s="233"/>
      <c r="I240" s="234">
        <f>ROUND(E240*H240,2)</f>
        <v>0</v>
      </c>
      <c r="J240" s="233"/>
      <c r="K240" s="234">
        <f>ROUND(E240*J240,2)</f>
        <v>0</v>
      </c>
      <c r="L240" s="234">
        <v>21</v>
      </c>
      <c r="M240" s="234">
        <f>G240*(1+L240/100)</f>
        <v>0</v>
      </c>
      <c r="N240" s="232">
        <v>7.0200000000000002E-3</v>
      </c>
      <c r="O240" s="232">
        <f>ROUND(E240*N240,2)</f>
        <v>0.13</v>
      </c>
      <c r="P240" s="232">
        <v>0</v>
      </c>
      <c r="Q240" s="232">
        <f>ROUND(E240*P240,2)</f>
        <v>0</v>
      </c>
      <c r="R240" s="234"/>
      <c r="S240" s="234" t="s">
        <v>173</v>
      </c>
      <c r="T240" s="235" t="s">
        <v>173</v>
      </c>
      <c r="U240" s="220">
        <v>1.31</v>
      </c>
      <c r="V240" s="220">
        <f>ROUND(E240*U240,2)</f>
        <v>23.58</v>
      </c>
      <c r="W240" s="220"/>
      <c r="X240" s="220" t="s">
        <v>237</v>
      </c>
      <c r="Y240" s="220" t="s">
        <v>176</v>
      </c>
      <c r="Z240" s="210"/>
      <c r="AA240" s="210"/>
      <c r="AB240" s="210"/>
      <c r="AC240" s="210"/>
      <c r="AD240" s="210"/>
      <c r="AE240" s="210"/>
      <c r="AF240" s="210"/>
      <c r="AG240" s="210" t="s">
        <v>467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2" x14ac:dyDescent="0.25">
      <c r="A241" s="217"/>
      <c r="B241" s="218"/>
      <c r="C241" s="253" t="s">
        <v>655</v>
      </c>
      <c r="D241" s="248"/>
      <c r="E241" s="249"/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254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5">
      <c r="A242" s="217"/>
      <c r="B242" s="218"/>
      <c r="C242" s="253" t="s">
        <v>87</v>
      </c>
      <c r="D242" s="248"/>
      <c r="E242" s="249">
        <v>18</v>
      </c>
      <c r="F242" s="220"/>
      <c r="G242" s="220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20"/>
      <c r="Z242" s="210"/>
      <c r="AA242" s="210"/>
      <c r="AB242" s="210"/>
      <c r="AC242" s="210"/>
      <c r="AD242" s="210"/>
      <c r="AE242" s="210"/>
      <c r="AF242" s="210"/>
      <c r="AG242" s="210" t="s">
        <v>254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5">
      <c r="A243" s="217"/>
      <c r="B243" s="218"/>
      <c r="C243" s="244"/>
      <c r="D243" s="239"/>
      <c r="E243" s="239"/>
      <c r="F243" s="239"/>
      <c r="G243" s="239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180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ht="20.399999999999999" outlineLevel="1" x14ac:dyDescent="0.25">
      <c r="A244" s="229">
        <v>52</v>
      </c>
      <c r="B244" s="230" t="s">
        <v>656</v>
      </c>
      <c r="C244" s="241" t="s">
        <v>657</v>
      </c>
      <c r="D244" s="231" t="s">
        <v>235</v>
      </c>
      <c r="E244" s="232">
        <v>18</v>
      </c>
      <c r="F244" s="233"/>
      <c r="G244" s="234">
        <f>ROUND(E244*F244,2)</f>
        <v>0</v>
      </c>
      <c r="H244" s="233"/>
      <c r="I244" s="234">
        <f>ROUND(E244*H244,2)</f>
        <v>0</v>
      </c>
      <c r="J244" s="233"/>
      <c r="K244" s="234">
        <f>ROUND(E244*J244,2)</f>
        <v>0</v>
      </c>
      <c r="L244" s="234">
        <v>21</v>
      </c>
      <c r="M244" s="234">
        <f>G244*(1+L244/100)</f>
        <v>0</v>
      </c>
      <c r="N244" s="232">
        <v>2.2089699999999999</v>
      </c>
      <c r="O244" s="232">
        <f>ROUND(E244*N244,2)</f>
        <v>39.76</v>
      </c>
      <c r="P244" s="232">
        <v>0</v>
      </c>
      <c r="Q244" s="232">
        <f>ROUND(E244*P244,2)</f>
        <v>0</v>
      </c>
      <c r="R244" s="234"/>
      <c r="S244" s="234" t="s">
        <v>173</v>
      </c>
      <c r="T244" s="235" t="s">
        <v>173</v>
      </c>
      <c r="U244" s="220">
        <v>21.29</v>
      </c>
      <c r="V244" s="220">
        <f>ROUND(E244*U244,2)</f>
        <v>383.22</v>
      </c>
      <c r="W244" s="220"/>
      <c r="X244" s="220" t="s">
        <v>237</v>
      </c>
      <c r="Y244" s="220" t="s">
        <v>176</v>
      </c>
      <c r="Z244" s="210"/>
      <c r="AA244" s="210"/>
      <c r="AB244" s="210"/>
      <c r="AC244" s="210"/>
      <c r="AD244" s="210"/>
      <c r="AE244" s="210"/>
      <c r="AF244" s="210"/>
      <c r="AG244" s="210" t="s">
        <v>467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5">
      <c r="A245" s="217"/>
      <c r="B245" s="218"/>
      <c r="C245" s="253" t="s">
        <v>655</v>
      </c>
      <c r="D245" s="248"/>
      <c r="E245" s="249"/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254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5">
      <c r="A246" s="217"/>
      <c r="B246" s="218"/>
      <c r="C246" s="253" t="s">
        <v>87</v>
      </c>
      <c r="D246" s="248"/>
      <c r="E246" s="249">
        <v>18</v>
      </c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10"/>
      <c r="AA246" s="210"/>
      <c r="AB246" s="210"/>
      <c r="AC246" s="210"/>
      <c r="AD246" s="210"/>
      <c r="AE246" s="210"/>
      <c r="AF246" s="210"/>
      <c r="AG246" s="210" t="s">
        <v>254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2" x14ac:dyDescent="0.25">
      <c r="A247" s="217"/>
      <c r="B247" s="218"/>
      <c r="C247" s="244"/>
      <c r="D247" s="239"/>
      <c r="E247" s="239"/>
      <c r="F247" s="239"/>
      <c r="G247" s="239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20"/>
      <c r="Z247" s="210"/>
      <c r="AA247" s="210"/>
      <c r="AB247" s="210"/>
      <c r="AC247" s="210"/>
      <c r="AD247" s="210"/>
      <c r="AE247" s="210"/>
      <c r="AF247" s="210"/>
      <c r="AG247" s="210" t="s">
        <v>180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29">
        <v>53</v>
      </c>
      <c r="B248" s="230" t="s">
        <v>658</v>
      </c>
      <c r="C248" s="241" t="s">
        <v>659</v>
      </c>
      <c r="D248" s="231" t="s">
        <v>235</v>
      </c>
      <c r="E248" s="232">
        <v>37</v>
      </c>
      <c r="F248" s="233"/>
      <c r="G248" s="234">
        <f>ROUND(E248*F248,2)</f>
        <v>0</v>
      </c>
      <c r="H248" s="233"/>
      <c r="I248" s="234">
        <f>ROUND(E248*H248,2)</f>
        <v>0</v>
      </c>
      <c r="J248" s="233"/>
      <c r="K248" s="234">
        <f>ROUND(E248*J248,2)</f>
        <v>0</v>
      </c>
      <c r="L248" s="234">
        <v>21</v>
      </c>
      <c r="M248" s="234">
        <f>G248*(1+L248/100)</f>
        <v>0</v>
      </c>
      <c r="N248" s="232">
        <v>3.5819999999999998E-2</v>
      </c>
      <c r="O248" s="232">
        <f>ROUND(E248*N248,2)</f>
        <v>1.33</v>
      </c>
      <c r="P248" s="232">
        <v>0</v>
      </c>
      <c r="Q248" s="232">
        <f>ROUND(E248*P248,2)</f>
        <v>0</v>
      </c>
      <c r="R248" s="234"/>
      <c r="S248" s="234" t="s">
        <v>173</v>
      </c>
      <c r="T248" s="235" t="s">
        <v>173</v>
      </c>
      <c r="U248" s="220">
        <v>3.02</v>
      </c>
      <c r="V248" s="220">
        <f>ROUND(E248*U248,2)</f>
        <v>111.74</v>
      </c>
      <c r="W248" s="220"/>
      <c r="X248" s="220" t="s">
        <v>237</v>
      </c>
      <c r="Y248" s="220" t="s">
        <v>176</v>
      </c>
      <c r="Z248" s="210"/>
      <c r="AA248" s="210"/>
      <c r="AB248" s="210"/>
      <c r="AC248" s="210"/>
      <c r="AD248" s="210"/>
      <c r="AE248" s="210"/>
      <c r="AF248" s="210"/>
      <c r="AG248" s="210" t="s">
        <v>467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2" x14ac:dyDescent="0.25">
      <c r="A249" s="217"/>
      <c r="B249" s="218"/>
      <c r="C249" s="253" t="s">
        <v>660</v>
      </c>
      <c r="D249" s="248"/>
      <c r="E249" s="249"/>
      <c r="F249" s="220"/>
      <c r="G249" s="220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20"/>
      <c r="Z249" s="210"/>
      <c r="AA249" s="210"/>
      <c r="AB249" s="210"/>
      <c r="AC249" s="210"/>
      <c r="AD249" s="210"/>
      <c r="AE249" s="210"/>
      <c r="AF249" s="210"/>
      <c r="AG249" s="210" t="s">
        <v>254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5">
      <c r="A250" s="217"/>
      <c r="B250" s="218"/>
      <c r="C250" s="253" t="s">
        <v>661</v>
      </c>
      <c r="D250" s="248"/>
      <c r="E250" s="249">
        <v>37</v>
      </c>
      <c r="F250" s="220"/>
      <c r="G250" s="220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20"/>
      <c r="Z250" s="210"/>
      <c r="AA250" s="210"/>
      <c r="AB250" s="210"/>
      <c r="AC250" s="210"/>
      <c r="AD250" s="210"/>
      <c r="AE250" s="210"/>
      <c r="AF250" s="210"/>
      <c r="AG250" s="210" t="s">
        <v>254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5">
      <c r="A251" s="217"/>
      <c r="B251" s="218"/>
      <c r="C251" s="244"/>
      <c r="D251" s="239"/>
      <c r="E251" s="239"/>
      <c r="F251" s="239"/>
      <c r="G251" s="239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10"/>
      <c r="AA251" s="210"/>
      <c r="AB251" s="210"/>
      <c r="AC251" s="210"/>
      <c r="AD251" s="210"/>
      <c r="AE251" s="210"/>
      <c r="AF251" s="210"/>
      <c r="AG251" s="210" t="s">
        <v>180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29">
        <v>54</v>
      </c>
      <c r="B252" s="230" t="s">
        <v>662</v>
      </c>
      <c r="C252" s="241" t="s">
        <v>663</v>
      </c>
      <c r="D252" s="231" t="s">
        <v>266</v>
      </c>
      <c r="E252" s="232">
        <v>674.4</v>
      </c>
      <c r="F252" s="233"/>
      <c r="G252" s="234">
        <f>ROUND(E252*F252,2)</f>
        <v>0</v>
      </c>
      <c r="H252" s="233"/>
      <c r="I252" s="234">
        <f>ROUND(E252*H252,2)</f>
        <v>0</v>
      </c>
      <c r="J252" s="233"/>
      <c r="K252" s="234">
        <f>ROUND(E252*J252,2)</f>
        <v>0</v>
      </c>
      <c r="L252" s="234">
        <v>21</v>
      </c>
      <c r="M252" s="234">
        <f>G252*(1+L252/100)</f>
        <v>0</v>
      </c>
      <c r="N252" s="232">
        <v>0</v>
      </c>
      <c r="O252" s="232">
        <f>ROUND(E252*N252,2)</f>
        <v>0</v>
      </c>
      <c r="P252" s="232">
        <v>0</v>
      </c>
      <c r="Q252" s="232">
        <f>ROUND(E252*P252,2)</f>
        <v>0</v>
      </c>
      <c r="R252" s="234"/>
      <c r="S252" s="234" t="s">
        <v>173</v>
      </c>
      <c r="T252" s="235" t="s">
        <v>173</v>
      </c>
      <c r="U252" s="220">
        <v>0.08</v>
      </c>
      <c r="V252" s="220">
        <f>ROUND(E252*U252,2)</f>
        <v>53.95</v>
      </c>
      <c r="W252" s="220"/>
      <c r="X252" s="220" t="s">
        <v>237</v>
      </c>
      <c r="Y252" s="220" t="s">
        <v>176</v>
      </c>
      <c r="Z252" s="210"/>
      <c r="AA252" s="210"/>
      <c r="AB252" s="210"/>
      <c r="AC252" s="210"/>
      <c r="AD252" s="210"/>
      <c r="AE252" s="210"/>
      <c r="AF252" s="210"/>
      <c r="AG252" s="210" t="s">
        <v>467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5">
      <c r="A253" s="217"/>
      <c r="B253" s="218"/>
      <c r="C253" s="253" t="s">
        <v>612</v>
      </c>
      <c r="D253" s="248"/>
      <c r="E253" s="249"/>
      <c r="F253" s="220"/>
      <c r="G253" s="220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254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5">
      <c r="A254" s="217"/>
      <c r="B254" s="218"/>
      <c r="C254" s="253" t="s">
        <v>664</v>
      </c>
      <c r="D254" s="248"/>
      <c r="E254" s="249"/>
      <c r="F254" s="220"/>
      <c r="G254" s="220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20"/>
      <c r="Z254" s="210"/>
      <c r="AA254" s="210"/>
      <c r="AB254" s="210"/>
      <c r="AC254" s="210"/>
      <c r="AD254" s="210"/>
      <c r="AE254" s="210"/>
      <c r="AF254" s="210"/>
      <c r="AG254" s="210" t="s">
        <v>254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5">
      <c r="A255" s="217"/>
      <c r="B255" s="218"/>
      <c r="C255" s="253" t="s">
        <v>652</v>
      </c>
      <c r="D255" s="248"/>
      <c r="E255" s="249">
        <v>674.4</v>
      </c>
      <c r="F255" s="220"/>
      <c r="G255" s="220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254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2" x14ac:dyDescent="0.25">
      <c r="A256" s="217"/>
      <c r="B256" s="218"/>
      <c r="C256" s="244"/>
      <c r="D256" s="239"/>
      <c r="E256" s="239"/>
      <c r="F256" s="239"/>
      <c r="G256" s="239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10"/>
      <c r="AA256" s="210"/>
      <c r="AB256" s="210"/>
      <c r="AC256" s="210"/>
      <c r="AD256" s="210"/>
      <c r="AE256" s="210"/>
      <c r="AF256" s="210"/>
      <c r="AG256" s="210" t="s">
        <v>180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29">
        <v>55</v>
      </c>
      <c r="B257" s="230" t="s">
        <v>665</v>
      </c>
      <c r="C257" s="241" t="s">
        <v>663</v>
      </c>
      <c r="D257" s="231" t="s">
        <v>666</v>
      </c>
      <c r="E257" s="232">
        <v>19</v>
      </c>
      <c r="F257" s="233"/>
      <c r="G257" s="234">
        <f>ROUND(E257*F257,2)</f>
        <v>0</v>
      </c>
      <c r="H257" s="233"/>
      <c r="I257" s="234">
        <f>ROUND(E257*H257,2)</f>
        <v>0</v>
      </c>
      <c r="J257" s="233"/>
      <c r="K257" s="234">
        <f>ROUND(E257*J257,2)</f>
        <v>0</v>
      </c>
      <c r="L257" s="234">
        <v>21</v>
      </c>
      <c r="M257" s="234">
        <f>G257*(1+L257/100)</f>
        <v>0</v>
      </c>
      <c r="N257" s="232">
        <v>1.7000000000000001E-4</v>
      </c>
      <c r="O257" s="232">
        <f>ROUND(E257*N257,2)</f>
        <v>0</v>
      </c>
      <c r="P257" s="232">
        <v>0</v>
      </c>
      <c r="Q257" s="232">
        <f>ROUND(E257*P257,2)</f>
        <v>0</v>
      </c>
      <c r="R257" s="234"/>
      <c r="S257" s="234" t="s">
        <v>173</v>
      </c>
      <c r="T257" s="235" t="s">
        <v>173</v>
      </c>
      <c r="U257" s="220">
        <v>7.1</v>
      </c>
      <c r="V257" s="220">
        <f>ROUND(E257*U257,2)</f>
        <v>134.9</v>
      </c>
      <c r="W257" s="220"/>
      <c r="X257" s="220" t="s">
        <v>237</v>
      </c>
      <c r="Y257" s="220" t="s">
        <v>176</v>
      </c>
      <c r="Z257" s="210"/>
      <c r="AA257" s="210"/>
      <c r="AB257" s="210"/>
      <c r="AC257" s="210"/>
      <c r="AD257" s="210"/>
      <c r="AE257" s="210"/>
      <c r="AF257" s="210"/>
      <c r="AG257" s="210" t="s">
        <v>467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2" x14ac:dyDescent="0.25">
      <c r="A258" s="217"/>
      <c r="B258" s="218"/>
      <c r="C258" s="253" t="s">
        <v>667</v>
      </c>
      <c r="D258" s="248"/>
      <c r="E258" s="249"/>
      <c r="F258" s="220"/>
      <c r="G258" s="220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20"/>
      <c r="Z258" s="210"/>
      <c r="AA258" s="210"/>
      <c r="AB258" s="210"/>
      <c r="AC258" s="210"/>
      <c r="AD258" s="210"/>
      <c r="AE258" s="210"/>
      <c r="AF258" s="210"/>
      <c r="AG258" s="210" t="s">
        <v>254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25">
      <c r="A259" s="217"/>
      <c r="B259" s="218"/>
      <c r="C259" s="253" t="s">
        <v>89</v>
      </c>
      <c r="D259" s="248"/>
      <c r="E259" s="249">
        <v>19</v>
      </c>
      <c r="F259" s="220"/>
      <c r="G259" s="220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220"/>
      <c r="Z259" s="210"/>
      <c r="AA259" s="210"/>
      <c r="AB259" s="210"/>
      <c r="AC259" s="210"/>
      <c r="AD259" s="210"/>
      <c r="AE259" s="210"/>
      <c r="AF259" s="210"/>
      <c r="AG259" s="210" t="s">
        <v>254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2" x14ac:dyDescent="0.25">
      <c r="A260" s="217"/>
      <c r="B260" s="218"/>
      <c r="C260" s="244"/>
      <c r="D260" s="239"/>
      <c r="E260" s="239"/>
      <c r="F260" s="239"/>
      <c r="G260" s="239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20"/>
      <c r="Z260" s="210"/>
      <c r="AA260" s="210"/>
      <c r="AB260" s="210"/>
      <c r="AC260" s="210"/>
      <c r="AD260" s="210"/>
      <c r="AE260" s="210"/>
      <c r="AF260" s="210"/>
      <c r="AG260" s="210" t="s">
        <v>180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5">
      <c r="A261" s="229">
        <v>56</v>
      </c>
      <c r="B261" s="230" t="s">
        <v>668</v>
      </c>
      <c r="C261" s="241" t="s">
        <v>669</v>
      </c>
      <c r="D261" s="231" t="s">
        <v>266</v>
      </c>
      <c r="E261" s="232">
        <v>674.4</v>
      </c>
      <c r="F261" s="233"/>
      <c r="G261" s="234">
        <f>ROUND(E261*F261,2)</f>
        <v>0</v>
      </c>
      <c r="H261" s="233"/>
      <c r="I261" s="234">
        <f>ROUND(E261*H261,2)</f>
        <v>0</v>
      </c>
      <c r="J261" s="233"/>
      <c r="K261" s="234">
        <f>ROUND(E261*J261,2)</f>
        <v>0</v>
      </c>
      <c r="L261" s="234">
        <v>21</v>
      </c>
      <c r="M261" s="234">
        <f>G261*(1+L261/100)</f>
        <v>0</v>
      </c>
      <c r="N261" s="232">
        <v>0</v>
      </c>
      <c r="O261" s="232">
        <f>ROUND(E261*N261,2)</f>
        <v>0</v>
      </c>
      <c r="P261" s="232">
        <v>0</v>
      </c>
      <c r="Q261" s="232">
        <f>ROUND(E261*P261,2)</f>
        <v>0</v>
      </c>
      <c r="R261" s="234"/>
      <c r="S261" s="234" t="s">
        <v>173</v>
      </c>
      <c r="T261" s="235" t="s">
        <v>173</v>
      </c>
      <c r="U261" s="220">
        <v>0.03</v>
      </c>
      <c r="V261" s="220">
        <f>ROUND(E261*U261,2)</f>
        <v>20.23</v>
      </c>
      <c r="W261" s="220"/>
      <c r="X261" s="220" t="s">
        <v>237</v>
      </c>
      <c r="Y261" s="220" t="s">
        <v>176</v>
      </c>
      <c r="Z261" s="210"/>
      <c r="AA261" s="210"/>
      <c r="AB261" s="210"/>
      <c r="AC261" s="210"/>
      <c r="AD261" s="210"/>
      <c r="AE261" s="210"/>
      <c r="AF261" s="210"/>
      <c r="AG261" s="210" t="s">
        <v>467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2" x14ac:dyDescent="0.25">
      <c r="A262" s="217"/>
      <c r="B262" s="218"/>
      <c r="C262" s="253" t="s">
        <v>670</v>
      </c>
      <c r="D262" s="248"/>
      <c r="E262" s="249"/>
      <c r="F262" s="220"/>
      <c r="G262" s="220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20"/>
      <c r="Z262" s="210"/>
      <c r="AA262" s="210"/>
      <c r="AB262" s="210"/>
      <c r="AC262" s="210"/>
      <c r="AD262" s="210"/>
      <c r="AE262" s="210"/>
      <c r="AF262" s="210"/>
      <c r="AG262" s="210" t="s">
        <v>254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3" x14ac:dyDescent="0.25">
      <c r="A263" s="217"/>
      <c r="B263" s="218"/>
      <c r="C263" s="253" t="s">
        <v>652</v>
      </c>
      <c r="D263" s="248"/>
      <c r="E263" s="249">
        <v>674.4</v>
      </c>
      <c r="F263" s="220"/>
      <c r="G263" s="220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20"/>
      <c r="Z263" s="210"/>
      <c r="AA263" s="210"/>
      <c r="AB263" s="210"/>
      <c r="AC263" s="210"/>
      <c r="AD263" s="210"/>
      <c r="AE263" s="210"/>
      <c r="AF263" s="210"/>
      <c r="AG263" s="210" t="s">
        <v>254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5">
      <c r="A264" s="217"/>
      <c r="B264" s="218"/>
      <c r="C264" s="244"/>
      <c r="D264" s="239"/>
      <c r="E264" s="239"/>
      <c r="F264" s="239"/>
      <c r="G264" s="239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20"/>
      <c r="Z264" s="210"/>
      <c r="AA264" s="210"/>
      <c r="AB264" s="210"/>
      <c r="AC264" s="210"/>
      <c r="AD264" s="210"/>
      <c r="AE264" s="210"/>
      <c r="AF264" s="210"/>
      <c r="AG264" s="210" t="s">
        <v>180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29">
        <v>57</v>
      </c>
      <c r="B265" s="230" t="s">
        <v>671</v>
      </c>
      <c r="C265" s="241" t="s">
        <v>672</v>
      </c>
      <c r="D265" s="231" t="s">
        <v>673</v>
      </c>
      <c r="E265" s="232">
        <v>24</v>
      </c>
      <c r="F265" s="233"/>
      <c r="G265" s="234">
        <f>ROUND(E265*F265,2)</f>
        <v>0</v>
      </c>
      <c r="H265" s="233"/>
      <c r="I265" s="234">
        <f>ROUND(E265*H265,2)</f>
        <v>0</v>
      </c>
      <c r="J265" s="233"/>
      <c r="K265" s="234">
        <f>ROUND(E265*J265,2)</f>
        <v>0</v>
      </c>
      <c r="L265" s="234">
        <v>21</v>
      </c>
      <c r="M265" s="234">
        <f>G265*(1+L265/100)</f>
        <v>0</v>
      </c>
      <c r="N265" s="232">
        <v>2.0000000000000002E-5</v>
      </c>
      <c r="O265" s="232">
        <f>ROUND(E265*N265,2)</f>
        <v>0</v>
      </c>
      <c r="P265" s="232">
        <v>0</v>
      </c>
      <c r="Q265" s="232">
        <f>ROUND(E265*P265,2)</f>
        <v>0</v>
      </c>
      <c r="R265" s="234"/>
      <c r="S265" s="234" t="s">
        <v>173</v>
      </c>
      <c r="T265" s="235" t="s">
        <v>173</v>
      </c>
      <c r="U265" s="220">
        <v>0.31</v>
      </c>
      <c r="V265" s="220">
        <f>ROUND(E265*U265,2)</f>
        <v>7.44</v>
      </c>
      <c r="W265" s="220"/>
      <c r="X265" s="220" t="s">
        <v>237</v>
      </c>
      <c r="Y265" s="220" t="s">
        <v>176</v>
      </c>
      <c r="Z265" s="210"/>
      <c r="AA265" s="210"/>
      <c r="AB265" s="210"/>
      <c r="AC265" s="210"/>
      <c r="AD265" s="210"/>
      <c r="AE265" s="210"/>
      <c r="AF265" s="210"/>
      <c r="AG265" s="210" t="s">
        <v>467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2" x14ac:dyDescent="0.25">
      <c r="A266" s="217"/>
      <c r="B266" s="218"/>
      <c r="C266" s="253" t="s">
        <v>674</v>
      </c>
      <c r="D266" s="248"/>
      <c r="E266" s="249"/>
      <c r="F266" s="220"/>
      <c r="G266" s="220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20"/>
      <c r="Z266" s="210"/>
      <c r="AA266" s="210"/>
      <c r="AB266" s="210"/>
      <c r="AC266" s="210"/>
      <c r="AD266" s="210"/>
      <c r="AE266" s="210"/>
      <c r="AF266" s="210"/>
      <c r="AG266" s="210" t="s">
        <v>254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5">
      <c r="A267" s="217"/>
      <c r="B267" s="218"/>
      <c r="C267" s="253" t="s">
        <v>675</v>
      </c>
      <c r="D267" s="248"/>
      <c r="E267" s="249">
        <v>24</v>
      </c>
      <c r="F267" s="220"/>
      <c r="G267" s="220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20"/>
      <c r="Z267" s="210"/>
      <c r="AA267" s="210"/>
      <c r="AB267" s="210"/>
      <c r="AC267" s="210"/>
      <c r="AD267" s="210"/>
      <c r="AE267" s="210"/>
      <c r="AF267" s="210"/>
      <c r="AG267" s="210" t="s">
        <v>254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2" x14ac:dyDescent="0.25">
      <c r="A268" s="217"/>
      <c r="B268" s="218"/>
      <c r="C268" s="244"/>
      <c r="D268" s="239"/>
      <c r="E268" s="239"/>
      <c r="F268" s="239"/>
      <c r="G268" s="239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20"/>
      <c r="Z268" s="210"/>
      <c r="AA268" s="210"/>
      <c r="AB268" s="210"/>
      <c r="AC268" s="210"/>
      <c r="AD268" s="210"/>
      <c r="AE268" s="210"/>
      <c r="AF268" s="210"/>
      <c r="AG268" s="210" t="s">
        <v>180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5">
      <c r="A269" s="229">
        <v>58</v>
      </c>
      <c r="B269" s="230" t="s">
        <v>676</v>
      </c>
      <c r="C269" s="241" t="s">
        <v>677</v>
      </c>
      <c r="D269" s="231" t="s">
        <v>270</v>
      </c>
      <c r="E269" s="232">
        <v>233.20920000000001</v>
      </c>
      <c r="F269" s="233"/>
      <c r="G269" s="234">
        <f>ROUND(E269*F269,2)</f>
        <v>0</v>
      </c>
      <c r="H269" s="233"/>
      <c r="I269" s="234">
        <f>ROUND(E269*H269,2)</f>
        <v>0</v>
      </c>
      <c r="J269" s="233"/>
      <c r="K269" s="234">
        <f>ROUND(E269*J269,2)</f>
        <v>0</v>
      </c>
      <c r="L269" s="234">
        <v>21</v>
      </c>
      <c r="M269" s="234">
        <f>G269*(1+L269/100)</f>
        <v>0</v>
      </c>
      <c r="N269" s="232">
        <v>2.5249999999999999</v>
      </c>
      <c r="O269" s="232">
        <f>ROUND(E269*N269,2)</f>
        <v>588.85</v>
      </c>
      <c r="P269" s="232">
        <v>0</v>
      </c>
      <c r="Q269" s="232">
        <f>ROUND(E269*P269,2)</f>
        <v>0</v>
      </c>
      <c r="R269" s="234"/>
      <c r="S269" s="234" t="s">
        <v>173</v>
      </c>
      <c r="T269" s="235" t="s">
        <v>173</v>
      </c>
      <c r="U269" s="220">
        <v>1.3</v>
      </c>
      <c r="V269" s="220">
        <f>ROUND(E269*U269,2)</f>
        <v>303.17</v>
      </c>
      <c r="W269" s="220"/>
      <c r="X269" s="220" t="s">
        <v>237</v>
      </c>
      <c r="Y269" s="220" t="s">
        <v>176</v>
      </c>
      <c r="Z269" s="210"/>
      <c r="AA269" s="210"/>
      <c r="AB269" s="210"/>
      <c r="AC269" s="210"/>
      <c r="AD269" s="210"/>
      <c r="AE269" s="210"/>
      <c r="AF269" s="210"/>
      <c r="AG269" s="210" t="s">
        <v>467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5">
      <c r="A270" s="217"/>
      <c r="B270" s="218"/>
      <c r="C270" s="253" t="s">
        <v>678</v>
      </c>
      <c r="D270" s="248"/>
      <c r="E270" s="249"/>
      <c r="F270" s="220"/>
      <c r="G270" s="220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20"/>
      <c r="Z270" s="210"/>
      <c r="AA270" s="210"/>
      <c r="AB270" s="210"/>
      <c r="AC270" s="210"/>
      <c r="AD270" s="210"/>
      <c r="AE270" s="210"/>
      <c r="AF270" s="210"/>
      <c r="AG270" s="210" t="s">
        <v>254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5">
      <c r="A271" s="217"/>
      <c r="B271" s="218"/>
      <c r="C271" s="253" t="s">
        <v>679</v>
      </c>
      <c r="D271" s="248"/>
      <c r="E271" s="249"/>
      <c r="F271" s="220"/>
      <c r="G271" s="220"/>
      <c r="H271" s="220"/>
      <c r="I271" s="220"/>
      <c r="J271" s="220"/>
      <c r="K271" s="220"/>
      <c r="L271" s="220"/>
      <c r="M271" s="220"/>
      <c r="N271" s="219"/>
      <c r="O271" s="219"/>
      <c r="P271" s="219"/>
      <c r="Q271" s="219"/>
      <c r="R271" s="220"/>
      <c r="S271" s="220"/>
      <c r="T271" s="220"/>
      <c r="U271" s="220"/>
      <c r="V271" s="220"/>
      <c r="W271" s="220"/>
      <c r="X271" s="220"/>
      <c r="Y271" s="220"/>
      <c r="Z271" s="210"/>
      <c r="AA271" s="210"/>
      <c r="AB271" s="210"/>
      <c r="AC271" s="210"/>
      <c r="AD271" s="210"/>
      <c r="AE271" s="210"/>
      <c r="AF271" s="210"/>
      <c r="AG271" s="210" t="s">
        <v>254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5">
      <c r="A272" s="217"/>
      <c r="B272" s="218"/>
      <c r="C272" s="253" t="s">
        <v>680</v>
      </c>
      <c r="D272" s="248"/>
      <c r="E272" s="249">
        <v>233.20920000000001</v>
      </c>
      <c r="F272" s="220"/>
      <c r="G272" s="220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20"/>
      <c r="Z272" s="210"/>
      <c r="AA272" s="210"/>
      <c r="AB272" s="210"/>
      <c r="AC272" s="210"/>
      <c r="AD272" s="210"/>
      <c r="AE272" s="210"/>
      <c r="AF272" s="210"/>
      <c r="AG272" s="210" t="s">
        <v>254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2" x14ac:dyDescent="0.25">
      <c r="A273" s="217"/>
      <c r="B273" s="218"/>
      <c r="C273" s="244"/>
      <c r="D273" s="239"/>
      <c r="E273" s="239"/>
      <c r="F273" s="239"/>
      <c r="G273" s="239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20"/>
      <c r="Z273" s="210"/>
      <c r="AA273" s="210"/>
      <c r="AB273" s="210"/>
      <c r="AC273" s="210"/>
      <c r="AD273" s="210"/>
      <c r="AE273" s="210"/>
      <c r="AF273" s="210"/>
      <c r="AG273" s="210" t="s">
        <v>180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ht="26.4" x14ac:dyDescent="0.25">
      <c r="A274" s="222" t="s">
        <v>168</v>
      </c>
      <c r="B274" s="223" t="s">
        <v>113</v>
      </c>
      <c r="C274" s="240" t="s">
        <v>114</v>
      </c>
      <c r="D274" s="224"/>
      <c r="E274" s="225"/>
      <c r="F274" s="226"/>
      <c r="G274" s="226">
        <f>SUMIF(AG275:AG282,"&lt;&gt;NOR",G275:G282)</f>
        <v>0</v>
      </c>
      <c r="H274" s="226"/>
      <c r="I274" s="226">
        <f>SUM(I275:I282)</f>
        <v>0</v>
      </c>
      <c r="J274" s="226"/>
      <c r="K274" s="226">
        <f>SUM(K275:K282)</f>
        <v>0</v>
      </c>
      <c r="L274" s="226"/>
      <c r="M274" s="226">
        <f>SUM(M275:M282)</f>
        <v>0</v>
      </c>
      <c r="N274" s="225"/>
      <c r="O274" s="225">
        <f>SUM(O275:O282)</f>
        <v>0.44</v>
      </c>
      <c r="P274" s="225"/>
      <c r="Q274" s="225">
        <f>SUM(Q275:Q282)</f>
        <v>0</v>
      </c>
      <c r="R274" s="226"/>
      <c r="S274" s="226"/>
      <c r="T274" s="227"/>
      <c r="U274" s="221"/>
      <c r="V274" s="221">
        <f>SUM(V275:V282)</f>
        <v>4.45</v>
      </c>
      <c r="W274" s="221"/>
      <c r="X274" s="221"/>
      <c r="Y274" s="221"/>
      <c r="AG274" t="s">
        <v>169</v>
      </c>
    </row>
    <row r="275" spans="1:60" outlineLevel="1" x14ac:dyDescent="0.25">
      <c r="A275" s="229">
        <v>59</v>
      </c>
      <c r="B275" s="230" t="s">
        <v>681</v>
      </c>
      <c r="C275" s="241" t="s">
        <v>682</v>
      </c>
      <c r="D275" s="231" t="s">
        <v>266</v>
      </c>
      <c r="E275" s="232">
        <v>16</v>
      </c>
      <c r="F275" s="233"/>
      <c r="G275" s="234">
        <f>ROUND(E275*F275,2)</f>
        <v>0</v>
      </c>
      <c r="H275" s="233"/>
      <c r="I275" s="234">
        <f>ROUND(E275*H275,2)</f>
        <v>0</v>
      </c>
      <c r="J275" s="233"/>
      <c r="K275" s="234">
        <f>ROUND(E275*J275,2)</f>
        <v>0</v>
      </c>
      <c r="L275" s="234">
        <v>21</v>
      </c>
      <c r="M275" s="234">
        <f>G275*(1+L275/100)</f>
        <v>0</v>
      </c>
      <c r="N275" s="232">
        <v>2.7709999999999999E-2</v>
      </c>
      <c r="O275" s="232">
        <f>ROUND(E275*N275,2)</f>
        <v>0.44</v>
      </c>
      <c r="P275" s="232">
        <v>0</v>
      </c>
      <c r="Q275" s="232">
        <f>ROUND(E275*P275,2)</f>
        <v>0</v>
      </c>
      <c r="R275" s="234"/>
      <c r="S275" s="234" t="s">
        <v>173</v>
      </c>
      <c r="T275" s="235" t="s">
        <v>173</v>
      </c>
      <c r="U275" s="220">
        <v>0.08</v>
      </c>
      <c r="V275" s="220">
        <f>ROUND(E275*U275,2)</f>
        <v>1.28</v>
      </c>
      <c r="W275" s="220"/>
      <c r="X275" s="220" t="s">
        <v>237</v>
      </c>
      <c r="Y275" s="220" t="s">
        <v>176</v>
      </c>
      <c r="Z275" s="210"/>
      <c r="AA275" s="210"/>
      <c r="AB275" s="210"/>
      <c r="AC275" s="210"/>
      <c r="AD275" s="210"/>
      <c r="AE275" s="210"/>
      <c r="AF275" s="210"/>
      <c r="AG275" s="210" t="s">
        <v>467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2" x14ac:dyDescent="0.25">
      <c r="A276" s="217"/>
      <c r="B276" s="218"/>
      <c r="C276" s="253" t="s">
        <v>683</v>
      </c>
      <c r="D276" s="248"/>
      <c r="E276" s="249"/>
      <c r="F276" s="220"/>
      <c r="G276" s="220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20"/>
      <c r="Z276" s="210"/>
      <c r="AA276" s="210"/>
      <c r="AB276" s="210"/>
      <c r="AC276" s="210"/>
      <c r="AD276" s="210"/>
      <c r="AE276" s="210"/>
      <c r="AF276" s="210"/>
      <c r="AG276" s="210" t="s">
        <v>254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5">
      <c r="A277" s="217"/>
      <c r="B277" s="218"/>
      <c r="C277" s="253" t="s">
        <v>83</v>
      </c>
      <c r="D277" s="248"/>
      <c r="E277" s="249">
        <v>16</v>
      </c>
      <c r="F277" s="220"/>
      <c r="G277" s="220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20"/>
      <c r="Z277" s="210"/>
      <c r="AA277" s="210"/>
      <c r="AB277" s="210"/>
      <c r="AC277" s="210"/>
      <c r="AD277" s="210"/>
      <c r="AE277" s="210"/>
      <c r="AF277" s="210"/>
      <c r="AG277" s="210" t="s">
        <v>254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2" x14ac:dyDescent="0.25">
      <c r="A278" s="217"/>
      <c r="B278" s="218"/>
      <c r="C278" s="244"/>
      <c r="D278" s="239"/>
      <c r="E278" s="239"/>
      <c r="F278" s="239"/>
      <c r="G278" s="239"/>
      <c r="H278" s="220"/>
      <c r="I278" s="220"/>
      <c r="J278" s="220"/>
      <c r="K278" s="220"/>
      <c r="L278" s="220"/>
      <c r="M278" s="220"/>
      <c r="N278" s="219"/>
      <c r="O278" s="219"/>
      <c r="P278" s="219"/>
      <c r="Q278" s="219"/>
      <c r="R278" s="220"/>
      <c r="S278" s="220"/>
      <c r="T278" s="220"/>
      <c r="U278" s="220"/>
      <c r="V278" s="220"/>
      <c r="W278" s="220"/>
      <c r="X278" s="220"/>
      <c r="Y278" s="220"/>
      <c r="Z278" s="210"/>
      <c r="AA278" s="210"/>
      <c r="AB278" s="210"/>
      <c r="AC278" s="210"/>
      <c r="AD278" s="210"/>
      <c r="AE278" s="210"/>
      <c r="AF278" s="210"/>
      <c r="AG278" s="210" t="s">
        <v>180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5">
      <c r="A279" s="229">
        <v>60</v>
      </c>
      <c r="B279" s="230" t="s">
        <v>684</v>
      </c>
      <c r="C279" s="241" t="s">
        <v>685</v>
      </c>
      <c r="D279" s="231" t="s">
        <v>266</v>
      </c>
      <c r="E279" s="232">
        <v>8.8000000000000007</v>
      </c>
      <c r="F279" s="233"/>
      <c r="G279" s="234">
        <f>ROUND(E279*F279,2)</f>
        <v>0</v>
      </c>
      <c r="H279" s="233"/>
      <c r="I279" s="234">
        <f>ROUND(E279*H279,2)</f>
        <v>0</v>
      </c>
      <c r="J279" s="233"/>
      <c r="K279" s="234">
        <f>ROUND(E279*J279,2)</f>
        <v>0</v>
      </c>
      <c r="L279" s="234">
        <v>21</v>
      </c>
      <c r="M279" s="234">
        <f>G279*(1+L279/100)</f>
        <v>0</v>
      </c>
      <c r="N279" s="232">
        <v>0</v>
      </c>
      <c r="O279" s="232">
        <f>ROUND(E279*N279,2)</f>
        <v>0</v>
      </c>
      <c r="P279" s="232">
        <v>0</v>
      </c>
      <c r="Q279" s="232">
        <f>ROUND(E279*P279,2)</f>
        <v>0</v>
      </c>
      <c r="R279" s="234"/>
      <c r="S279" s="234" t="s">
        <v>173</v>
      </c>
      <c r="T279" s="235" t="s">
        <v>173</v>
      </c>
      <c r="U279" s="220">
        <v>0.36</v>
      </c>
      <c r="V279" s="220">
        <f>ROUND(E279*U279,2)</f>
        <v>3.17</v>
      </c>
      <c r="W279" s="220"/>
      <c r="X279" s="220" t="s">
        <v>237</v>
      </c>
      <c r="Y279" s="220" t="s">
        <v>176</v>
      </c>
      <c r="Z279" s="210"/>
      <c r="AA279" s="210"/>
      <c r="AB279" s="210"/>
      <c r="AC279" s="210"/>
      <c r="AD279" s="210"/>
      <c r="AE279" s="210"/>
      <c r="AF279" s="210"/>
      <c r="AG279" s="210" t="s">
        <v>467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5">
      <c r="A280" s="217"/>
      <c r="B280" s="218"/>
      <c r="C280" s="253" t="s">
        <v>686</v>
      </c>
      <c r="D280" s="248"/>
      <c r="E280" s="249"/>
      <c r="F280" s="220"/>
      <c r="G280" s="220"/>
      <c r="H280" s="220"/>
      <c r="I280" s="220"/>
      <c r="J280" s="220"/>
      <c r="K280" s="220"/>
      <c r="L280" s="220"/>
      <c r="M280" s="220"/>
      <c r="N280" s="219"/>
      <c r="O280" s="219"/>
      <c r="P280" s="219"/>
      <c r="Q280" s="219"/>
      <c r="R280" s="220"/>
      <c r="S280" s="220"/>
      <c r="T280" s="220"/>
      <c r="U280" s="220"/>
      <c r="V280" s="220"/>
      <c r="W280" s="220"/>
      <c r="X280" s="220"/>
      <c r="Y280" s="220"/>
      <c r="Z280" s="210"/>
      <c r="AA280" s="210"/>
      <c r="AB280" s="210"/>
      <c r="AC280" s="210"/>
      <c r="AD280" s="210"/>
      <c r="AE280" s="210"/>
      <c r="AF280" s="210"/>
      <c r="AG280" s="210" t="s">
        <v>254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5">
      <c r="A281" s="217"/>
      <c r="B281" s="218"/>
      <c r="C281" s="253" t="s">
        <v>687</v>
      </c>
      <c r="D281" s="248"/>
      <c r="E281" s="249">
        <v>8.8000000000000007</v>
      </c>
      <c r="F281" s="220"/>
      <c r="G281" s="220"/>
      <c r="H281" s="220"/>
      <c r="I281" s="220"/>
      <c r="J281" s="220"/>
      <c r="K281" s="220"/>
      <c r="L281" s="220"/>
      <c r="M281" s="220"/>
      <c r="N281" s="219"/>
      <c r="O281" s="219"/>
      <c r="P281" s="219"/>
      <c r="Q281" s="219"/>
      <c r="R281" s="220"/>
      <c r="S281" s="220"/>
      <c r="T281" s="220"/>
      <c r="U281" s="220"/>
      <c r="V281" s="220"/>
      <c r="W281" s="220"/>
      <c r="X281" s="220"/>
      <c r="Y281" s="220"/>
      <c r="Z281" s="210"/>
      <c r="AA281" s="210"/>
      <c r="AB281" s="210"/>
      <c r="AC281" s="210"/>
      <c r="AD281" s="210"/>
      <c r="AE281" s="210"/>
      <c r="AF281" s="210"/>
      <c r="AG281" s="210" t="s">
        <v>254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2" x14ac:dyDescent="0.25">
      <c r="A282" s="217"/>
      <c r="B282" s="218"/>
      <c r="C282" s="244"/>
      <c r="D282" s="239"/>
      <c r="E282" s="239"/>
      <c r="F282" s="239"/>
      <c r="G282" s="239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20"/>
      <c r="Z282" s="210"/>
      <c r="AA282" s="210"/>
      <c r="AB282" s="210"/>
      <c r="AC282" s="210"/>
      <c r="AD282" s="210"/>
      <c r="AE282" s="210"/>
      <c r="AF282" s="210"/>
      <c r="AG282" s="210" t="s">
        <v>180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x14ac:dyDescent="0.25">
      <c r="A283" s="222" t="s">
        <v>168</v>
      </c>
      <c r="B283" s="223" t="s">
        <v>122</v>
      </c>
      <c r="C283" s="240" t="s">
        <v>123</v>
      </c>
      <c r="D283" s="224"/>
      <c r="E283" s="225"/>
      <c r="F283" s="226"/>
      <c r="G283" s="226">
        <f>SUMIF(AG284:AG287,"&lt;&gt;NOR",G284:G287)</f>
        <v>0</v>
      </c>
      <c r="H283" s="226"/>
      <c r="I283" s="226">
        <f>SUM(I284:I287)</f>
        <v>0</v>
      </c>
      <c r="J283" s="226"/>
      <c r="K283" s="226">
        <f>SUM(K284:K287)</f>
        <v>0</v>
      </c>
      <c r="L283" s="226"/>
      <c r="M283" s="226">
        <f>SUM(M284:M287)</f>
        <v>0</v>
      </c>
      <c r="N283" s="225"/>
      <c r="O283" s="225">
        <f>SUM(O284:O287)</f>
        <v>0.05</v>
      </c>
      <c r="P283" s="225"/>
      <c r="Q283" s="225">
        <f>SUM(Q284:Q287)</f>
        <v>0</v>
      </c>
      <c r="R283" s="226"/>
      <c r="S283" s="226"/>
      <c r="T283" s="227"/>
      <c r="U283" s="221"/>
      <c r="V283" s="221">
        <f>SUM(V284:V287)</f>
        <v>2.37</v>
      </c>
      <c r="W283" s="221"/>
      <c r="X283" s="221"/>
      <c r="Y283" s="221"/>
      <c r="AG283" t="s">
        <v>169</v>
      </c>
    </row>
    <row r="284" spans="1:60" outlineLevel="1" x14ac:dyDescent="0.25">
      <c r="A284" s="229">
        <v>61</v>
      </c>
      <c r="B284" s="230" t="s">
        <v>688</v>
      </c>
      <c r="C284" s="241" t="s">
        <v>689</v>
      </c>
      <c r="D284" s="231" t="s">
        <v>266</v>
      </c>
      <c r="E284" s="232">
        <v>0.3</v>
      </c>
      <c r="F284" s="233"/>
      <c r="G284" s="234">
        <f>ROUND(E284*F284,2)</f>
        <v>0</v>
      </c>
      <c r="H284" s="233"/>
      <c r="I284" s="234">
        <f>ROUND(E284*H284,2)</f>
        <v>0</v>
      </c>
      <c r="J284" s="233"/>
      <c r="K284" s="234">
        <f>ROUND(E284*J284,2)</f>
        <v>0</v>
      </c>
      <c r="L284" s="234">
        <v>21</v>
      </c>
      <c r="M284" s="234">
        <f>G284*(1+L284/100)</f>
        <v>0</v>
      </c>
      <c r="N284" s="232">
        <v>0.18082000000000001</v>
      </c>
      <c r="O284" s="232">
        <f>ROUND(E284*N284,2)</f>
        <v>0.05</v>
      </c>
      <c r="P284" s="232">
        <v>0</v>
      </c>
      <c r="Q284" s="232">
        <f>ROUND(E284*P284,2)</f>
        <v>0</v>
      </c>
      <c r="R284" s="234"/>
      <c r="S284" s="234" t="s">
        <v>173</v>
      </c>
      <c r="T284" s="235" t="s">
        <v>173</v>
      </c>
      <c r="U284" s="220">
        <v>7.9</v>
      </c>
      <c r="V284" s="220">
        <f>ROUND(E284*U284,2)</f>
        <v>2.37</v>
      </c>
      <c r="W284" s="220"/>
      <c r="X284" s="220" t="s">
        <v>237</v>
      </c>
      <c r="Y284" s="220" t="s">
        <v>176</v>
      </c>
      <c r="Z284" s="210"/>
      <c r="AA284" s="210"/>
      <c r="AB284" s="210"/>
      <c r="AC284" s="210"/>
      <c r="AD284" s="210"/>
      <c r="AE284" s="210"/>
      <c r="AF284" s="210"/>
      <c r="AG284" s="210" t="s">
        <v>467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2" x14ac:dyDescent="0.25">
      <c r="A285" s="217"/>
      <c r="B285" s="218"/>
      <c r="C285" s="253" t="s">
        <v>690</v>
      </c>
      <c r="D285" s="248"/>
      <c r="E285" s="249"/>
      <c r="F285" s="220"/>
      <c r="G285" s="220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20"/>
      <c r="Z285" s="210"/>
      <c r="AA285" s="210"/>
      <c r="AB285" s="210"/>
      <c r="AC285" s="210"/>
      <c r="AD285" s="210"/>
      <c r="AE285" s="210"/>
      <c r="AF285" s="210"/>
      <c r="AG285" s="210" t="s">
        <v>254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5">
      <c r="A286" s="217"/>
      <c r="B286" s="218"/>
      <c r="C286" s="253" t="s">
        <v>691</v>
      </c>
      <c r="D286" s="248"/>
      <c r="E286" s="249">
        <v>0.3</v>
      </c>
      <c r="F286" s="220"/>
      <c r="G286" s="220"/>
      <c r="H286" s="220"/>
      <c r="I286" s="220"/>
      <c r="J286" s="220"/>
      <c r="K286" s="220"/>
      <c r="L286" s="220"/>
      <c r="M286" s="220"/>
      <c r="N286" s="219"/>
      <c r="O286" s="219"/>
      <c r="P286" s="219"/>
      <c r="Q286" s="219"/>
      <c r="R286" s="220"/>
      <c r="S286" s="220"/>
      <c r="T286" s="220"/>
      <c r="U286" s="220"/>
      <c r="V286" s="220"/>
      <c r="W286" s="220"/>
      <c r="X286" s="220"/>
      <c r="Y286" s="220"/>
      <c r="Z286" s="210"/>
      <c r="AA286" s="210"/>
      <c r="AB286" s="210"/>
      <c r="AC286" s="210"/>
      <c r="AD286" s="210"/>
      <c r="AE286" s="210"/>
      <c r="AF286" s="210"/>
      <c r="AG286" s="210" t="s">
        <v>254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2" x14ac:dyDescent="0.25">
      <c r="A287" s="217"/>
      <c r="B287" s="218"/>
      <c r="C287" s="244"/>
      <c r="D287" s="239"/>
      <c r="E287" s="239"/>
      <c r="F287" s="239"/>
      <c r="G287" s="239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20"/>
      <c r="Z287" s="210"/>
      <c r="AA287" s="210"/>
      <c r="AB287" s="210"/>
      <c r="AC287" s="210"/>
      <c r="AD287" s="210"/>
      <c r="AE287" s="210"/>
      <c r="AF287" s="210"/>
      <c r="AG287" s="210" t="s">
        <v>180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x14ac:dyDescent="0.25">
      <c r="A288" s="222" t="s">
        <v>168</v>
      </c>
      <c r="B288" s="223" t="s">
        <v>127</v>
      </c>
      <c r="C288" s="240" t="s">
        <v>128</v>
      </c>
      <c r="D288" s="224"/>
      <c r="E288" s="225"/>
      <c r="F288" s="226"/>
      <c r="G288" s="226">
        <f>SUMIF(AG289:AG291,"&lt;&gt;NOR",G289:G291)</f>
        <v>0</v>
      </c>
      <c r="H288" s="226"/>
      <c r="I288" s="226">
        <f>SUM(I289:I291)</f>
        <v>0</v>
      </c>
      <c r="J288" s="226"/>
      <c r="K288" s="226">
        <f>SUM(K289:K291)</f>
        <v>0</v>
      </c>
      <c r="L288" s="226"/>
      <c r="M288" s="226">
        <f>SUM(M289:M291)</f>
        <v>0</v>
      </c>
      <c r="N288" s="225"/>
      <c r="O288" s="225">
        <f>SUM(O289:O291)</f>
        <v>0</v>
      </c>
      <c r="P288" s="225"/>
      <c r="Q288" s="225">
        <f>SUM(Q289:Q291)</f>
        <v>0</v>
      </c>
      <c r="R288" s="226"/>
      <c r="S288" s="226"/>
      <c r="T288" s="227"/>
      <c r="U288" s="221"/>
      <c r="V288" s="221">
        <f>SUM(V289:V291)</f>
        <v>400.03</v>
      </c>
      <c r="W288" s="221"/>
      <c r="X288" s="221"/>
      <c r="Y288" s="221"/>
      <c r="AG288" t="s">
        <v>169</v>
      </c>
    </row>
    <row r="289" spans="1:60" outlineLevel="1" x14ac:dyDescent="0.25">
      <c r="A289" s="229">
        <v>62</v>
      </c>
      <c r="B289" s="230" t="s">
        <v>692</v>
      </c>
      <c r="C289" s="241" t="s">
        <v>693</v>
      </c>
      <c r="D289" s="231" t="s">
        <v>348</v>
      </c>
      <c r="E289" s="232">
        <v>4000.2809999999999</v>
      </c>
      <c r="F289" s="233"/>
      <c r="G289" s="234">
        <f>ROUND(E289*F289,2)</f>
        <v>0</v>
      </c>
      <c r="H289" s="233"/>
      <c r="I289" s="234">
        <f>ROUND(E289*H289,2)</f>
        <v>0</v>
      </c>
      <c r="J289" s="233"/>
      <c r="K289" s="234">
        <f>ROUND(E289*J289,2)</f>
        <v>0</v>
      </c>
      <c r="L289" s="234">
        <v>21</v>
      </c>
      <c r="M289" s="234">
        <f>G289*(1+L289/100)</f>
        <v>0</v>
      </c>
      <c r="N289" s="232">
        <v>0</v>
      </c>
      <c r="O289" s="232">
        <f>ROUND(E289*N289,2)</f>
        <v>0</v>
      </c>
      <c r="P289" s="232">
        <v>0</v>
      </c>
      <c r="Q289" s="232">
        <f>ROUND(E289*P289,2)</f>
        <v>0</v>
      </c>
      <c r="R289" s="234"/>
      <c r="S289" s="234" t="s">
        <v>173</v>
      </c>
      <c r="T289" s="235" t="s">
        <v>173</v>
      </c>
      <c r="U289" s="220">
        <v>0.1</v>
      </c>
      <c r="V289" s="220">
        <f>ROUND(E289*U289,2)</f>
        <v>400.03</v>
      </c>
      <c r="W289" s="220"/>
      <c r="X289" s="220" t="s">
        <v>237</v>
      </c>
      <c r="Y289" s="220" t="s">
        <v>176</v>
      </c>
      <c r="Z289" s="210"/>
      <c r="AA289" s="210"/>
      <c r="AB289" s="210"/>
      <c r="AC289" s="210"/>
      <c r="AD289" s="210"/>
      <c r="AE289" s="210"/>
      <c r="AF289" s="210"/>
      <c r="AG289" s="210" t="s">
        <v>238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2" x14ac:dyDescent="0.25">
      <c r="A290" s="217"/>
      <c r="B290" s="218"/>
      <c r="C290" s="253" t="s">
        <v>694</v>
      </c>
      <c r="D290" s="248"/>
      <c r="E290" s="249">
        <v>4000.2809999999999</v>
      </c>
      <c r="F290" s="220"/>
      <c r="G290" s="220"/>
      <c r="H290" s="220"/>
      <c r="I290" s="220"/>
      <c r="J290" s="220"/>
      <c r="K290" s="220"/>
      <c r="L290" s="220"/>
      <c r="M290" s="220"/>
      <c r="N290" s="219"/>
      <c r="O290" s="219"/>
      <c r="P290" s="219"/>
      <c r="Q290" s="219"/>
      <c r="R290" s="220"/>
      <c r="S290" s="220"/>
      <c r="T290" s="220"/>
      <c r="U290" s="220"/>
      <c r="V290" s="220"/>
      <c r="W290" s="220"/>
      <c r="X290" s="220"/>
      <c r="Y290" s="220"/>
      <c r="Z290" s="210"/>
      <c r="AA290" s="210"/>
      <c r="AB290" s="210"/>
      <c r="AC290" s="210"/>
      <c r="AD290" s="210"/>
      <c r="AE290" s="210"/>
      <c r="AF290" s="210"/>
      <c r="AG290" s="210" t="s">
        <v>254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2" x14ac:dyDescent="0.25">
      <c r="A291" s="217"/>
      <c r="B291" s="218"/>
      <c r="C291" s="244"/>
      <c r="D291" s="239"/>
      <c r="E291" s="239"/>
      <c r="F291" s="239"/>
      <c r="G291" s="239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20"/>
      <c r="Z291" s="210"/>
      <c r="AA291" s="210"/>
      <c r="AB291" s="210"/>
      <c r="AC291" s="210"/>
      <c r="AD291" s="210"/>
      <c r="AE291" s="210"/>
      <c r="AF291" s="210"/>
      <c r="AG291" s="210" t="s">
        <v>180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x14ac:dyDescent="0.25">
      <c r="A292" s="222" t="s">
        <v>168</v>
      </c>
      <c r="B292" s="223" t="s">
        <v>129</v>
      </c>
      <c r="C292" s="240" t="s">
        <v>130</v>
      </c>
      <c r="D292" s="224"/>
      <c r="E292" s="225"/>
      <c r="F292" s="226"/>
      <c r="G292" s="226">
        <f>SUMIF(AG293:AG314,"&lt;&gt;NOR",G293:G314)</f>
        <v>0</v>
      </c>
      <c r="H292" s="226"/>
      <c r="I292" s="226">
        <f>SUM(I293:I314)</f>
        <v>0</v>
      </c>
      <c r="J292" s="226"/>
      <c r="K292" s="226">
        <f>SUM(K293:K314)</f>
        <v>0</v>
      </c>
      <c r="L292" s="226"/>
      <c r="M292" s="226">
        <f>SUM(M293:M314)</f>
        <v>0</v>
      </c>
      <c r="N292" s="225"/>
      <c r="O292" s="225">
        <f>SUM(O293:O314)</f>
        <v>0</v>
      </c>
      <c r="P292" s="225"/>
      <c r="Q292" s="225">
        <f>SUM(Q293:Q314)</f>
        <v>0</v>
      </c>
      <c r="R292" s="226"/>
      <c r="S292" s="226"/>
      <c r="T292" s="227"/>
      <c r="U292" s="221"/>
      <c r="V292" s="221">
        <f>SUM(V293:V314)</f>
        <v>28.54</v>
      </c>
      <c r="W292" s="221"/>
      <c r="X292" s="221"/>
      <c r="Y292" s="221"/>
      <c r="AG292" t="s">
        <v>169</v>
      </c>
    </row>
    <row r="293" spans="1:60" outlineLevel="1" x14ac:dyDescent="0.25">
      <c r="A293" s="229">
        <v>63</v>
      </c>
      <c r="B293" s="230" t="s">
        <v>695</v>
      </c>
      <c r="C293" s="241" t="s">
        <v>696</v>
      </c>
      <c r="D293" s="231" t="s">
        <v>348</v>
      </c>
      <c r="E293" s="232">
        <v>32.102049999999998</v>
      </c>
      <c r="F293" s="233"/>
      <c r="G293" s="234">
        <f>ROUND(E293*F293,2)</f>
        <v>0</v>
      </c>
      <c r="H293" s="233"/>
      <c r="I293" s="234">
        <f>ROUND(E293*H293,2)</f>
        <v>0</v>
      </c>
      <c r="J293" s="233"/>
      <c r="K293" s="234">
        <f>ROUND(E293*J293,2)</f>
        <v>0</v>
      </c>
      <c r="L293" s="234">
        <v>21</v>
      </c>
      <c r="M293" s="234">
        <f>G293*(1+L293/100)</f>
        <v>0</v>
      </c>
      <c r="N293" s="232">
        <v>0</v>
      </c>
      <c r="O293" s="232">
        <f>ROUND(E293*N293,2)</f>
        <v>0</v>
      </c>
      <c r="P293" s="232">
        <v>0</v>
      </c>
      <c r="Q293" s="232">
        <f>ROUND(E293*P293,2)</f>
        <v>0</v>
      </c>
      <c r="R293" s="234"/>
      <c r="S293" s="234" t="s">
        <v>173</v>
      </c>
      <c r="T293" s="235" t="s">
        <v>173</v>
      </c>
      <c r="U293" s="220">
        <v>0.75</v>
      </c>
      <c r="V293" s="220">
        <f>ROUND(E293*U293,2)</f>
        <v>24.08</v>
      </c>
      <c r="W293" s="220"/>
      <c r="X293" s="220" t="s">
        <v>237</v>
      </c>
      <c r="Y293" s="220" t="s">
        <v>176</v>
      </c>
      <c r="Z293" s="210"/>
      <c r="AA293" s="210"/>
      <c r="AB293" s="210"/>
      <c r="AC293" s="210"/>
      <c r="AD293" s="210"/>
      <c r="AE293" s="210"/>
      <c r="AF293" s="210"/>
      <c r="AG293" s="210" t="s">
        <v>238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2" x14ac:dyDescent="0.25">
      <c r="A294" s="217"/>
      <c r="B294" s="218"/>
      <c r="C294" s="253" t="s">
        <v>697</v>
      </c>
      <c r="D294" s="248"/>
      <c r="E294" s="249">
        <v>30.623999999999999</v>
      </c>
      <c r="F294" s="220"/>
      <c r="G294" s="220"/>
      <c r="H294" s="220"/>
      <c r="I294" s="220"/>
      <c r="J294" s="220"/>
      <c r="K294" s="220"/>
      <c r="L294" s="220"/>
      <c r="M294" s="220"/>
      <c r="N294" s="219"/>
      <c r="O294" s="219"/>
      <c r="P294" s="219"/>
      <c r="Q294" s="219"/>
      <c r="R294" s="220"/>
      <c r="S294" s="220"/>
      <c r="T294" s="220"/>
      <c r="U294" s="220"/>
      <c r="V294" s="220"/>
      <c r="W294" s="220"/>
      <c r="X294" s="220"/>
      <c r="Y294" s="220"/>
      <c r="Z294" s="210"/>
      <c r="AA294" s="210"/>
      <c r="AB294" s="210"/>
      <c r="AC294" s="210"/>
      <c r="AD294" s="210"/>
      <c r="AE294" s="210"/>
      <c r="AF294" s="210"/>
      <c r="AG294" s="210" t="s">
        <v>254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5">
      <c r="A295" s="217"/>
      <c r="B295" s="218"/>
      <c r="C295" s="253" t="s">
        <v>698</v>
      </c>
      <c r="D295" s="248"/>
      <c r="E295" s="249">
        <v>0.64680000000000004</v>
      </c>
      <c r="F295" s="220"/>
      <c r="G295" s="220"/>
      <c r="H295" s="220"/>
      <c r="I295" s="220"/>
      <c r="J295" s="220"/>
      <c r="K295" s="220"/>
      <c r="L295" s="220"/>
      <c r="M295" s="220"/>
      <c r="N295" s="219"/>
      <c r="O295" s="219"/>
      <c r="P295" s="219"/>
      <c r="Q295" s="219"/>
      <c r="R295" s="220"/>
      <c r="S295" s="220"/>
      <c r="T295" s="220"/>
      <c r="U295" s="220"/>
      <c r="V295" s="220"/>
      <c r="W295" s="220"/>
      <c r="X295" s="220"/>
      <c r="Y295" s="220"/>
      <c r="Z295" s="210"/>
      <c r="AA295" s="210"/>
      <c r="AB295" s="210"/>
      <c r="AC295" s="210"/>
      <c r="AD295" s="210"/>
      <c r="AE295" s="210"/>
      <c r="AF295" s="210"/>
      <c r="AG295" s="210" t="s">
        <v>254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5">
      <c r="A296" s="217"/>
      <c r="B296" s="218"/>
      <c r="C296" s="253" t="s">
        <v>699</v>
      </c>
      <c r="D296" s="248"/>
      <c r="E296" s="249">
        <v>0.83125000000000004</v>
      </c>
      <c r="F296" s="220"/>
      <c r="G296" s="220"/>
      <c r="H296" s="220"/>
      <c r="I296" s="220"/>
      <c r="J296" s="220"/>
      <c r="K296" s="220"/>
      <c r="L296" s="220"/>
      <c r="M296" s="220"/>
      <c r="N296" s="219"/>
      <c r="O296" s="219"/>
      <c r="P296" s="219"/>
      <c r="Q296" s="219"/>
      <c r="R296" s="220"/>
      <c r="S296" s="220"/>
      <c r="T296" s="220"/>
      <c r="U296" s="220"/>
      <c r="V296" s="220"/>
      <c r="W296" s="220"/>
      <c r="X296" s="220"/>
      <c r="Y296" s="220"/>
      <c r="Z296" s="210"/>
      <c r="AA296" s="210"/>
      <c r="AB296" s="210"/>
      <c r="AC296" s="210"/>
      <c r="AD296" s="210"/>
      <c r="AE296" s="210"/>
      <c r="AF296" s="210"/>
      <c r="AG296" s="210" t="s">
        <v>254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2" x14ac:dyDescent="0.25">
      <c r="A297" s="217"/>
      <c r="B297" s="218"/>
      <c r="C297" s="244"/>
      <c r="D297" s="239"/>
      <c r="E297" s="239"/>
      <c r="F297" s="239"/>
      <c r="G297" s="239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20"/>
      <c r="Z297" s="210"/>
      <c r="AA297" s="210"/>
      <c r="AB297" s="210"/>
      <c r="AC297" s="210"/>
      <c r="AD297" s="210"/>
      <c r="AE297" s="210"/>
      <c r="AF297" s="210"/>
      <c r="AG297" s="210" t="s">
        <v>180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5">
      <c r="A298" s="229">
        <v>64</v>
      </c>
      <c r="B298" s="230" t="s">
        <v>700</v>
      </c>
      <c r="C298" s="241" t="s">
        <v>701</v>
      </c>
      <c r="D298" s="231" t="s">
        <v>348</v>
      </c>
      <c r="E298" s="232">
        <v>32.102049999999998</v>
      </c>
      <c r="F298" s="233"/>
      <c r="G298" s="234">
        <f>ROUND(E298*F298,2)</f>
        <v>0</v>
      </c>
      <c r="H298" s="233"/>
      <c r="I298" s="234">
        <f>ROUND(E298*H298,2)</f>
        <v>0</v>
      </c>
      <c r="J298" s="233"/>
      <c r="K298" s="234">
        <f>ROUND(E298*J298,2)</f>
        <v>0</v>
      </c>
      <c r="L298" s="234">
        <v>21</v>
      </c>
      <c r="M298" s="234">
        <f>G298*(1+L298/100)</f>
        <v>0</v>
      </c>
      <c r="N298" s="232">
        <v>0</v>
      </c>
      <c r="O298" s="232">
        <f>ROUND(E298*N298,2)</f>
        <v>0</v>
      </c>
      <c r="P298" s="232">
        <v>0</v>
      </c>
      <c r="Q298" s="232">
        <f>ROUND(E298*P298,2)</f>
        <v>0</v>
      </c>
      <c r="R298" s="234" t="s">
        <v>251</v>
      </c>
      <c r="S298" s="234" t="s">
        <v>173</v>
      </c>
      <c r="T298" s="235" t="s">
        <v>173</v>
      </c>
      <c r="U298" s="220">
        <v>9.9000000000000005E-2</v>
      </c>
      <c r="V298" s="220">
        <f>ROUND(E298*U298,2)</f>
        <v>3.18</v>
      </c>
      <c r="W298" s="220"/>
      <c r="X298" s="220" t="s">
        <v>237</v>
      </c>
      <c r="Y298" s="220" t="s">
        <v>176</v>
      </c>
      <c r="Z298" s="210"/>
      <c r="AA298" s="210"/>
      <c r="AB298" s="210"/>
      <c r="AC298" s="210"/>
      <c r="AD298" s="210"/>
      <c r="AE298" s="210"/>
      <c r="AF298" s="210"/>
      <c r="AG298" s="210" t="s">
        <v>238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2" x14ac:dyDescent="0.25">
      <c r="A299" s="217"/>
      <c r="B299" s="218"/>
      <c r="C299" s="252" t="s">
        <v>702</v>
      </c>
      <c r="D299" s="250"/>
      <c r="E299" s="250"/>
      <c r="F299" s="250"/>
      <c r="G299" s="250"/>
      <c r="H299" s="220"/>
      <c r="I299" s="220"/>
      <c r="J299" s="220"/>
      <c r="K299" s="220"/>
      <c r="L299" s="220"/>
      <c r="M299" s="220"/>
      <c r="N299" s="219"/>
      <c r="O299" s="219"/>
      <c r="P299" s="219"/>
      <c r="Q299" s="219"/>
      <c r="R299" s="220"/>
      <c r="S299" s="220"/>
      <c r="T299" s="220"/>
      <c r="U299" s="220"/>
      <c r="V299" s="220"/>
      <c r="W299" s="220"/>
      <c r="X299" s="220"/>
      <c r="Y299" s="220"/>
      <c r="Z299" s="210"/>
      <c r="AA299" s="210"/>
      <c r="AB299" s="210"/>
      <c r="AC299" s="210"/>
      <c r="AD299" s="210"/>
      <c r="AE299" s="210"/>
      <c r="AF299" s="210"/>
      <c r="AG299" s="210" t="s">
        <v>240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2" x14ac:dyDescent="0.25">
      <c r="A300" s="217"/>
      <c r="B300" s="218"/>
      <c r="C300" s="253" t="s">
        <v>703</v>
      </c>
      <c r="D300" s="248"/>
      <c r="E300" s="249">
        <v>32.102049999999998</v>
      </c>
      <c r="F300" s="220"/>
      <c r="G300" s="220"/>
      <c r="H300" s="220"/>
      <c r="I300" s="220"/>
      <c r="J300" s="220"/>
      <c r="K300" s="220"/>
      <c r="L300" s="220"/>
      <c r="M300" s="220"/>
      <c r="N300" s="219"/>
      <c r="O300" s="219"/>
      <c r="P300" s="219"/>
      <c r="Q300" s="219"/>
      <c r="R300" s="220"/>
      <c r="S300" s="220"/>
      <c r="T300" s="220"/>
      <c r="U300" s="220"/>
      <c r="V300" s="220"/>
      <c r="W300" s="220"/>
      <c r="X300" s="220"/>
      <c r="Y300" s="220"/>
      <c r="Z300" s="210"/>
      <c r="AA300" s="210"/>
      <c r="AB300" s="210"/>
      <c r="AC300" s="210"/>
      <c r="AD300" s="210"/>
      <c r="AE300" s="210"/>
      <c r="AF300" s="210"/>
      <c r="AG300" s="210" t="s">
        <v>254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2" x14ac:dyDescent="0.25">
      <c r="A301" s="217"/>
      <c r="B301" s="218"/>
      <c r="C301" s="244"/>
      <c r="D301" s="239"/>
      <c r="E301" s="239"/>
      <c r="F301" s="239"/>
      <c r="G301" s="239"/>
      <c r="H301" s="220"/>
      <c r="I301" s="220"/>
      <c r="J301" s="220"/>
      <c r="K301" s="220"/>
      <c r="L301" s="220"/>
      <c r="M301" s="220"/>
      <c r="N301" s="219"/>
      <c r="O301" s="219"/>
      <c r="P301" s="219"/>
      <c r="Q301" s="219"/>
      <c r="R301" s="220"/>
      <c r="S301" s="220"/>
      <c r="T301" s="220"/>
      <c r="U301" s="220"/>
      <c r="V301" s="220"/>
      <c r="W301" s="220"/>
      <c r="X301" s="220"/>
      <c r="Y301" s="220"/>
      <c r="Z301" s="210"/>
      <c r="AA301" s="210"/>
      <c r="AB301" s="210"/>
      <c r="AC301" s="210"/>
      <c r="AD301" s="210"/>
      <c r="AE301" s="210"/>
      <c r="AF301" s="210"/>
      <c r="AG301" s="210" t="s">
        <v>180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5">
      <c r="A302" s="229">
        <v>65</v>
      </c>
      <c r="B302" s="230" t="s">
        <v>704</v>
      </c>
      <c r="C302" s="241" t="s">
        <v>705</v>
      </c>
      <c r="D302" s="231" t="s">
        <v>348</v>
      </c>
      <c r="E302" s="232">
        <v>32.102049999999998</v>
      </c>
      <c r="F302" s="233"/>
      <c r="G302" s="234">
        <f>ROUND(E302*F302,2)</f>
        <v>0</v>
      </c>
      <c r="H302" s="233"/>
      <c r="I302" s="234">
        <f>ROUND(E302*H302,2)</f>
        <v>0</v>
      </c>
      <c r="J302" s="233"/>
      <c r="K302" s="234">
        <f>ROUND(E302*J302,2)</f>
        <v>0</v>
      </c>
      <c r="L302" s="234">
        <v>21</v>
      </c>
      <c r="M302" s="234">
        <f>G302*(1+L302/100)</f>
        <v>0</v>
      </c>
      <c r="N302" s="232">
        <v>0</v>
      </c>
      <c r="O302" s="232">
        <f>ROUND(E302*N302,2)</f>
        <v>0</v>
      </c>
      <c r="P302" s="232">
        <v>0</v>
      </c>
      <c r="Q302" s="232">
        <f>ROUND(E302*P302,2)</f>
        <v>0</v>
      </c>
      <c r="R302" s="234"/>
      <c r="S302" s="234" t="s">
        <v>173</v>
      </c>
      <c r="T302" s="235" t="s">
        <v>173</v>
      </c>
      <c r="U302" s="220">
        <v>0.04</v>
      </c>
      <c r="V302" s="220">
        <f>ROUND(E302*U302,2)</f>
        <v>1.28</v>
      </c>
      <c r="W302" s="220"/>
      <c r="X302" s="220" t="s">
        <v>237</v>
      </c>
      <c r="Y302" s="220" t="s">
        <v>176</v>
      </c>
      <c r="Z302" s="210"/>
      <c r="AA302" s="210"/>
      <c r="AB302" s="210"/>
      <c r="AC302" s="210"/>
      <c r="AD302" s="210"/>
      <c r="AE302" s="210"/>
      <c r="AF302" s="210"/>
      <c r="AG302" s="210" t="s">
        <v>238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2" x14ac:dyDescent="0.25">
      <c r="A303" s="217"/>
      <c r="B303" s="218"/>
      <c r="C303" s="253" t="s">
        <v>703</v>
      </c>
      <c r="D303" s="248"/>
      <c r="E303" s="249">
        <v>32.102049999999998</v>
      </c>
      <c r="F303" s="220"/>
      <c r="G303" s="220"/>
      <c r="H303" s="220"/>
      <c r="I303" s="220"/>
      <c r="J303" s="220"/>
      <c r="K303" s="220"/>
      <c r="L303" s="220"/>
      <c r="M303" s="220"/>
      <c r="N303" s="219"/>
      <c r="O303" s="219"/>
      <c r="P303" s="219"/>
      <c r="Q303" s="219"/>
      <c r="R303" s="220"/>
      <c r="S303" s="220"/>
      <c r="T303" s="220"/>
      <c r="U303" s="220"/>
      <c r="V303" s="220"/>
      <c r="W303" s="220"/>
      <c r="X303" s="220"/>
      <c r="Y303" s="220"/>
      <c r="Z303" s="210"/>
      <c r="AA303" s="210"/>
      <c r="AB303" s="210"/>
      <c r="AC303" s="210"/>
      <c r="AD303" s="210"/>
      <c r="AE303" s="210"/>
      <c r="AF303" s="210"/>
      <c r="AG303" s="210" t="s">
        <v>254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2" x14ac:dyDescent="0.25">
      <c r="A304" s="217"/>
      <c r="B304" s="218"/>
      <c r="C304" s="244"/>
      <c r="D304" s="239"/>
      <c r="E304" s="239"/>
      <c r="F304" s="239"/>
      <c r="G304" s="239"/>
      <c r="H304" s="220"/>
      <c r="I304" s="220"/>
      <c r="J304" s="220"/>
      <c r="K304" s="220"/>
      <c r="L304" s="220"/>
      <c r="M304" s="220"/>
      <c r="N304" s="219"/>
      <c r="O304" s="219"/>
      <c r="P304" s="219"/>
      <c r="Q304" s="219"/>
      <c r="R304" s="220"/>
      <c r="S304" s="220"/>
      <c r="T304" s="220"/>
      <c r="U304" s="220"/>
      <c r="V304" s="220"/>
      <c r="W304" s="220"/>
      <c r="X304" s="220"/>
      <c r="Y304" s="220"/>
      <c r="Z304" s="210"/>
      <c r="AA304" s="210"/>
      <c r="AB304" s="210"/>
      <c r="AC304" s="210"/>
      <c r="AD304" s="210"/>
      <c r="AE304" s="210"/>
      <c r="AF304" s="210"/>
      <c r="AG304" s="210" t="s">
        <v>180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29">
        <v>66</v>
      </c>
      <c r="B305" s="230" t="s">
        <v>706</v>
      </c>
      <c r="C305" s="241" t="s">
        <v>707</v>
      </c>
      <c r="D305" s="231" t="s">
        <v>348</v>
      </c>
      <c r="E305" s="232">
        <v>609.93894999999998</v>
      </c>
      <c r="F305" s="233"/>
      <c r="G305" s="234">
        <f>ROUND(E305*F305,2)</f>
        <v>0</v>
      </c>
      <c r="H305" s="233"/>
      <c r="I305" s="234">
        <f>ROUND(E305*H305,2)</f>
        <v>0</v>
      </c>
      <c r="J305" s="233"/>
      <c r="K305" s="234">
        <f>ROUND(E305*J305,2)</f>
        <v>0</v>
      </c>
      <c r="L305" s="234">
        <v>21</v>
      </c>
      <c r="M305" s="234">
        <f>G305*(1+L305/100)</f>
        <v>0</v>
      </c>
      <c r="N305" s="232">
        <v>0</v>
      </c>
      <c r="O305" s="232">
        <f>ROUND(E305*N305,2)</f>
        <v>0</v>
      </c>
      <c r="P305" s="232">
        <v>0</v>
      </c>
      <c r="Q305" s="232">
        <f>ROUND(E305*P305,2)</f>
        <v>0</v>
      </c>
      <c r="R305" s="234"/>
      <c r="S305" s="234" t="s">
        <v>173</v>
      </c>
      <c r="T305" s="235" t="s">
        <v>173</v>
      </c>
      <c r="U305" s="220">
        <v>0</v>
      </c>
      <c r="V305" s="220">
        <f>ROUND(E305*U305,2)</f>
        <v>0</v>
      </c>
      <c r="W305" s="220"/>
      <c r="X305" s="220" t="s">
        <v>237</v>
      </c>
      <c r="Y305" s="220" t="s">
        <v>176</v>
      </c>
      <c r="Z305" s="210"/>
      <c r="AA305" s="210"/>
      <c r="AB305" s="210"/>
      <c r="AC305" s="210"/>
      <c r="AD305" s="210"/>
      <c r="AE305" s="210"/>
      <c r="AF305" s="210"/>
      <c r="AG305" s="210" t="s">
        <v>238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2" x14ac:dyDescent="0.25">
      <c r="A306" s="217"/>
      <c r="B306" s="218"/>
      <c r="C306" s="253" t="s">
        <v>708</v>
      </c>
      <c r="D306" s="248"/>
      <c r="E306" s="249">
        <v>609.93894999999998</v>
      </c>
      <c r="F306" s="220"/>
      <c r="G306" s="220"/>
      <c r="H306" s="220"/>
      <c r="I306" s="220"/>
      <c r="J306" s="220"/>
      <c r="K306" s="220"/>
      <c r="L306" s="220"/>
      <c r="M306" s="220"/>
      <c r="N306" s="219"/>
      <c r="O306" s="219"/>
      <c r="P306" s="219"/>
      <c r="Q306" s="219"/>
      <c r="R306" s="220"/>
      <c r="S306" s="220"/>
      <c r="T306" s="220"/>
      <c r="U306" s="220"/>
      <c r="V306" s="220"/>
      <c r="W306" s="220"/>
      <c r="X306" s="220"/>
      <c r="Y306" s="220"/>
      <c r="Z306" s="210"/>
      <c r="AA306" s="210"/>
      <c r="AB306" s="210"/>
      <c r="AC306" s="210"/>
      <c r="AD306" s="210"/>
      <c r="AE306" s="210"/>
      <c r="AF306" s="210"/>
      <c r="AG306" s="210" t="s">
        <v>254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5">
      <c r="A307" s="217"/>
      <c r="B307" s="218"/>
      <c r="C307" s="244"/>
      <c r="D307" s="239"/>
      <c r="E307" s="239"/>
      <c r="F307" s="239"/>
      <c r="G307" s="239"/>
      <c r="H307" s="220"/>
      <c r="I307" s="220"/>
      <c r="J307" s="220"/>
      <c r="K307" s="220"/>
      <c r="L307" s="220"/>
      <c r="M307" s="220"/>
      <c r="N307" s="219"/>
      <c r="O307" s="219"/>
      <c r="P307" s="219"/>
      <c r="Q307" s="219"/>
      <c r="R307" s="220"/>
      <c r="S307" s="220"/>
      <c r="T307" s="220"/>
      <c r="U307" s="220"/>
      <c r="V307" s="220"/>
      <c r="W307" s="220"/>
      <c r="X307" s="220"/>
      <c r="Y307" s="220"/>
      <c r="Z307" s="210"/>
      <c r="AA307" s="210"/>
      <c r="AB307" s="210"/>
      <c r="AC307" s="210"/>
      <c r="AD307" s="210"/>
      <c r="AE307" s="210"/>
      <c r="AF307" s="210"/>
      <c r="AG307" s="210" t="s">
        <v>180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5">
      <c r="A308" s="229">
        <v>67</v>
      </c>
      <c r="B308" s="230" t="s">
        <v>709</v>
      </c>
      <c r="C308" s="241" t="s">
        <v>710</v>
      </c>
      <c r="D308" s="231" t="s">
        <v>348</v>
      </c>
      <c r="E308" s="232">
        <v>36.648150000000001</v>
      </c>
      <c r="F308" s="233"/>
      <c r="G308" s="234">
        <f>ROUND(E308*F308,2)</f>
        <v>0</v>
      </c>
      <c r="H308" s="233"/>
      <c r="I308" s="234">
        <f>ROUND(E308*H308,2)</f>
        <v>0</v>
      </c>
      <c r="J308" s="233"/>
      <c r="K308" s="234">
        <f>ROUND(E308*J308,2)</f>
        <v>0</v>
      </c>
      <c r="L308" s="234">
        <v>21</v>
      </c>
      <c r="M308" s="234">
        <f>G308*(1+L308/100)</f>
        <v>0</v>
      </c>
      <c r="N308" s="232">
        <v>0</v>
      </c>
      <c r="O308" s="232">
        <f>ROUND(E308*N308,2)</f>
        <v>0</v>
      </c>
      <c r="P308" s="232">
        <v>0</v>
      </c>
      <c r="Q308" s="232">
        <f>ROUND(E308*P308,2)</f>
        <v>0</v>
      </c>
      <c r="R308" s="234"/>
      <c r="S308" s="234" t="s">
        <v>173</v>
      </c>
      <c r="T308" s="235" t="s">
        <v>173</v>
      </c>
      <c r="U308" s="220">
        <v>0</v>
      </c>
      <c r="V308" s="220">
        <f>ROUND(E308*U308,2)</f>
        <v>0</v>
      </c>
      <c r="W308" s="220"/>
      <c r="X308" s="220" t="s">
        <v>237</v>
      </c>
      <c r="Y308" s="220" t="s">
        <v>176</v>
      </c>
      <c r="Z308" s="210"/>
      <c r="AA308" s="210"/>
      <c r="AB308" s="210"/>
      <c r="AC308" s="210"/>
      <c r="AD308" s="210"/>
      <c r="AE308" s="210"/>
      <c r="AF308" s="210"/>
      <c r="AG308" s="210" t="s">
        <v>238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2" x14ac:dyDescent="0.25">
      <c r="A309" s="217"/>
      <c r="B309" s="218"/>
      <c r="C309" s="253" t="s">
        <v>711</v>
      </c>
      <c r="D309" s="248"/>
      <c r="E309" s="249">
        <v>2.2044000000000001</v>
      </c>
      <c r="F309" s="220"/>
      <c r="G309" s="220"/>
      <c r="H309" s="220"/>
      <c r="I309" s="220"/>
      <c r="J309" s="220"/>
      <c r="K309" s="220"/>
      <c r="L309" s="220"/>
      <c r="M309" s="220"/>
      <c r="N309" s="219"/>
      <c r="O309" s="219"/>
      <c r="P309" s="219"/>
      <c r="Q309" s="219"/>
      <c r="R309" s="220"/>
      <c r="S309" s="220"/>
      <c r="T309" s="220"/>
      <c r="U309" s="220"/>
      <c r="V309" s="220"/>
      <c r="W309" s="220"/>
      <c r="X309" s="220"/>
      <c r="Y309" s="220"/>
      <c r="Z309" s="210"/>
      <c r="AA309" s="210"/>
      <c r="AB309" s="210"/>
      <c r="AC309" s="210"/>
      <c r="AD309" s="210"/>
      <c r="AE309" s="210"/>
      <c r="AF309" s="210"/>
      <c r="AG309" s="210" t="s">
        <v>254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5">
      <c r="A310" s="217"/>
      <c r="B310" s="218"/>
      <c r="C310" s="253" t="s">
        <v>712</v>
      </c>
      <c r="D310" s="248"/>
      <c r="E310" s="249">
        <v>34.443750000000001</v>
      </c>
      <c r="F310" s="220"/>
      <c r="G310" s="220"/>
      <c r="H310" s="220"/>
      <c r="I310" s="220"/>
      <c r="J310" s="220"/>
      <c r="K310" s="220"/>
      <c r="L310" s="220"/>
      <c r="M310" s="220"/>
      <c r="N310" s="219"/>
      <c r="O310" s="219"/>
      <c r="P310" s="219"/>
      <c r="Q310" s="219"/>
      <c r="R310" s="220"/>
      <c r="S310" s="220"/>
      <c r="T310" s="220"/>
      <c r="U310" s="220"/>
      <c r="V310" s="220"/>
      <c r="W310" s="220"/>
      <c r="X310" s="220"/>
      <c r="Y310" s="220"/>
      <c r="Z310" s="210"/>
      <c r="AA310" s="210"/>
      <c r="AB310" s="210"/>
      <c r="AC310" s="210"/>
      <c r="AD310" s="210"/>
      <c r="AE310" s="210"/>
      <c r="AF310" s="210"/>
      <c r="AG310" s="210" t="s">
        <v>254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2" x14ac:dyDescent="0.25">
      <c r="A311" s="217"/>
      <c r="B311" s="218"/>
      <c r="C311" s="244"/>
      <c r="D311" s="239"/>
      <c r="E311" s="239"/>
      <c r="F311" s="239"/>
      <c r="G311" s="239"/>
      <c r="H311" s="220"/>
      <c r="I311" s="220"/>
      <c r="J311" s="220"/>
      <c r="K311" s="220"/>
      <c r="L311" s="220"/>
      <c r="M311" s="220"/>
      <c r="N311" s="219"/>
      <c r="O311" s="219"/>
      <c r="P311" s="219"/>
      <c r="Q311" s="219"/>
      <c r="R311" s="220"/>
      <c r="S311" s="220"/>
      <c r="T311" s="220"/>
      <c r="U311" s="220"/>
      <c r="V311" s="220"/>
      <c r="W311" s="220"/>
      <c r="X311" s="220"/>
      <c r="Y311" s="220"/>
      <c r="Z311" s="210"/>
      <c r="AA311" s="210"/>
      <c r="AB311" s="210"/>
      <c r="AC311" s="210"/>
      <c r="AD311" s="210"/>
      <c r="AE311" s="210"/>
      <c r="AF311" s="210"/>
      <c r="AG311" s="210" t="s">
        <v>180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5">
      <c r="A312" s="229">
        <v>68</v>
      </c>
      <c r="B312" s="230" t="s">
        <v>713</v>
      </c>
      <c r="C312" s="241" t="s">
        <v>714</v>
      </c>
      <c r="D312" s="231" t="s">
        <v>348</v>
      </c>
      <c r="E312" s="232">
        <v>0.82499999999999996</v>
      </c>
      <c r="F312" s="233"/>
      <c r="G312" s="234">
        <f>ROUND(E312*F312,2)</f>
        <v>0</v>
      </c>
      <c r="H312" s="233"/>
      <c r="I312" s="234">
        <f>ROUND(E312*H312,2)</f>
        <v>0</v>
      </c>
      <c r="J312" s="233"/>
      <c r="K312" s="234">
        <f>ROUND(E312*J312,2)</f>
        <v>0</v>
      </c>
      <c r="L312" s="234">
        <v>21</v>
      </c>
      <c r="M312" s="234">
        <f>G312*(1+L312/100)</f>
        <v>0</v>
      </c>
      <c r="N312" s="232">
        <v>0</v>
      </c>
      <c r="O312" s="232">
        <f>ROUND(E312*N312,2)</f>
        <v>0</v>
      </c>
      <c r="P312" s="232">
        <v>0</v>
      </c>
      <c r="Q312" s="232">
        <f>ROUND(E312*P312,2)</f>
        <v>0</v>
      </c>
      <c r="R312" s="234"/>
      <c r="S312" s="234" t="s">
        <v>173</v>
      </c>
      <c r="T312" s="235" t="s">
        <v>173</v>
      </c>
      <c r="U312" s="220">
        <v>0</v>
      </c>
      <c r="V312" s="220">
        <f>ROUND(E312*U312,2)</f>
        <v>0</v>
      </c>
      <c r="W312" s="220"/>
      <c r="X312" s="220" t="s">
        <v>237</v>
      </c>
      <c r="Y312" s="220" t="s">
        <v>176</v>
      </c>
      <c r="Z312" s="210"/>
      <c r="AA312" s="210"/>
      <c r="AB312" s="210"/>
      <c r="AC312" s="210"/>
      <c r="AD312" s="210"/>
      <c r="AE312" s="210"/>
      <c r="AF312" s="210"/>
      <c r="AG312" s="210" t="s">
        <v>238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2" x14ac:dyDescent="0.25">
      <c r="A313" s="217"/>
      <c r="B313" s="218"/>
      <c r="C313" s="253" t="s">
        <v>715</v>
      </c>
      <c r="D313" s="248"/>
      <c r="E313" s="249">
        <v>0.82499999999999996</v>
      </c>
      <c r="F313" s="220"/>
      <c r="G313" s="220"/>
      <c r="H313" s="220"/>
      <c r="I313" s="220"/>
      <c r="J313" s="220"/>
      <c r="K313" s="220"/>
      <c r="L313" s="220"/>
      <c r="M313" s="220"/>
      <c r="N313" s="219"/>
      <c r="O313" s="219"/>
      <c r="P313" s="219"/>
      <c r="Q313" s="219"/>
      <c r="R313" s="220"/>
      <c r="S313" s="220"/>
      <c r="T313" s="220"/>
      <c r="U313" s="220"/>
      <c r="V313" s="220"/>
      <c r="W313" s="220"/>
      <c r="X313" s="220"/>
      <c r="Y313" s="220"/>
      <c r="Z313" s="210"/>
      <c r="AA313" s="210"/>
      <c r="AB313" s="210"/>
      <c r="AC313" s="210"/>
      <c r="AD313" s="210"/>
      <c r="AE313" s="210"/>
      <c r="AF313" s="210"/>
      <c r="AG313" s="210" t="s">
        <v>254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2" x14ac:dyDescent="0.25">
      <c r="A314" s="217"/>
      <c r="B314" s="218"/>
      <c r="C314" s="244"/>
      <c r="D314" s="239"/>
      <c r="E314" s="239"/>
      <c r="F314" s="239"/>
      <c r="G314" s="239"/>
      <c r="H314" s="220"/>
      <c r="I314" s="220"/>
      <c r="J314" s="220"/>
      <c r="K314" s="220"/>
      <c r="L314" s="220"/>
      <c r="M314" s="220"/>
      <c r="N314" s="219"/>
      <c r="O314" s="219"/>
      <c r="P314" s="219"/>
      <c r="Q314" s="219"/>
      <c r="R314" s="220"/>
      <c r="S314" s="220"/>
      <c r="T314" s="220"/>
      <c r="U314" s="220"/>
      <c r="V314" s="220"/>
      <c r="W314" s="220"/>
      <c r="X314" s="220"/>
      <c r="Y314" s="220"/>
      <c r="Z314" s="210"/>
      <c r="AA314" s="210"/>
      <c r="AB314" s="210"/>
      <c r="AC314" s="210"/>
      <c r="AD314" s="210"/>
      <c r="AE314" s="210"/>
      <c r="AF314" s="210"/>
      <c r="AG314" s="210" t="s">
        <v>180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x14ac:dyDescent="0.25">
      <c r="A315" s="222" t="s">
        <v>168</v>
      </c>
      <c r="B315" s="223" t="s">
        <v>133</v>
      </c>
      <c r="C315" s="240" t="s">
        <v>134</v>
      </c>
      <c r="D315" s="224"/>
      <c r="E315" s="225"/>
      <c r="F315" s="226"/>
      <c r="G315" s="226">
        <f>SUMIF(AG316:AG424,"&lt;&gt;NOR",G316:G424)</f>
        <v>0</v>
      </c>
      <c r="H315" s="226"/>
      <c r="I315" s="226">
        <f>SUM(I316:I424)</f>
        <v>0</v>
      </c>
      <c r="J315" s="226"/>
      <c r="K315" s="226">
        <f>SUM(K316:K424)</f>
        <v>0</v>
      </c>
      <c r="L315" s="226"/>
      <c r="M315" s="226">
        <f>SUM(M316:M424)</f>
        <v>0</v>
      </c>
      <c r="N315" s="225"/>
      <c r="O315" s="225">
        <f>SUM(O316:O424)</f>
        <v>3370.16</v>
      </c>
      <c r="P315" s="225"/>
      <c r="Q315" s="225">
        <f>SUM(Q316:Q424)</f>
        <v>0</v>
      </c>
      <c r="R315" s="226"/>
      <c r="S315" s="226"/>
      <c r="T315" s="227"/>
      <c r="U315" s="221"/>
      <c r="V315" s="221">
        <f>SUM(V316:V424)</f>
        <v>0</v>
      </c>
      <c r="W315" s="221"/>
      <c r="X315" s="221"/>
      <c r="Y315" s="221"/>
      <c r="AG315" t="s">
        <v>169</v>
      </c>
    </row>
    <row r="316" spans="1:60" outlineLevel="1" x14ac:dyDescent="0.25">
      <c r="A316" s="229">
        <v>69</v>
      </c>
      <c r="B316" s="230" t="s">
        <v>716</v>
      </c>
      <c r="C316" s="241" t="s">
        <v>717</v>
      </c>
      <c r="D316" s="231" t="s">
        <v>235</v>
      </c>
      <c r="E316" s="232">
        <v>19</v>
      </c>
      <c r="F316" s="233"/>
      <c r="G316" s="234">
        <f>ROUND(E316*F316,2)</f>
        <v>0</v>
      </c>
      <c r="H316" s="233"/>
      <c r="I316" s="234">
        <f>ROUND(E316*H316,2)</f>
        <v>0</v>
      </c>
      <c r="J316" s="233"/>
      <c r="K316" s="234">
        <f>ROUND(E316*J316,2)</f>
        <v>0</v>
      </c>
      <c r="L316" s="234">
        <v>21</v>
      </c>
      <c r="M316" s="234">
        <f>G316*(1+L316/100)</f>
        <v>0</v>
      </c>
      <c r="N316" s="232">
        <v>3.5000000000000001E-3</v>
      </c>
      <c r="O316" s="232">
        <f>ROUND(E316*N316,2)</f>
        <v>7.0000000000000007E-2</v>
      </c>
      <c r="P316" s="232">
        <v>0</v>
      </c>
      <c r="Q316" s="232">
        <f>ROUND(E316*P316,2)</f>
        <v>0</v>
      </c>
      <c r="R316" s="234"/>
      <c r="S316" s="234" t="s">
        <v>193</v>
      </c>
      <c r="T316" s="235" t="s">
        <v>174</v>
      </c>
      <c r="U316" s="220">
        <v>0</v>
      </c>
      <c r="V316" s="220">
        <f>ROUND(E316*U316,2)</f>
        <v>0</v>
      </c>
      <c r="W316" s="220"/>
      <c r="X316" s="220" t="s">
        <v>237</v>
      </c>
      <c r="Y316" s="220" t="s">
        <v>176</v>
      </c>
      <c r="Z316" s="210"/>
      <c r="AA316" s="210"/>
      <c r="AB316" s="210"/>
      <c r="AC316" s="210"/>
      <c r="AD316" s="210"/>
      <c r="AE316" s="210"/>
      <c r="AF316" s="210"/>
      <c r="AG316" s="210" t="s">
        <v>718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2" x14ac:dyDescent="0.25">
      <c r="A317" s="217"/>
      <c r="B317" s="218"/>
      <c r="C317" s="253" t="s">
        <v>667</v>
      </c>
      <c r="D317" s="248"/>
      <c r="E317" s="249"/>
      <c r="F317" s="220"/>
      <c r="G317" s="220"/>
      <c r="H317" s="220"/>
      <c r="I317" s="220"/>
      <c r="J317" s="220"/>
      <c r="K317" s="220"/>
      <c r="L317" s="220"/>
      <c r="M317" s="220"/>
      <c r="N317" s="219"/>
      <c r="O317" s="219"/>
      <c r="P317" s="219"/>
      <c r="Q317" s="219"/>
      <c r="R317" s="220"/>
      <c r="S317" s="220"/>
      <c r="T317" s="220"/>
      <c r="U317" s="220"/>
      <c r="V317" s="220"/>
      <c r="W317" s="220"/>
      <c r="X317" s="220"/>
      <c r="Y317" s="220"/>
      <c r="Z317" s="210"/>
      <c r="AA317" s="210"/>
      <c r="AB317" s="210"/>
      <c r="AC317" s="210"/>
      <c r="AD317" s="210"/>
      <c r="AE317" s="210"/>
      <c r="AF317" s="210"/>
      <c r="AG317" s="210" t="s">
        <v>254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3" x14ac:dyDescent="0.25">
      <c r="A318" s="217"/>
      <c r="B318" s="218"/>
      <c r="C318" s="253" t="s">
        <v>89</v>
      </c>
      <c r="D318" s="248"/>
      <c r="E318" s="249">
        <v>19</v>
      </c>
      <c r="F318" s="220"/>
      <c r="G318" s="220"/>
      <c r="H318" s="220"/>
      <c r="I318" s="220"/>
      <c r="J318" s="220"/>
      <c r="K318" s="220"/>
      <c r="L318" s="220"/>
      <c r="M318" s="220"/>
      <c r="N318" s="219"/>
      <c r="O318" s="219"/>
      <c r="P318" s="219"/>
      <c r="Q318" s="219"/>
      <c r="R318" s="220"/>
      <c r="S318" s="220"/>
      <c r="T318" s="220"/>
      <c r="U318" s="220"/>
      <c r="V318" s="220"/>
      <c r="W318" s="220"/>
      <c r="X318" s="220"/>
      <c r="Y318" s="220"/>
      <c r="Z318" s="210"/>
      <c r="AA318" s="210"/>
      <c r="AB318" s="210"/>
      <c r="AC318" s="210"/>
      <c r="AD318" s="210"/>
      <c r="AE318" s="210"/>
      <c r="AF318" s="210"/>
      <c r="AG318" s="210" t="s">
        <v>254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2" x14ac:dyDescent="0.25">
      <c r="A319" s="217"/>
      <c r="B319" s="218"/>
      <c r="C319" s="244"/>
      <c r="D319" s="239"/>
      <c r="E319" s="239"/>
      <c r="F319" s="239"/>
      <c r="G319" s="239"/>
      <c r="H319" s="220"/>
      <c r="I319" s="220"/>
      <c r="J319" s="220"/>
      <c r="K319" s="220"/>
      <c r="L319" s="220"/>
      <c r="M319" s="220"/>
      <c r="N319" s="219"/>
      <c r="O319" s="219"/>
      <c r="P319" s="219"/>
      <c r="Q319" s="219"/>
      <c r="R319" s="220"/>
      <c r="S319" s="220"/>
      <c r="T319" s="220"/>
      <c r="U319" s="220"/>
      <c r="V319" s="220"/>
      <c r="W319" s="220"/>
      <c r="X319" s="220"/>
      <c r="Y319" s="220"/>
      <c r="Z319" s="210"/>
      <c r="AA319" s="210"/>
      <c r="AB319" s="210"/>
      <c r="AC319" s="210"/>
      <c r="AD319" s="210"/>
      <c r="AE319" s="210"/>
      <c r="AF319" s="210"/>
      <c r="AG319" s="210" t="s">
        <v>180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5">
      <c r="A320" s="229">
        <v>70</v>
      </c>
      <c r="B320" s="230" t="s">
        <v>719</v>
      </c>
      <c r="C320" s="241" t="s">
        <v>720</v>
      </c>
      <c r="D320" s="231" t="s">
        <v>270</v>
      </c>
      <c r="E320" s="232">
        <v>237.25919999999999</v>
      </c>
      <c r="F320" s="233"/>
      <c r="G320" s="234">
        <f>ROUND(E320*F320,2)</f>
        <v>0</v>
      </c>
      <c r="H320" s="233"/>
      <c r="I320" s="234">
        <f>ROUND(E320*H320,2)</f>
        <v>0</v>
      </c>
      <c r="J320" s="233"/>
      <c r="K320" s="234">
        <f>ROUND(E320*J320,2)</f>
        <v>0</v>
      </c>
      <c r="L320" s="234">
        <v>21</v>
      </c>
      <c r="M320" s="234">
        <f>G320*(1+L320/100)</f>
        <v>0</v>
      </c>
      <c r="N320" s="232">
        <v>2.5</v>
      </c>
      <c r="O320" s="232">
        <f>ROUND(E320*N320,2)</f>
        <v>593.15</v>
      </c>
      <c r="P320" s="232">
        <v>0</v>
      </c>
      <c r="Q320" s="232">
        <f>ROUND(E320*P320,2)</f>
        <v>0</v>
      </c>
      <c r="R320" s="234" t="s">
        <v>342</v>
      </c>
      <c r="S320" s="234" t="s">
        <v>173</v>
      </c>
      <c r="T320" s="235" t="s">
        <v>173</v>
      </c>
      <c r="U320" s="220">
        <v>0</v>
      </c>
      <c r="V320" s="220">
        <f>ROUND(E320*U320,2)</f>
        <v>0</v>
      </c>
      <c r="W320" s="220"/>
      <c r="X320" s="220" t="s">
        <v>343</v>
      </c>
      <c r="Y320" s="220" t="s">
        <v>176</v>
      </c>
      <c r="Z320" s="210"/>
      <c r="AA320" s="210"/>
      <c r="AB320" s="210"/>
      <c r="AC320" s="210"/>
      <c r="AD320" s="210"/>
      <c r="AE320" s="210"/>
      <c r="AF320" s="210"/>
      <c r="AG320" s="210" t="s">
        <v>721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2" x14ac:dyDescent="0.25">
      <c r="A321" s="217"/>
      <c r="B321" s="218"/>
      <c r="C321" s="253" t="s">
        <v>722</v>
      </c>
      <c r="D321" s="248"/>
      <c r="E321" s="249"/>
      <c r="F321" s="220"/>
      <c r="G321" s="220"/>
      <c r="H321" s="220"/>
      <c r="I321" s="220"/>
      <c r="J321" s="220"/>
      <c r="K321" s="220"/>
      <c r="L321" s="220"/>
      <c r="M321" s="220"/>
      <c r="N321" s="219"/>
      <c r="O321" s="219"/>
      <c r="P321" s="219"/>
      <c r="Q321" s="219"/>
      <c r="R321" s="220"/>
      <c r="S321" s="220"/>
      <c r="T321" s="220"/>
      <c r="U321" s="220"/>
      <c r="V321" s="220"/>
      <c r="W321" s="220"/>
      <c r="X321" s="220"/>
      <c r="Y321" s="220"/>
      <c r="Z321" s="210"/>
      <c r="AA321" s="210"/>
      <c r="AB321" s="210"/>
      <c r="AC321" s="210"/>
      <c r="AD321" s="210"/>
      <c r="AE321" s="210"/>
      <c r="AF321" s="210"/>
      <c r="AG321" s="210" t="s">
        <v>254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5">
      <c r="A322" s="217"/>
      <c r="B322" s="218"/>
      <c r="C322" s="253" t="s">
        <v>723</v>
      </c>
      <c r="D322" s="248"/>
      <c r="E322" s="249"/>
      <c r="F322" s="220"/>
      <c r="G322" s="220"/>
      <c r="H322" s="220"/>
      <c r="I322" s="220"/>
      <c r="J322" s="220"/>
      <c r="K322" s="220"/>
      <c r="L322" s="220"/>
      <c r="M322" s="220"/>
      <c r="N322" s="219"/>
      <c r="O322" s="219"/>
      <c r="P322" s="219"/>
      <c r="Q322" s="219"/>
      <c r="R322" s="220"/>
      <c r="S322" s="220"/>
      <c r="T322" s="220"/>
      <c r="U322" s="220"/>
      <c r="V322" s="220"/>
      <c r="W322" s="220"/>
      <c r="X322" s="220"/>
      <c r="Y322" s="220"/>
      <c r="Z322" s="210"/>
      <c r="AA322" s="210"/>
      <c r="AB322" s="210"/>
      <c r="AC322" s="210"/>
      <c r="AD322" s="210"/>
      <c r="AE322" s="210"/>
      <c r="AF322" s="210"/>
      <c r="AG322" s="210" t="s">
        <v>254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5">
      <c r="A323" s="217"/>
      <c r="B323" s="218"/>
      <c r="C323" s="253" t="s">
        <v>724</v>
      </c>
      <c r="D323" s="248"/>
      <c r="E323" s="249">
        <v>237.25919999999999</v>
      </c>
      <c r="F323" s="220"/>
      <c r="G323" s="220"/>
      <c r="H323" s="220"/>
      <c r="I323" s="220"/>
      <c r="J323" s="220"/>
      <c r="K323" s="220"/>
      <c r="L323" s="220"/>
      <c r="M323" s="220"/>
      <c r="N323" s="219"/>
      <c r="O323" s="219"/>
      <c r="P323" s="219"/>
      <c r="Q323" s="219"/>
      <c r="R323" s="220"/>
      <c r="S323" s="220"/>
      <c r="T323" s="220"/>
      <c r="U323" s="220"/>
      <c r="V323" s="220"/>
      <c r="W323" s="220"/>
      <c r="X323" s="220"/>
      <c r="Y323" s="220"/>
      <c r="Z323" s="210"/>
      <c r="AA323" s="210"/>
      <c r="AB323" s="210"/>
      <c r="AC323" s="210"/>
      <c r="AD323" s="210"/>
      <c r="AE323" s="210"/>
      <c r="AF323" s="210"/>
      <c r="AG323" s="210" t="s">
        <v>254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2" x14ac:dyDescent="0.25">
      <c r="A324" s="217"/>
      <c r="B324" s="218"/>
      <c r="C324" s="244"/>
      <c r="D324" s="239"/>
      <c r="E324" s="239"/>
      <c r="F324" s="239"/>
      <c r="G324" s="239"/>
      <c r="H324" s="220"/>
      <c r="I324" s="220"/>
      <c r="J324" s="220"/>
      <c r="K324" s="220"/>
      <c r="L324" s="220"/>
      <c r="M324" s="220"/>
      <c r="N324" s="219"/>
      <c r="O324" s="219"/>
      <c r="P324" s="219"/>
      <c r="Q324" s="219"/>
      <c r="R324" s="220"/>
      <c r="S324" s="220"/>
      <c r="T324" s="220"/>
      <c r="U324" s="220"/>
      <c r="V324" s="220"/>
      <c r="W324" s="220"/>
      <c r="X324" s="220"/>
      <c r="Y324" s="220"/>
      <c r="Z324" s="210"/>
      <c r="AA324" s="210"/>
      <c r="AB324" s="210"/>
      <c r="AC324" s="210"/>
      <c r="AD324" s="210"/>
      <c r="AE324" s="210"/>
      <c r="AF324" s="210"/>
      <c r="AG324" s="210" t="s">
        <v>180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5">
      <c r="A325" s="229">
        <v>71</v>
      </c>
      <c r="B325" s="230" t="s">
        <v>725</v>
      </c>
      <c r="C325" s="241" t="s">
        <v>726</v>
      </c>
      <c r="D325" s="231" t="s">
        <v>266</v>
      </c>
      <c r="E325" s="232">
        <v>105.2</v>
      </c>
      <c r="F325" s="233"/>
      <c r="G325" s="234">
        <f>ROUND(E325*F325,2)</f>
        <v>0</v>
      </c>
      <c r="H325" s="233"/>
      <c r="I325" s="234">
        <f>ROUND(E325*H325,2)</f>
        <v>0</v>
      </c>
      <c r="J325" s="233"/>
      <c r="K325" s="234">
        <f>ROUND(E325*J325,2)</f>
        <v>0</v>
      </c>
      <c r="L325" s="234">
        <v>21</v>
      </c>
      <c r="M325" s="234">
        <f>G325*(1+L325/100)</f>
        <v>0</v>
      </c>
      <c r="N325" s="232">
        <v>2.4E-2</v>
      </c>
      <c r="O325" s="232">
        <f>ROUND(E325*N325,2)</f>
        <v>2.52</v>
      </c>
      <c r="P325" s="232">
        <v>0</v>
      </c>
      <c r="Q325" s="232">
        <f>ROUND(E325*P325,2)</f>
        <v>0</v>
      </c>
      <c r="R325" s="234" t="s">
        <v>342</v>
      </c>
      <c r="S325" s="234" t="s">
        <v>173</v>
      </c>
      <c r="T325" s="235" t="s">
        <v>173</v>
      </c>
      <c r="U325" s="220">
        <v>0</v>
      </c>
      <c r="V325" s="220">
        <f>ROUND(E325*U325,2)</f>
        <v>0</v>
      </c>
      <c r="W325" s="220"/>
      <c r="X325" s="220" t="s">
        <v>343</v>
      </c>
      <c r="Y325" s="220" t="s">
        <v>176</v>
      </c>
      <c r="Z325" s="210"/>
      <c r="AA325" s="210"/>
      <c r="AB325" s="210"/>
      <c r="AC325" s="210"/>
      <c r="AD325" s="210"/>
      <c r="AE325" s="210"/>
      <c r="AF325" s="210"/>
      <c r="AG325" s="210" t="s">
        <v>721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2" x14ac:dyDescent="0.25">
      <c r="A326" s="217"/>
      <c r="B326" s="218"/>
      <c r="C326" s="253" t="s">
        <v>612</v>
      </c>
      <c r="D326" s="248"/>
      <c r="E326" s="249"/>
      <c r="F326" s="220"/>
      <c r="G326" s="220"/>
      <c r="H326" s="220"/>
      <c r="I326" s="220"/>
      <c r="J326" s="220"/>
      <c r="K326" s="220"/>
      <c r="L326" s="220"/>
      <c r="M326" s="220"/>
      <c r="N326" s="219"/>
      <c r="O326" s="219"/>
      <c r="P326" s="219"/>
      <c r="Q326" s="219"/>
      <c r="R326" s="220"/>
      <c r="S326" s="220"/>
      <c r="T326" s="220"/>
      <c r="U326" s="220"/>
      <c r="V326" s="220"/>
      <c r="W326" s="220"/>
      <c r="X326" s="220"/>
      <c r="Y326" s="220"/>
      <c r="Z326" s="210"/>
      <c r="AA326" s="210"/>
      <c r="AB326" s="210"/>
      <c r="AC326" s="210"/>
      <c r="AD326" s="210"/>
      <c r="AE326" s="210"/>
      <c r="AF326" s="210"/>
      <c r="AG326" s="210" t="s">
        <v>254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3" x14ac:dyDescent="0.25">
      <c r="A327" s="217"/>
      <c r="B327" s="218"/>
      <c r="C327" s="253" t="s">
        <v>642</v>
      </c>
      <c r="D327" s="248"/>
      <c r="E327" s="249">
        <v>105.2</v>
      </c>
      <c r="F327" s="220"/>
      <c r="G327" s="220"/>
      <c r="H327" s="220"/>
      <c r="I327" s="220"/>
      <c r="J327" s="220"/>
      <c r="K327" s="220"/>
      <c r="L327" s="220"/>
      <c r="M327" s="220"/>
      <c r="N327" s="219"/>
      <c r="O327" s="219"/>
      <c r="P327" s="219"/>
      <c r="Q327" s="219"/>
      <c r="R327" s="220"/>
      <c r="S327" s="220"/>
      <c r="T327" s="220"/>
      <c r="U327" s="220"/>
      <c r="V327" s="220"/>
      <c r="W327" s="220"/>
      <c r="X327" s="220"/>
      <c r="Y327" s="220"/>
      <c r="Z327" s="210"/>
      <c r="AA327" s="210"/>
      <c r="AB327" s="210"/>
      <c r="AC327" s="210"/>
      <c r="AD327" s="210"/>
      <c r="AE327" s="210"/>
      <c r="AF327" s="210"/>
      <c r="AG327" s="210" t="s">
        <v>254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2" x14ac:dyDescent="0.25">
      <c r="A328" s="217"/>
      <c r="B328" s="218"/>
      <c r="C328" s="244"/>
      <c r="D328" s="239"/>
      <c r="E328" s="239"/>
      <c r="F328" s="239"/>
      <c r="G328" s="239"/>
      <c r="H328" s="220"/>
      <c r="I328" s="220"/>
      <c r="J328" s="220"/>
      <c r="K328" s="220"/>
      <c r="L328" s="220"/>
      <c r="M328" s="220"/>
      <c r="N328" s="219"/>
      <c r="O328" s="219"/>
      <c r="P328" s="219"/>
      <c r="Q328" s="219"/>
      <c r="R328" s="220"/>
      <c r="S328" s="220"/>
      <c r="T328" s="220"/>
      <c r="U328" s="220"/>
      <c r="V328" s="220"/>
      <c r="W328" s="220"/>
      <c r="X328" s="220"/>
      <c r="Y328" s="220"/>
      <c r="Z328" s="210"/>
      <c r="AA328" s="210"/>
      <c r="AB328" s="210"/>
      <c r="AC328" s="210"/>
      <c r="AD328" s="210"/>
      <c r="AE328" s="210"/>
      <c r="AF328" s="210"/>
      <c r="AG328" s="210" t="s">
        <v>180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5">
      <c r="A329" s="229">
        <v>72</v>
      </c>
      <c r="B329" s="230" t="s">
        <v>727</v>
      </c>
      <c r="C329" s="241" t="s">
        <v>728</v>
      </c>
      <c r="D329" s="231" t="s">
        <v>266</v>
      </c>
      <c r="E329" s="232">
        <v>349.7</v>
      </c>
      <c r="F329" s="233"/>
      <c r="G329" s="234">
        <f>ROUND(E329*F329,2)</f>
        <v>0</v>
      </c>
      <c r="H329" s="233"/>
      <c r="I329" s="234">
        <f>ROUND(E329*H329,2)</f>
        <v>0</v>
      </c>
      <c r="J329" s="233"/>
      <c r="K329" s="234">
        <f>ROUND(E329*J329,2)</f>
        <v>0</v>
      </c>
      <c r="L329" s="234">
        <v>21</v>
      </c>
      <c r="M329" s="234">
        <f>G329*(1+L329/100)</f>
        <v>0</v>
      </c>
      <c r="N329" s="232">
        <v>7.1999999999999995E-2</v>
      </c>
      <c r="O329" s="232">
        <f>ROUND(E329*N329,2)</f>
        <v>25.18</v>
      </c>
      <c r="P329" s="232">
        <v>0</v>
      </c>
      <c r="Q329" s="232">
        <f>ROUND(E329*P329,2)</f>
        <v>0</v>
      </c>
      <c r="R329" s="234" t="s">
        <v>342</v>
      </c>
      <c r="S329" s="234" t="s">
        <v>173</v>
      </c>
      <c r="T329" s="235" t="s">
        <v>173</v>
      </c>
      <c r="U329" s="220">
        <v>0</v>
      </c>
      <c r="V329" s="220">
        <f>ROUND(E329*U329,2)</f>
        <v>0</v>
      </c>
      <c r="W329" s="220"/>
      <c r="X329" s="220" t="s">
        <v>343</v>
      </c>
      <c r="Y329" s="220" t="s">
        <v>176</v>
      </c>
      <c r="Z329" s="210"/>
      <c r="AA329" s="210"/>
      <c r="AB329" s="210"/>
      <c r="AC329" s="210"/>
      <c r="AD329" s="210"/>
      <c r="AE329" s="210"/>
      <c r="AF329" s="210"/>
      <c r="AG329" s="210" t="s">
        <v>721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2" x14ac:dyDescent="0.25">
      <c r="A330" s="217"/>
      <c r="B330" s="218"/>
      <c r="C330" s="253" t="s">
        <v>638</v>
      </c>
      <c r="D330" s="248"/>
      <c r="E330" s="249"/>
      <c r="F330" s="220"/>
      <c r="G330" s="220"/>
      <c r="H330" s="220"/>
      <c r="I330" s="220"/>
      <c r="J330" s="220"/>
      <c r="K330" s="220"/>
      <c r="L330" s="220"/>
      <c r="M330" s="220"/>
      <c r="N330" s="219"/>
      <c r="O330" s="219"/>
      <c r="P330" s="219"/>
      <c r="Q330" s="219"/>
      <c r="R330" s="220"/>
      <c r="S330" s="220"/>
      <c r="T330" s="220"/>
      <c r="U330" s="220"/>
      <c r="V330" s="220"/>
      <c r="W330" s="220"/>
      <c r="X330" s="220"/>
      <c r="Y330" s="220"/>
      <c r="Z330" s="210"/>
      <c r="AA330" s="210"/>
      <c r="AB330" s="210"/>
      <c r="AC330" s="210"/>
      <c r="AD330" s="210"/>
      <c r="AE330" s="210"/>
      <c r="AF330" s="210"/>
      <c r="AG330" s="210" t="s">
        <v>254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3" x14ac:dyDescent="0.25">
      <c r="A331" s="217"/>
      <c r="B331" s="218"/>
      <c r="C331" s="253" t="s">
        <v>639</v>
      </c>
      <c r="D331" s="248"/>
      <c r="E331" s="249">
        <v>349.7</v>
      </c>
      <c r="F331" s="220"/>
      <c r="G331" s="220"/>
      <c r="H331" s="220"/>
      <c r="I331" s="220"/>
      <c r="J331" s="220"/>
      <c r="K331" s="220"/>
      <c r="L331" s="220"/>
      <c r="M331" s="220"/>
      <c r="N331" s="219"/>
      <c r="O331" s="219"/>
      <c r="P331" s="219"/>
      <c r="Q331" s="219"/>
      <c r="R331" s="220"/>
      <c r="S331" s="220"/>
      <c r="T331" s="220"/>
      <c r="U331" s="220"/>
      <c r="V331" s="220"/>
      <c r="W331" s="220"/>
      <c r="X331" s="220"/>
      <c r="Y331" s="220"/>
      <c r="Z331" s="210"/>
      <c r="AA331" s="210"/>
      <c r="AB331" s="210"/>
      <c r="AC331" s="210"/>
      <c r="AD331" s="210"/>
      <c r="AE331" s="210"/>
      <c r="AF331" s="210"/>
      <c r="AG331" s="210" t="s">
        <v>254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2" x14ac:dyDescent="0.25">
      <c r="A332" s="217"/>
      <c r="B332" s="218"/>
      <c r="C332" s="244"/>
      <c r="D332" s="239"/>
      <c r="E332" s="239"/>
      <c r="F332" s="239"/>
      <c r="G332" s="239"/>
      <c r="H332" s="220"/>
      <c r="I332" s="220"/>
      <c r="J332" s="220"/>
      <c r="K332" s="220"/>
      <c r="L332" s="220"/>
      <c r="M332" s="220"/>
      <c r="N332" s="219"/>
      <c r="O332" s="219"/>
      <c r="P332" s="219"/>
      <c r="Q332" s="219"/>
      <c r="R332" s="220"/>
      <c r="S332" s="220"/>
      <c r="T332" s="220"/>
      <c r="U332" s="220"/>
      <c r="V332" s="220"/>
      <c r="W332" s="220"/>
      <c r="X332" s="220"/>
      <c r="Y332" s="220"/>
      <c r="Z332" s="210"/>
      <c r="AA332" s="210"/>
      <c r="AB332" s="210"/>
      <c r="AC332" s="210"/>
      <c r="AD332" s="210"/>
      <c r="AE332" s="210"/>
      <c r="AF332" s="210"/>
      <c r="AG332" s="210" t="s">
        <v>180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ht="20.399999999999999" outlineLevel="1" x14ac:dyDescent="0.25">
      <c r="A333" s="229">
        <v>73</v>
      </c>
      <c r="B333" s="230" t="s">
        <v>729</v>
      </c>
      <c r="C333" s="241" t="s">
        <v>730</v>
      </c>
      <c r="D333" s="231" t="s">
        <v>235</v>
      </c>
      <c r="E333" s="232">
        <v>23</v>
      </c>
      <c r="F333" s="233"/>
      <c r="G333" s="234">
        <f>ROUND(E333*F333,2)</f>
        <v>0</v>
      </c>
      <c r="H333" s="233"/>
      <c r="I333" s="234">
        <f>ROUND(E333*H333,2)</f>
        <v>0</v>
      </c>
      <c r="J333" s="233"/>
      <c r="K333" s="234">
        <f>ROUND(E333*J333,2)</f>
        <v>0</v>
      </c>
      <c r="L333" s="234">
        <v>21</v>
      </c>
      <c r="M333" s="234">
        <f>G333*(1+L333/100)</f>
        <v>0</v>
      </c>
      <c r="N333" s="232">
        <v>7.2999999999999995E-2</v>
      </c>
      <c r="O333" s="232">
        <f>ROUND(E333*N333,2)</f>
        <v>1.68</v>
      </c>
      <c r="P333" s="232">
        <v>0</v>
      </c>
      <c r="Q333" s="232">
        <f>ROUND(E333*P333,2)</f>
        <v>0</v>
      </c>
      <c r="R333" s="234" t="s">
        <v>342</v>
      </c>
      <c r="S333" s="234" t="s">
        <v>173</v>
      </c>
      <c r="T333" s="235" t="s">
        <v>173</v>
      </c>
      <c r="U333" s="220">
        <v>0</v>
      </c>
      <c r="V333" s="220">
        <f>ROUND(E333*U333,2)</f>
        <v>0</v>
      </c>
      <c r="W333" s="220"/>
      <c r="X333" s="220" t="s">
        <v>343</v>
      </c>
      <c r="Y333" s="220" t="s">
        <v>176</v>
      </c>
      <c r="Z333" s="210"/>
      <c r="AA333" s="210"/>
      <c r="AB333" s="210"/>
      <c r="AC333" s="210"/>
      <c r="AD333" s="210"/>
      <c r="AE333" s="210"/>
      <c r="AF333" s="210"/>
      <c r="AG333" s="210" t="s">
        <v>721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2" x14ac:dyDescent="0.25">
      <c r="A334" s="217"/>
      <c r="B334" s="218"/>
      <c r="C334" s="253" t="s">
        <v>644</v>
      </c>
      <c r="D334" s="248"/>
      <c r="E334" s="249"/>
      <c r="F334" s="220"/>
      <c r="G334" s="220"/>
      <c r="H334" s="220"/>
      <c r="I334" s="220"/>
      <c r="J334" s="220"/>
      <c r="K334" s="220"/>
      <c r="L334" s="220"/>
      <c r="M334" s="220"/>
      <c r="N334" s="219"/>
      <c r="O334" s="219"/>
      <c r="P334" s="219"/>
      <c r="Q334" s="219"/>
      <c r="R334" s="220"/>
      <c r="S334" s="220"/>
      <c r="T334" s="220"/>
      <c r="U334" s="220"/>
      <c r="V334" s="220"/>
      <c r="W334" s="220"/>
      <c r="X334" s="220"/>
      <c r="Y334" s="220"/>
      <c r="Z334" s="210"/>
      <c r="AA334" s="210"/>
      <c r="AB334" s="210"/>
      <c r="AC334" s="210"/>
      <c r="AD334" s="210"/>
      <c r="AE334" s="210"/>
      <c r="AF334" s="210"/>
      <c r="AG334" s="210" t="s">
        <v>254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5">
      <c r="A335" s="217"/>
      <c r="B335" s="218"/>
      <c r="C335" s="253" t="s">
        <v>645</v>
      </c>
      <c r="D335" s="248"/>
      <c r="E335" s="249">
        <v>23</v>
      </c>
      <c r="F335" s="220"/>
      <c r="G335" s="220"/>
      <c r="H335" s="220"/>
      <c r="I335" s="220"/>
      <c r="J335" s="220"/>
      <c r="K335" s="220"/>
      <c r="L335" s="220"/>
      <c r="M335" s="220"/>
      <c r="N335" s="219"/>
      <c r="O335" s="219"/>
      <c r="P335" s="219"/>
      <c r="Q335" s="219"/>
      <c r="R335" s="220"/>
      <c r="S335" s="220"/>
      <c r="T335" s="220"/>
      <c r="U335" s="220"/>
      <c r="V335" s="220"/>
      <c r="W335" s="220"/>
      <c r="X335" s="220"/>
      <c r="Y335" s="220"/>
      <c r="Z335" s="210"/>
      <c r="AA335" s="210"/>
      <c r="AB335" s="210"/>
      <c r="AC335" s="210"/>
      <c r="AD335" s="210"/>
      <c r="AE335" s="210"/>
      <c r="AF335" s="210"/>
      <c r="AG335" s="210" t="s">
        <v>254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2" x14ac:dyDescent="0.25">
      <c r="A336" s="217"/>
      <c r="B336" s="218"/>
      <c r="C336" s="244"/>
      <c r="D336" s="239"/>
      <c r="E336" s="239"/>
      <c r="F336" s="239"/>
      <c r="G336" s="239"/>
      <c r="H336" s="220"/>
      <c r="I336" s="220"/>
      <c r="J336" s="220"/>
      <c r="K336" s="220"/>
      <c r="L336" s="220"/>
      <c r="M336" s="220"/>
      <c r="N336" s="219"/>
      <c r="O336" s="219"/>
      <c r="P336" s="219"/>
      <c r="Q336" s="219"/>
      <c r="R336" s="220"/>
      <c r="S336" s="220"/>
      <c r="T336" s="220"/>
      <c r="U336" s="220"/>
      <c r="V336" s="220"/>
      <c r="W336" s="220"/>
      <c r="X336" s="220"/>
      <c r="Y336" s="220"/>
      <c r="Z336" s="210"/>
      <c r="AA336" s="210"/>
      <c r="AB336" s="210"/>
      <c r="AC336" s="210"/>
      <c r="AD336" s="210"/>
      <c r="AE336" s="210"/>
      <c r="AF336" s="210"/>
      <c r="AG336" s="210" t="s">
        <v>180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ht="20.399999999999999" outlineLevel="1" x14ac:dyDescent="0.25">
      <c r="A337" s="229">
        <v>74</v>
      </c>
      <c r="B337" s="230" t="s">
        <v>731</v>
      </c>
      <c r="C337" s="241" t="s">
        <v>732</v>
      </c>
      <c r="D337" s="231" t="s">
        <v>266</v>
      </c>
      <c r="E337" s="232">
        <v>219.5</v>
      </c>
      <c r="F337" s="233"/>
      <c r="G337" s="234">
        <f>ROUND(E337*F337,2)</f>
        <v>0</v>
      </c>
      <c r="H337" s="233"/>
      <c r="I337" s="234">
        <f>ROUND(E337*H337,2)</f>
        <v>0</v>
      </c>
      <c r="J337" s="233"/>
      <c r="K337" s="234">
        <f>ROUND(E337*J337,2)</f>
        <v>0</v>
      </c>
      <c r="L337" s="234">
        <v>21</v>
      </c>
      <c r="M337" s="234">
        <f>G337*(1+L337/100)</f>
        <v>0</v>
      </c>
      <c r="N337" s="232">
        <v>7.0499999999999993E-2</v>
      </c>
      <c r="O337" s="232">
        <f>ROUND(E337*N337,2)</f>
        <v>15.47</v>
      </c>
      <c r="P337" s="232">
        <v>0</v>
      </c>
      <c r="Q337" s="232">
        <f>ROUND(E337*P337,2)</f>
        <v>0</v>
      </c>
      <c r="R337" s="234" t="s">
        <v>342</v>
      </c>
      <c r="S337" s="234" t="s">
        <v>173</v>
      </c>
      <c r="T337" s="235" t="s">
        <v>173</v>
      </c>
      <c r="U337" s="220">
        <v>0</v>
      </c>
      <c r="V337" s="220">
        <f>ROUND(E337*U337,2)</f>
        <v>0</v>
      </c>
      <c r="W337" s="220"/>
      <c r="X337" s="220" t="s">
        <v>343</v>
      </c>
      <c r="Y337" s="220" t="s">
        <v>176</v>
      </c>
      <c r="Z337" s="210"/>
      <c r="AA337" s="210"/>
      <c r="AB337" s="210"/>
      <c r="AC337" s="210"/>
      <c r="AD337" s="210"/>
      <c r="AE337" s="210"/>
      <c r="AF337" s="210"/>
      <c r="AG337" s="210" t="s">
        <v>721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2" x14ac:dyDescent="0.25">
      <c r="A338" s="217"/>
      <c r="B338" s="218"/>
      <c r="C338" s="253" t="s">
        <v>647</v>
      </c>
      <c r="D338" s="248"/>
      <c r="E338" s="249"/>
      <c r="F338" s="220"/>
      <c r="G338" s="220"/>
      <c r="H338" s="220"/>
      <c r="I338" s="220"/>
      <c r="J338" s="220"/>
      <c r="K338" s="220"/>
      <c r="L338" s="220"/>
      <c r="M338" s="220"/>
      <c r="N338" s="219"/>
      <c r="O338" s="219"/>
      <c r="P338" s="219"/>
      <c r="Q338" s="219"/>
      <c r="R338" s="220"/>
      <c r="S338" s="220"/>
      <c r="T338" s="220"/>
      <c r="U338" s="220"/>
      <c r="V338" s="220"/>
      <c r="W338" s="220"/>
      <c r="X338" s="220"/>
      <c r="Y338" s="220"/>
      <c r="Z338" s="210"/>
      <c r="AA338" s="210"/>
      <c r="AB338" s="210"/>
      <c r="AC338" s="210"/>
      <c r="AD338" s="210"/>
      <c r="AE338" s="210"/>
      <c r="AF338" s="210"/>
      <c r="AG338" s="210" t="s">
        <v>254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5">
      <c r="A339" s="217"/>
      <c r="B339" s="218"/>
      <c r="C339" s="253" t="s">
        <v>648</v>
      </c>
      <c r="D339" s="248"/>
      <c r="E339" s="249">
        <v>219.5</v>
      </c>
      <c r="F339" s="220"/>
      <c r="G339" s="220"/>
      <c r="H339" s="220"/>
      <c r="I339" s="220"/>
      <c r="J339" s="220"/>
      <c r="K339" s="220"/>
      <c r="L339" s="220"/>
      <c r="M339" s="220"/>
      <c r="N339" s="219"/>
      <c r="O339" s="219"/>
      <c r="P339" s="219"/>
      <c r="Q339" s="219"/>
      <c r="R339" s="220"/>
      <c r="S339" s="220"/>
      <c r="T339" s="220"/>
      <c r="U339" s="220"/>
      <c r="V339" s="220"/>
      <c r="W339" s="220"/>
      <c r="X339" s="220"/>
      <c r="Y339" s="220"/>
      <c r="Z339" s="210"/>
      <c r="AA339" s="210"/>
      <c r="AB339" s="210"/>
      <c r="AC339" s="210"/>
      <c r="AD339" s="210"/>
      <c r="AE339" s="210"/>
      <c r="AF339" s="210"/>
      <c r="AG339" s="210" t="s">
        <v>254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2" x14ac:dyDescent="0.25">
      <c r="A340" s="217"/>
      <c r="B340" s="218"/>
      <c r="C340" s="244"/>
      <c r="D340" s="239"/>
      <c r="E340" s="239"/>
      <c r="F340" s="239"/>
      <c r="G340" s="239"/>
      <c r="H340" s="220"/>
      <c r="I340" s="220"/>
      <c r="J340" s="220"/>
      <c r="K340" s="220"/>
      <c r="L340" s="220"/>
      <c r="M340" s="220"/>
      <c r="N340" s="219"/>
      <c r="O340" s="219"/>
      <c r="P340" s="219"/>
      <c r="Q340" s="219"/>
      <c r="R340" s="220"/>
      <c r="S340" s="220"/>
      <c r="T340" s="220"/>
      <c r="U340" s="220"/>
      <c r="V340" s="220"/>
      <c r="W340" s="220"/>
      <c r="X340" s="220"/>
      <c r="Y340" s="220"/>
      <c r="Z340" s="210"/>
      <c r="AA340" s="210"/>
      <c r="AB340" s="210"/>
      <c r="AC340" s="210"/>
      <c r="AD340" s="210"/>
      <c r="AE340" s="210"/>
      <c r="AF340" s="210"/>
      <c r="AG340" s="210" t="s">
        <v>180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5">
      <c r="A341" s="229">
        <v>75</v>
      </c>
      <c r="B341" s="230" t="s">
        <v>417</v>
      </c>
      <c r="C341" s="241" t="s">
        <v>418</v>
      </c>
      <c r="D341" s="231" t="s">
        <v>235</v>
      </c>
      <c r="E341" s="232">
        <v>227.45</v>
      </c>
      <c r="F341" s="233"/>
      <c r="G341" s="234">
        <f>ROUND(E341*F341,2)</f>
        <v>0</v>
      </c>
      <c r="H341" s="233"/>
      <c r="I341" s="234">
        <f>ROUND(E341*H341,2)</f>
        <v>0</v>
      </c>
      <c r="J341" s="233"/>
      <c r="K341" s="234">
        <f>ROUND(E341*J341,2)</f>
        <v>0</v>
      </c>
      <c r="L341" s="234">
        <v>21</v>
      </c>
      <c r="M341" s="234">
        <f>G341*(1+L341/100)</f>
        <v>0</v>
      </c>
      <c r="N341" s="232">
        <v>0.06</v>
      </c>
      <c r="O341" s="232">
        <f>ROUND(E341*N341,2)</f>
        <v>13.65</v>
      </c>
      <c r="P341" s="232">
        <v>0</v>
      </c>
      <c r="Q341" s="232">
        <f>ROUND(E341*P341,2)</f>
        <v>0</v>
      </c>
      <c r="R341" s="234" t="s">
        <v>342</v>
      </c>
      <c r="S341" s="234" t="s">
        <v>173</v>
      </c>
      <c r="T341" s="235" t="s">
        <v>173</v>
      </c>
      <c r="U341" s="220">
        <v>0</v>
      </c>
      <c r="V341" s="220">
        <f>ROUND(E341*U341,2)</f>
        <v>0</v>
      </c>
      <c r="W341" s="220"/>
      <c r="X341" s="220" t="s">
        <v>343</v>
      </c>
      <c r="Y341" s="220" t="s">
        <v>176</v>
      </c>
      <c r="Z341" s="210"/>
      <c r="AA341" s="210"/>
      <c r="AB341" s="210"/>
      <c r="AC341" s="210"/>
      <c r="AD341" s="210"/>
      <c r="AE341" s="210"/>
      <c r="AF341" s="210"/>
      <c r="AG341" s="210" t="s">
        <v>721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2" x14ac:dyDescent="0.25">
      <c r="A342" s="217"/>
      <c r="B342" s="218"/>
      <c r="C342" s="253" t="s">
        <v>733</v>
      </c>
      <c r="D342" s="248"/>
      <c r="E342" s="249"/>
      <c r="F342" s="220"/>
      <c r="G342" s="220"/>
      <c r="H342" s="220"/>
      <c r="I342" s="220"/>
      <c r="J342" s="220"/>
      <c r="K342" s="220"/>
      <c r="L342" s="220"/>
      <c r="M342" s="220"/>
      <c r="N342" s="219"/>
      <c r="O342" s="219"/>
      <c r="P342" s="219"/>
      <c r="Q342" s="219"/>
      <c r="R342" s="220"/>
      <c r="S342" s="220"/>
      <c r="T342" s="220"/>
      <c r="U342" s="220"/>
      <c r="V342" s="220"/>
      <c r="W342" s="220"/>
      <c r="X342" s="220"/>
      <c r="Y342" s="220"/>
      <c r="Z342" s="210"/>
      <c r="AA342" s="210"/>
      <c r="AB342" s="210"/>
      <c r="AC342" s="210"/>
      <c r="AD342" s="210"/>
      <c r="AE342" s="210"/>
      <c r="AF342" s="210"/>
      <c r="AG342" s="210" t="s">
        <v>254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3" x14ac:dyDescent="0.25">
      <c r="A343" s="217"/>
      <c r="B343" s="218"/>
      <c r="C343" s="253" t="s">
        <v>734</v>
      </c>
      <c r="D343" s="248"/>
      <c r="E343" s="249">
        <v>227.45</v>
      </c>
      <c r="F343" s="220"/>
      <c r="G343" s="220"/>
      <c r="H343" s="220"/>
      <c r="I343" s="220"/>
      <c r="J343" s="220"/>
      <c r="K343" s="220"/>
      <c r="L343" s="220"/>
      <c r="M343" s="220"/>
      <c r="N343" s="219"/>
      <c r="O343" s="219"/>
      <c r="P343" s="219"/>
      <c r="Q343" s="219"/>
      <c r="R343" s="220"/>
      <c r="S343" s="220"/>
      <c r="T343" s="220"/>
      <c r="U343" s="220"/>
      <c r="V343" s="220"/>
      <c r="W343" s="220"/>
      <c r="X343" s="220"/>
      <c r="Y343" s="220"/>
      <c r="Z343" s="210"/>
      <c r="AA343" s="210"/>
      <c r="AB343" s="210"/>
      <c r="AC343" s="210"/>
      <c r="AD343" s="210"/>
      <c r="AE343" s="210"/>
      <c r="AF343" s="210"/>
      <c r="AG343" s="210" t="s">
        <v>254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2" x14ac:dyDescent="0.25">
      <c r="A344" s="217"/>
      <c r="B344" s="218"/>
      <c r="C344" s="244"/>
      <c r="D344" s="239"/>
      <c r="E344" s="239"/>
      <c r="F344" s="239"/>
      <c r="G344" s="239"/>
      <c r="H344" s="220"/>
      <c r="I344" s="220"/>
      <c r="J344" s="220"/>
      <c r="K344" s="220"/>
      <c r="L344" s="220"/>
      <c r="M344" s="220"/>
      <c r="N344" s="219"/>
      <c r="O344" s="219"/>
      <c r="P344" s="219"/>
      <c r="Q344" s="219"/>
      <c r="R344" s="220"/>
      <c r="S344" s="220"/>
      <c r="T344" s="220"/>
      <c r="U344" s="220"/>
      <c r="V344" s="220"/>
      <c r="W344" s="220"/>
      <c r="X344" s="220"/>
      <c r="Y344" s="220"/>
      <c r="Z344" s="210"/>
      <c r="AA344" s="210"/>
      <c r="AB344" s="210"/>
      <c r="AC344" s="210"/>
      <c r="AD344" s="210"/>
      <c r="AE344" s="210"/>
      <c r="AF344" s="210"/>
      <c r="AG344" s="210" t="s">
        <v>180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ht="20.399999999999999" outlineLevel="1" x14ac:dyDescent="0.25">
      <c r="A345" s="229">
        <v>76</v>
      </c>
      <c r="B345" s="230" t="s">
        <v>735</v>
      </c>
      <c r="C345" s="241" t="s">
        <v>736</v>
      </c>
      <c r="D345" s="231" t="s">
        <v>266</v>
      </c>
      <c r="E345" s="232">
        <v>674.4</v>
      </c>
      <c r="F345" s="233"/>
      <c r="G345" s="234">
        <f>ROUND(E345*F345,2)</f>
        <v>0</v>
      </c>
      <c r="H345" s="233"/>
      <c r="I345" s="234">
        <f>ROUND(E345*H345,2)</f>
        <v>0</v>
      </c>
      <c r="J345" s="233"/>
      <c r="K345" s="234">
        <f>ROUND(E345*J345,2)</f>
        <v>0</v>
      </c>
      <c r="L345" s="234">
        <v>21</v>
      </c>
      <c r="M345" s="234">
        <f>G345*(1+L345/100)</f>
        <v>0</v>
      </c>
      <c r="N345" s="232">
        <v>4.8000000000000001E-4</v>
      </c>
      <c r="O345" s="232">
        <f>ROUND(E345*N345,2)</f>
        <v>0.32</v>
      </c>
      <c r="P345" s="232">
        <v>0</v>
      </c>
      <c r="Q345" s="232">
        <f>ROUND(E345*P345,2)</f>
        <v>0</v>
      </c>
      <c r="R345" s="234" t="s">
        <v>342</v>
      </c>
      <c r="S345" s="234" t="s">
        <v>173</v>
      </c>
      <c r="T345" s="235" t="s">
        <v>173</v>
      </c>
      <c r="U345" s="220">
        <v>0</v>
      </c>
      <c r="V345" s="220">
        <f>ROUND(E345*U345,2)</f>
        <v>0</v>
      </c>
      <c r="W345" s="220"/>
      <c r="X345" s="220" t="s">
        <v>343</v>
      </c>
      <c r="Y345" s="220" t="s">
        <v>176</v>
      </c>
      <c r="Z345" s="210"/>
      <c r="AA345" s="210"/>
      <c r="AB345" s="210"/>
      <c r="AC345" s="210"/>
      <c r="AD345" s="210"/>
      <c r="AE345" s="210"/>
      <c r="AF345" s="210"/>
      <c r="AG345" s="210" t="s">
        <v>721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2" x14ac:dyDescent="0.25">
      <c r="A346" s="217"/>
      <c r="B346" s="218"/>
      <c r="C346" s="253" t="s">
        <v>737</v>
      </c>
      <c r="D346" s="248"/>
      <c r="E346" s="249"/>
      <c r="F346" s="220"/>
      <c r="G346" s="220"/>
      <c r="H346" s="220"/>
      <c r="I346" s="220"/>
      <c r="J346" s="220"/>
      <c r="K346" s="220"/>
      <c r="L346" s="220"/>
      <c r="M346" s="220"/>
      <c r="N346" s="219"/>
      <c r="O346" s="219"/>
      <c r="P346" s="219"/>
      <c r="Q346" s="219"/>
      <c r="R346" s="220"/>
      <c r="S346" s="220"/>
      <c r="T346" s="220"/>
      <c r="U346" s="220"/>
      <c r="V346" s="220"/>
      <c r="W346" s="220"/>
      <c r="X346" s="220"/>
      <c r="Y346" s="220"/>
      <c r="Z346" s="210"/>
      <c r="AA346" s="210"/>
      <c r="AB346" s="210"/>
      <c r="AC346" s="210"/>
      <c r="AD346" s="210"/>
      <c r="AE346" s="210"/>
      <c r="AF346" s="210"/>
      <c r="AG346" s="210" t="s">
        <v>254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3" x14ac:dyDescent="0.25">
      <c r="A347" s="217"/>
      <c r="B347" s="218"/>
      <c r="C347" s="253" t="s">
        <v>652</v>
      </c>
      <c r="D347" s="248"/>
      <c r="E347" s="249">
        <v>674.4</v>
      </c>
      <c r="F347" s="220"/>
      <c r="G347" s="220"/>
      <c r="H347" s="220"/>
      <c r="I347" s="220"/>
      <c r="J347" s="220"/>
      <c r="K347" s="220"/>
      <c r="L347" s="220"/>
      <c r="M347" s="220"/>
      <c r="N347" s="219"/>
      <c r="O347" s="219"/>
      <c r="P347" s="219"/>
      <c r="Q347" s="219"/>
      <c r="R347" s="220"/>
      <c r="S347" s="220"/>
      <c r="T347" s="220"/>
      <c r="U347" s="220"/>
      <c r="V347" s="220"/>
      <c r="W347" s="220"/>
      <c r="X347" s="220"/>
      <c r="Y347" s="220"/>
      <c r="Z347" s="210"/>
      <c r="AA347" s="210"/>
      <c r="AB347" s="210"/>
      <c r="AC347" s="210"/>
      <c r="AD347" s="210"/>
      <c r="AE347" s="210"/>
      <c r="AF347" s="210"/>
      <c r="AG347" s="210" t="s">
        <v>254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2" x14ac:dyDescent="0.25">
      <c r="A348" s="217"/>
      <c r="B348" s="218"/>
      <c r="C348" s="244"/>
      <c r="D348" s="239"/>
      <c r="E348" s="239"/>
      <c r="F348" s="239"/>
      <c r="G348" s="239"/>
      <c r="H348" s="220"/>
      <c r="I348" s="220"/>
      <c r="J348" s="220"/>
      <c r="K348" s="220"/>
      <c r="L348" s="220"/>
      <c r="M348" s="220"/>
      <c r="N348" s="219"/>
      <c r="O348" s="219"/>
      <c r="P348" s="219"/>
      <c r="Q348" s="219"/>
      <c r="R348" s="220"/>
      <c r="S348" s="220"/>
      <c r="T348" s="220"/>
      <c r="U348" s="220"/>
      <c r="V348" s="220"/>
      <c r="W348" s="220"/>
      <c r="X348" s="220"/>
      <c r="Y348" s="220"/>
      <c r="Z348" s="210"/>
      <c r="AA348" s="210"/>
      <c r="AB348" s="210"/>
      <c r="AC348" s="210"/>
      <c r="AD348" s="210"/>
      <c r="AE348" s="210"/>
      <c r="AF348" s="210"/>
      <c r="AG348" s="210" t="s">
        <v>180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5">
      <c r="A349" s="229">
        <v>77</v>
      </c>
      <c r="B349" s="230" t="s">
        <v>738</v>
      </c>
      <c r="C349" s="241" t="s">
        <v>739</v>
      </c>
      <c r="D349" s="231" t="s">
        <v>235</v>
      </c>
      <c r="E349" s="232">
        <v>48</v>
      </c>
      <c r="F349" s="233"/>
      <c r="G349" s="234">
        <f>ROUND(E349*F349,2)</f>
        <v>0</v>
      </c>
      <c r="H349" s="233"/>
      <c r="I349" s="234">
        <f>ROUND(E349*H349,2)</f>
        <v>0</v>
      </c>
      <c r="J349" s="233"/>
      <c r="K349" s="234">
        <f>ROUND(E349*J349,2)</f>
        <v>0</v>
      </c>
      <c r="L349" s="234">
        <v>21</v>
      </c>
      <c r="M349" s="234">
        <f>G349*(1+L349/100)</f>
        <v>0</v>
      </c>
      <c r="N349" s="232">
        <v>5.0000000000000002E-5</v>
      </c>
      <c r="O349" s="232">
        <f>ROUND(E349*N349,2)</f>
        <v>0</v>
      </c>
      <c r="P349" s="232">
        <v>0</v>
      </c>
      <c r="Q349" s="232">
        <f>ROUND(E349*P349,2)</f>
        <v>0</v>
      </c>
      <c r="R349" s="234"/>
      <c r="S349" s="234" t="s">
        <v>193</v>
      </c>
      <c r="T349" s="235" t="s">
        <v>174</v>
      </c>
      <c r="U349" s="220">
        <v>0</v>
      </c>
      <c r="V349" s="220">
        <f>ROUND(E349*U349,2)</f>
        <v>0</v>
      </c>
      <c r="W349" s="220"/>
      <c r="X349" s="220" t="s">
        <v>343</v>
      </c>
      <c r="Y349" s="220" t="s">
        <v>176</v>
      </c>
      <c r="Z349" s="210"/>
      <c r="AA349" s="210"/>
      <c r="AB349" s="210"/>
      <c r="AC349" s="210"/>
      <c r="AD349" s="210"/>
      <c r="AE349" s="210"/>
      <c r="AF349" s="210"/>
      <c r="AG349" s="210" t="s">
        <v>721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2" x14ac:dyDescent="0.25">
      <c r="A350" s="217"/>
      <c r="B350" s="218"/>
      <c r="C350" s="253" t="s">
        <v>740</v>
      </c>
      <c r="D350" s="248"/>
      <c r="E350" s="249"/>
      <c r="F350" s="220"/>
      <c r="G350" s="220"/>
      <c r="H350" s="220"/>
      <c r="I350" s="220"/>
      <c r="J350" s="220"/>
      <c r="K350" s="220"/>
      <c r="L350" s="220"/>
      <c r="M350" s="220"/>
      <c r="N350" s="219"/>
      <c r="O350" s="219"/>
      <c r="P350" s="219"/>
      <c r="Q350" s="219"/>
      <c r="R350" s="220"/>
      <c r="S350" s="220"/>
      <c r="T350" s="220"/>
      <c r="U350" s="220"/>
      <c r="V350" s="220"/>
      <c r="W350" s="220"/>
      <c r="X350" s="220"/>
      <c r="Y350" s="220"/>
      <c r="Z350" s="210"/>
      <c r="AA350" s="210"/>
      <c r="AB350" s="210"/>
      <c r="AC350" s="210"/>
      <c r="AD350" s="210"/>
      <c r="AE350" s="210"/>
      <c r="AF350" s="210"/>
      <c r="AG350" s="210" t="s">
        <v>254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3" x14ac:dyDescent="0.25">
      <c r="A351" s="217"/>
      <c r="B351" s="218"/>
      <c r="C351" s="253" t="s">
        <v>741</v>
      </c>
      <c r="D351" s="248"/>
      <c r="E351" s="249">
        <v>48</v>
      </c>
      <c r="F351" s="220"/>
      <c r="G351" s="220"/>
      <c r="H351" s="220"/>
      <c r="I351" s="220"/>
      <c r="J351" s="220"/>
      <c r="K351" s="220"/>
      <c r="L351" s="220"/>
      <c r="M351" s="220"/>
      <c r="N351" s="219"/>
      <c r="O351" s="219"/>
      <c r="P351" s="219"/>
      <c r="Q351" s="219"/>
      <c r="R351" s="220"/>
      <c r="S351" s="220"/>
      <c r="T351" s="220"/>
      <c r="U351" s="220"/>
      <c r="V351" s="220"/>
      <c r="W351" s="220"/>
      <c r="X351" s="220"/>
      <c r="Y351" s="220"/>
      <c r="Z351" s="210"/>
      <c r="AA351" s="210"/>
      <c r="AB351" s="210"/>
      <c r="AC351" s="210"/>
      <c r="AD351" s="210"/>
      <c r="AE351" s="210"/>
      <c r="AF351" s="210"/>
      <c r="AG351" s="210" t="s">
        <v>254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2" x14ac:dyDescent="0.25">
      <c r="A352" s="217"/>
      <c r="B352" s="218"/>
      <c r="C352" s="244"/>
      <c r="D352" s="239"/>
      <c r="E352" s="239"/>
      <c r="F352" s="239"/>
      <c r="G352" s="239"/>
      <c r="H352" s="220"/>
      <c r="I352" s="220"/>
      <c r="J352" s="220"/>
      <c r="K352" s="220"/>
      <c r="L352" s="220"/>
      <c r="M352" s="220"/>
      <c r="N352" s="219"/>
      <c r="O352" s="219"/>
      <c r="P352" s="219"/>
      <c r="Q352" s="219"/>
      <c r="R352" s="220"/>
      <c r="S352" s="220"/>
      <c r="T352" s="220"/>
      <c r="U352" s="220"/>
      <c r="V352" s="220"/>
      <c r="W352" s="220"/>
      <c r="X352" s="220"/>
      <c r="Y352" s="220"/>
      <c r="Z352" s="210"/>
      <c r="AA352" s="210"/>
      <c r="AB352" s="210"/>
      <c r="AC352" s="210"/>
      <c r="AD352" s="210"/>
      <c r="AE352" s="210"/>
      <c r="AF352" s="210"/>
      <c r="AG352" s="210" t="s">
        <v>180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5">
      <c r="A353" s="229">
        <v>78</v>
      </c>
      <c r="B353" s="230" t="s">
        <v>742</v>
      </c>
      <c r="C353" s="241" t="s">
        <v>743</v>
      </c>
      <c r="D353" s="231" t="s">
        <v>235</v>
      </c>
      <c r="E353" s="232">
        <v>26</v>
      </c>
      <c r="F353" s="233"/>
      <c r="G353" s="234">
        <f>ROUND(E353*F353,2)</f>
        <v>0</v>
      </c>
      <c r="H353" s="233"/>
      <c r="I353" s="234">
        <f>ROUND(E353*H353,2)</f>
        <v>0</v>
      </c>
      <c r="J353" s="233"/>
      <c r="K353" s="234">
        <f>ROUND(E353*J353,2)</f>
        <v>0</v>
      </c>
      <c r="L353" s="234">
        <v>21</v>
      </c>
      <c r="M353" s="234">
        <f>G353*(1+L353/100)</f>
        <v>0</v>
      </c>
      <c r="N353" s="232">
        <v>1.2E-4</v>
      </c>
      <c r="O353" s="232">
        <f>ROUND(E353*N353,2)</f>
        <v>0</v>
      </c>
      <c r="P353" s="232">
        <v>0</v>
      </c>
      <c r="Q353" s="232">
        <f>ROUND(E353*P353,2)</f>
        <v>0</v>
      </c>
      <c r="R353" s="234"/>
      <c r="S353" s="234" t="s">
        <v>193</v>
      </c>
      <c r="T353" s="235" t="s">
        <v>174</v>
      </c>
      <c r="U353" s="220">
        <v>0</v>
      </c>
      <c r="V353" s="220">
        <f>ROUND(E353*U353,2)</f>
        <v>0</v>
      </c>
      <c r="W353" s="220"/>
      <c r="X353" s="220" t="s">
        <v>343</v>
      </c>
      <c r="Y353" s="220" t="s">
        <v>176</v>
      </c>
      <c r="Z353" s="210"/>
      <c r="AA353" s="210"/>
      <c r="AB353" s="210"/>
      <c r="AC353" s="210"/>
      <c r="AD353" s="210"/>
      <c r="AE353" s="210"/>
      <c r="AF353" s="210"/>
      <c r="AG353" s="210" t="s">
        <v>721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2" x14ac:dyDescent="0.25">
      <c r="A354" s="217"/>
      <c r="B354" s="218"/>
      <c r="C354" s="253" t="s">
        <v>744</v>
      </c>
      <c r="D354" s="248"/>
      <c r="E354" s="249"/>
      <c r="F354" s="220"/>
      <c r="G354" s="220"/>
      <c r="H354" s="220"/>
      <c r="I354" s="220"/>
      <c r="J354" s="220"/>
      <c r="K354" s="220"/>
      <c r="L354" s="220"/>
      <c r="M354" s="220"/>
      <c r="N354" s="219"/>
      <c r="O354" s="219"/>
      <c r="P354" s="219"/>
      <c r="Q354" s="219"/>
      <c r="R354" s="220"/>
      <c r="S354" s="220"/>
      <c r="T354" s="220"/>
      <c r="U354" s="220"/>
      <c r="V354" s="220"/>
      <c r="W354" s="220"/>
      <c r="X354" s="220"/>
      <c r="Y354" s="220"/>
      <c r="Z354" s="210"/>
      <c r="AA354" s="210"/>
      <c r="AB354" s="210"/>
      <c r="AC354" s="210"/>
      <c r="AD354" s="210"/>
      <c r="AE354" s="210"/>
      <c r="AF354" s="210"/>
      <c r="AG354" s="210" t="s">
        <v>254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3" x14ac:dyDescent="0.25">
      <c r="A355" s="217"/>
      <c r="B355" s="218"/>
      <c r="C355" s="253" t="s">
        <v>745</v>
      </c>
      <c r="D355" s="248"/>
      <c r="E355" s="249">
        <v>26</v>
      </c>
      <c r="F355" s="220"/>
      <c r="G355" s="220"/>
      <c r="H355" s="220"/>
      <c r="I355" s="220"/>
      <c r="J355" s="220"/>
      <c r="K355" s="220"/>
      <c r="L355" s="220"/>
      <c r="M355" s="220"/>
      <c r="N355" s="219"/>
      <c r="O355" s="219"/>
      <c r="P355" s="219"/>
      <c r="Q355" s="219"/>
      <c r="R355" s="220"/>
      <c r="S355" s="220"/>
      <c r="T355" s="220"/>
      <c r="U355" s="220"/>
      <c r="V355" s="220"/>
      <c r="W355" s="220"/>
      <c r="X355" s="220"/>
      <c r="Y355" s="220"/>
      <c r="Z355" s="210"/>
      <c r="AA355" s="210"/>
      <c r="AB355" s="210"/>
      <c r="AC355" s="210"/>
      <c r="AD355" s="210"/>
      <c r="AE355" s="210"/>
      <c r="AF355" s="210"/>
      <c r="AG355" s="210" t="s">
        <v>254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2" x14ac:dyDescent="0.25">
      <c r="A356" s="217"/>
      <c r="B356" s="218"/>
      <c r="C356" s="244"/>
      <c r="D356" s="239"/>
      <c r="E356" s="239"/>
      <c r="F356" s="239"/>
      <c r="G356" s="239"/>
      <c r="H356" s="220"/>
      <c r="I356" s="220"/>
      <c r="J356" s="220"/>
      <c r="K356" s="220"/>
      <c r="L356" s="220"/>
      <c r="M356" s="220"/>
      <c r="N356" s="219"/>
      <c r="O356" s="219"/>
      <c r="P356" s="219"/>
      <c r="Q356" s="219"/>
      <c r="R356" s="220"/>
      <c r="S356" s="220"/>
      <c r="T356" s="220"/>
      <c r="U356" s="220"/>
      <c r="V356" s="220"/>
      <c r="W356" s="220"/>
      <c r="X356" s="220"/>
      <c r="Y356" s="220"/>
      <c r="Z356" s="210"/>
      <c r="AA356" s="210"/>
      <c r="AB356" s="210"/>
      <c r="AC356" s="210"/>
      <c r="AD356" s="210"/>
      <c r="AE356" s="210"/>
      <c r="AF356" s="210"/>
      <c r="AG356" s="210" t="s">
        <v>180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5">
      <c r="A357" s="229">
        <v>79</v>
      </c>
      <c r="B357" s="230" t="s">
        <v>746</v>
      </c>
      <c r="C357" s="241" t="s">
        <v>747</v>
      </c>
      <c r="D357" s="231" t="s">
        <v>348</v>
      </c>
      <c r="E357" s="232">
        <v>1.0512699999999999</v>
      </c>
      <c r="F357" s="233"/>
      <c r="G357" s="234">
        <f>ROUND(E357*F357,2)</f>
        <v>0</v>
      </c>
      <c r="H357" s="233"/>
      <c r="I357" s="234">
        <f>ROUND(E357*H357,2)</f>
        <v>0</v>
      </c>
      <c r="J357" s="233"/>
      <c r="K357" s="234">
        <f>ROUND(E357*J357,2)</f>
        <v>0</v>
      </c>
      <c r="L357" s="234">
        <v>21</v>
      </c>
      <c r="M357" s="234">
        <f>G357*(1+L357/100)</f>
        <v>0</v>
      </c>
      <c r="N357" s="232">
        <v>1</v>
      </c>
      <c r="O357" s="232">
        <f>ROUND(E357*N357,2)</f>
        <v>1.05</v>
      </c>
      <c r="P357" s="232">
        <v>0</v>
      </c>
      <c r="Q357" s="232">
        <f>ROUND(E357*P357,2)</f>
        <v>0</v>
      </c>
      <c r="R357" s="234" t="s">
        <v>342</v>
      </c>
      <c r="S357" s="234" t="s">
        <v>173</v>
      </c>
      <c r="T357" s="235" t="s">
        <v>173</v>
      </c>
      <c r="U357" s="220">
        <v>0</v>
      </c>
      <c r="V357" s="220">
        <f>ROUND(E357*U357,2)</f>
        <v>0</v>
      </c>
      <c r="W357" s="220"/>
      <c r="X357" s="220" t="s">
        <v>343</v>
      </c>
      <c r="Y357" s="220" t="s">
        <v>176</v>
      </c>
      <c r="Z357" s="210"/>
      <c r="AA357" s="210"/>
      <c r="AB357" s="210"/>
      <c r="AC357" s="210"/>
      <c r="AD357" s="210"/>
      <c r="AE357" s="210"/>
      <c r="AF357" s="210"/>
      <c r="AG357" s="210" t="s">
        <v>721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2" x14ac:dyDescent="0.25">
      <c r="A358" s="217"/>
      <c r="B358" s="218"/>
      <c r="C358" s="253" t="s">
        <v>748</v>
      </c>
      <c r="D358" s="248"/>
      <c r="E358" s="249"/>
      <c r="F358" s="220"/>
      <c r="G358" s="220"/>
      <c r="H358" s="220"/>
      <c r="I358" s="220"/>
      <c r="J358" s="220"/>
      <c r="K358" s="220"/>
      <c r="L358" s="220"/>
      <c r="M358" s="220"/>
      <c r="N358" s="219"/>
      <c r="O358" s="219"/>
      <c r="P358" s="219"/>
      <c r="Q358" s="219"/>
      <c r="R358" s="220"/>
      <c r="S358" s="220"/>
      <c r="T358" s="220"/>
      <c r="U358" s="220"/>
      <c r="V358" s="220"/>
      <c r="W358" s="220"/>
      <c r="X358" s="220"/>
      <c r="Y358" s="220"/>
      <c r="Z358" s="210"/>
      <c r="AA358" s="210"/>
      <c r="AB358" s="210"/>
      <c r="AC358" s="210"/>
      <c r="AD358" s="210"/>
      <c r="AE358" s="210"/>
      <c r="AF358" s="210"/>
      <c r="AG358" s="210" t="s">
        <v>254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3" x14ac:dyDescent="0.25">
      <c r="A359" s="217"/>
      <c r="B359" s="218"/>
      <c r="C359" s="253" t="s">
        <v>749</v>
      </c>
      <c r="D359" s="248"/>
      <c r="E359" s="249">
        <v>1.0512699999999999</v>
      </c>
      <c r="F359" s="220"/>
      <c r="G359" s="220"/>
      <c r="H359" s="220"/>
      <c r="I359" s="220"/>
      <c r="J359" s="220"/>
      <c r="K359" s="220"/>
      <c r="L359" s="220"/>
      <c r="M359" s="220"/>
      <c r="N359" s="219"/>
      <c r="O359" s="219"/>
      <c r="P359" s="219"/>
      <c r="Q359" s="219"/>
      <c r="R359" s="220"/>
      <c r="S359" s="220"/>
      <c r="T359" s="220"/>
      <c r="U359" s="220"/>
      <c r="V359" s="220"/>
      <c r="W359" s="220"/>
      <c r="X359" s="220"/>
      <c r="Y359" s="220"/>
      <c r="Z359" s="210"/>
      <c r="AA359" s="210"/>
      <c r="AB359" s="210"/>
      <c r="AC359" s="210"/>
      <c r="AD359" s="210"/>
      <c r="AE359" s="210"/>
      <c r="AF359" s="210"/>
      <c r="AG359" s="210" t="s">
        <v>254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2" x14ac:dyDescent="0.25">
      <c r="A360" s="217"/>
      <c r="B360" s="218"/>
      <c r="C360" s="244"/>
      <c r="D360" s="239"/>
      <c r="E360" s="239"/>
      <c r="F360" s="239"/>
      <c r="G360" s="239"/>
      <c r="H360" s="220"/>
      <c r="I360" s="220"/>
      <c r="J360" s="220"/>
      <c r="K360" s="220"/>
      <c r="L360" s="220"/>
      <c r="M360" s="220"/>
      <c r="N360" s="219"/>
      <c r="O360" s="219"/>
      <c r="P360" s="219"/>
      <c r="Q360" s="219"/>
      <c r="R360" s="220"/>
      <c r="S360" s="220"/>
      <c r="T360" s="220"/>
      <c r="U360" s="220"/>
      <c r="V360" s="220"/>
      <c r="W360" s="220"/>
      <c r="X360" s="220"/>
      <c r="Y360" s="220"/>
      <c r="Z360" s="210"/>
      <c r="AA360" s="210"/>
      <c r="AB360" s="210"/>
      <c r="AC360" s="210"/>
      <c r="AD360" s="210"/>
      <c r="AE360" s="210"/>
      <c r="AF360" s="210"/>
      <c r="AG360" s="210" t="s">
        <v>180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5">
      <c r="A361" s="229">
        <v>80</v>
      </c>
      <c r="B361" s="230" t="s">
        <v>750</v>
      </c>
      <c r="C361" s="241" t="s">
        <v>751</v>
      </c>
      <c r="D361" s="231" t="s">
        <v>235</v>
      </c>
      <c r="E361" s="232">
        <v>2</v>
      </c>
      <c r="F361" s="233"/>
      <c r="G361" s="234">
        <f>ROUND(E361*F361,2)</f>
        <v>0</v>
      </c>
      <c r="H361" s="233"/>
      <c r="I361" s="234">
        <f>ROUND(E361*H361,2)</f>
        <v>0</v>
      </c>
      <c r="J361" s="233"/>
      <c r="K361" s="234">
        <f>ROUND(E361*J361,2)</f>
        <v>0</v>
      </c>
      <c r="L361" s="234">
        <v>21</v>
      </c>
      <c r="M361" s="234">
        <f>G361*(1+L361/100)</f>
        <v>0</v>
      </c>
      <c r="N361" s="232">
        <v>2.8000000000000001E-2</v>
      </c>
      <c r="O361" s="232">
        <f>ROUND(E361*N361,2)</f>
        <v>0.06</v>
      </c>
      <c r="P361" s="232">
        <v>0</v>
      </c>
      <c r="Q361" s="232">
        <f>ROUND(E361*P361,2)</f>
        <v>0</v>
      </c>
      <c r="R361" s="234" t="s">
        <v>342</v>
      </c>
      <c r="S361" s="234" t="s">
        <v>173</v>
      </c>
      <c r="T361" s="235" t="s">
        <v>173</v>
      </c>
      <c r="U361" s="220">
        <v>0</v>
      </c>
      <c r="V361" s="220">
        <f>ROUND(E361*U361,2)</f>
        <v>0</v>
      </c>
      <c r="W361" s="220"/>
      <c r="X361" s="220" t="s">
        <v>343</v>
      </c>
      <c r="Y361" s="220" t="s">
        <v>176</v>
      </c>
      <c r="Z361" s="210"/>
      <c r="AA361" s="210"/>
      <c r="AB361" s="210"/>
      <c r="AC361" s="210"/>
      <c r="AD361" s="210"/>
      <c r="AE361" s="210"/>
      <c r="AF361" s="210"/>
      <c r="AG361" s="210" t="s">
        <v>721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2" x14ac:dyDescent="0.25">
      <c r="A362" s="217"/>
      <c r="B362" s="218"/>
      <c r="C362" s="253" t="s">
        <v>752</v>
      </c>
      <c r="D362" s="248"/>
      <c r="E362" s="249"/>
      <c r="F362" s="220"/>
      <c r="G362" s="220"/>
      <c r="H362" s="220"/>
      <c r="I362" s="220"/>
      <c r="J362" s="220"/>
      <c r="K362" s="220"/>
      <c r="L362" s="220"/>
      <c r="M362" s="220"/>
      <c r="N362" s="219"/>
      <c r="O362" s="219"/>
      <c r="P362" s="219"/>
      <c r="Q362" s="219"/>
      <c r="R362" s="220"/>
      <c r="S362" s="220"/>
      <c r="T362" s="220"/>
      <c r="U362" s="220"/>
      <c r="V362" s="220"/>
      <c r="W362" s="220"/>
      <c r="X362" s="220"/>
      <c r="Y362" s="220"/>
      <c r="Z362" s="210"/>
      <c r="AA362" s="210"/>
      <c r="AB362" s="210"/>
      <c r="AC362" s="210"/>
      <c r="AD362" s="210"/>
      <c r="AE362" s="210"/>
      <c r="AF362" s="210"/>
      <c r="AG362" s="210" t="s">
        <v>254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3" x14ac:dyDescent="0.25">
      <c r="A363" s="217"/>
      <c r="B363" s="218"/>
      <c r="C363" s="253" t="s">
        <v>91</v>
      </c>
      <c r="D363" s="248"/>
      <c r="E363" s="249">
        <v>2</v>
      </c>
      <c r="F363" s="220"/>
      <c r="G363" s="220"/>
      <c r="H363" s="220"/>
      <c r="I363" s="220"/>
      <c r="J363" s="220"/>
      <c r="K363" s="220"/>
      <c r="L363" s="220"/>
      <c r="M363" s="220"/>
      <c r="N363" s="219"/>
      <c r="O363" s="219"/>
      <c r="P363" s="219"/>
      <c r="Q363" s="219"/>
      <c r="R363" s="220"/>
      <c r="S363" s="220"/>
      <c r="T363" s="220"/>
      <c r="U363" s="220"/>
      <c r="V363" s="220"/>
      <c r="W363" s="220"/>
      <c r="X363" s="220"/>
      <c r="Y363" s="220"/>
      <c r="Z363" s="210"/>
      <c r="AA363" s="210"/>
      <c r="AB363" s="210"/>
      <c r="AC363" s="210"/>
      <c r="AD363" s="210"/>
      <c r="AE363" s="210"/>
      <c r="AF363" s="210"/>
      <c r="AG363" s="210" t="s">
        <v>254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2" x14ac:dyDescent="0.25">
      <c r="A364" s="217"/>
      <c r="B364" s="218"/>
      <c r="C364" s="244"/>
      <c r="D364" s="239"/>
      <c r="E364" s="239"/>
      <c r="F364" s="239"/>
      <c r="G364" s="239"/>
      <c r="H364" s="220"/>
      <c r="I364" s="220"/>
      <c r="J364" s="220"/>
      <c r="K364" s="220"/>
      <c r="L364" s="220"/>
      <c r="M364" s="220"/>
      <c r="N364" s="219"/>
      <c r="O364" s="219"/>
      <c r="P364" s="219"/>
      <c r="Q364" s="219"/>
      <c r="R364" s="220"/>
      <c r="S364" s="220"/>
      <c r="T364" s="220"/>
      <c r="U364" s="220"/>
      <c r="V364" s="220"/>
      <c r="W364" s="220"/>
      <c r="X364" s="220"/>
      <c r="Y364" s="220"/>
      <c r="Z364" s="210"/>
      <c r="AA364" s="210"/>
      <c r="AB364" s="210"/>
      <c r="AC364" s="210"/>
      <c r="AD364" s="210"/>
      <c r="AE364" s="210"/>
      <c r="AF364" s="210"/>
      <c r="AG364" s="210" t="s">
        <v>180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5">
      <c r="A365" s="229">
        <v>81</v>
      </c>
      <c r="B365" s="230" t="s">
        <v>753</v>
      </c>
      <c r="C365" s="241" t="s">
        <v>754</v>
      </c>
      <c r="D365" s="231" t="s">
        <v>235</v>
      </c>
      <c r="E365" s="232">
        <v>1</v>
      </c>
      <c r="F365" s="233"/>
      <c r="G365" s="234">
        <f>ROUND(E365*F365,2)</f>
        <v>0</v>
      </c>
      <c r="H365" s="233"/>
      <c r="I365" s="234">
        <f>ROUND(E365*H365,2)</f>
        <v>0</v>
      </c>
      <c r="J365" s="233"/>
      <c r="K365" s="234">
        <f>ROUND(E365*J365,2)</f>
        <v>0</v>
      </c>
      <c r="L365" s="234">
        <v>21</v>
      </c>
      <c r="M365" s="234">
        <f>G365*(1+L365/100)</f>
        <v>0</v>
      </c>
      <c r="N365" s="232">
        <v>0.04</v>
      </c>
      <c r="O365" s="232">
        <f>ROUND(E365*N365,2)</f>
        <v>0.04</v>
      </c>
      <c r="P365" s="232">
        <v>0</v>
      </c>
      <c r="Q365" s="232">
        <f>ROUND(E365*P365,2)</f>
        <v>0</v>
      </c>
      <c r="R365" s="234" t="s">
        <v>342</v>
      </c>
      <c r="S365" s="234" t="s">
        <v>173</v>
      </c>
      <c r="T365" s="235" t="s">
        <v>173</v>
      </c>
      <c r="U365" s="220">
        <v>0</v>
      </c>
      <c r="V365" s="220">
        <f>ROUND(E365*U365,2)</f>
        <v>0</v>
      </c>
      <c r="W365" s="220"/>
      <c r="X365" s="220" t="s">
        <v>343</v>
      </c>
      <c r="Y365" s="220" t="s">
        <v>176</v>
      </c>
      <c r="Z365" s="210"/>
      <c r="AA365" s="210"/>
      <c r="AB365" s="210"/>
      <c r="AC365" s="210"/>
      <c r="AD365" s="210"/>
      <c r="AE365" s="210"/>
      <c r="AF365" s="210"/>
      <c r="AG365" s="210" t="s">
        <v>721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2" x14ac:dyDescent="0.25">
      <c r="A366" s="217"/>
      <c r="B366" s="218"/>
      <c r="C366" s="253" t="s">
        <v>755</v>
      </c>
      <c r="D366" s="248"/>
      <c r="E366" s="249"/>
      <c r="F366" s="220"/>
      <c r="G366" s="220"/>
      <c r="H366" s="220"/>
      <c r="I366" s="220"/>
      <c r="J366" s="220"/>
      <c r="K366" s="220"/>
      <c r="L366" s="220"/>
      <c r="M366" s="220"/>
      <c r="N366" s="219"/>
      <c r="O366" s="219"/>
      <c r="P366" s="219"/>
      <c r="Q366" s="219"/>
      <c r="R366" s="220"/>
      <c r="S366" s="220"/>
      <c r="T366" s="220"/>
      <c r="U366" s="220"/>
      <c r="V366" s="220"/>
      <c r="W366" s="220"/>
      <c r="X366" s="220"/>
      <c r="Y366" s="220"/>
      <c r="Z366" s="210"/>
      <c r="AA366" s="210"/>
      <c r="AB366" s="210"/>
      <c r="AC366" s="210"/>
      <c r="AD366" s="210"/>
      <c r="AE366" s="210"/>
      <c r="AF366" s="210"/>
      <c r="AG366" s="210" t="s">
        <v>254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3" x14ac:dyDescent="0.25">
      <c r="A367" s="217"/>
      <c r="B367" s="218"/>
      <c r="C367" s="253" t="s">
        <v>73</v>
      </c>
      <c r="D367" s="248"/>
      <c r="E367" s="249">
        <v>1</v>
      </c>
      <c r="F367" s="220"/>
      <c r="G367" s="220"/>
      <c r="H367" s="220"/>
      <c r="I367" s="220"/>
      <c r="J367" s="220"/>
      <c r="K367" s="220"/>
      <c r="L367" s="220"/>
      <c r="M367" s="220"/>
      <c r="N367" s="219"/>
      <c r="O367" s="219"/>
      <c r="P367" s="219"/>
      <c r="Q367" s="219"/>
      <c r="R367" s="220"/>
      <c r="S367" s="220"/>
      <c r="T367" s="220"/>
      <c r="U367" s="220"/>
      <c r="V367" s="220"/>
      <c r="W367" s="220"/>
      <c r="X367" s="220"/>
      <c r="Y367" s="220"/>
      <c r="Z367" s="210"/>
      <c r="AA367" s="210"/>
      <c r="AB367" s="210"/>
      <c r="AC367" s="210"/>
      <c r="AD367" s="210"/>
      <c r="AE367" s="210"/>
      <c r="AF367" s="210"/>
      <c r="AG367" s="210" t="s">
        <v>254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2" x14ac:dyDescent="0.25">
      <c r="A368" s="217"/>
      <c r="B368" s="218"/>
      <c r="C368" s="244"/>
      <c r="D368" s="239"/>
      <c r="E368" s="239"/>
      <c r="F368" s="239"/>
      <c r="G368" s="239"/>
      <c r="H368" s="220"/>
      <c r="I368" s="220"/>
      <c r="J368" s="220"/>
      <c r="K368" s="220"/>
      <c r="L368" s="220"/>
      <c r="M368" s="220"/>
      <c r="N368" s="219"/>
      <c r="O368" s="219"/>
      <c r="P368" s="219"/>
      <c r="Q368" s="219"/>
      <c r="R368" s="220"/>
      <c r="S368" s="220"/>
      <c r="T368" s="220"/>
      <c r="U368" s="220"/>
      <c r="V368" s="220"/>
      <c r="W368" s="220"/>
      <c r="X368" s="220"/>
      <c r="Y368" s="220"/>
      <c r="Z368" s="210"/>
      <c r="AA368" s="210"/>
      <c r="AB368" s="210"/>
      <c r="AC368" s="210"/>
      <c r="AD368" s="210"/>
      <c r="AE368" s="210"/>
      <c r="AF368" s="210"/>
      <c r="AG368" s="210" t="s">
        <v>180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5">
      <c r="A369" s="229">
        <v>82</v>
      </c>
      <c r="B369" s="230" t="s">
        <v>756</v>
      </c>
      <c r="C369" s="241" t="s">
        <v>757</v>
      </c>
      <c r="D369" s="231" t="s">
        <v>235</v>
      </c>
      <c r="E369" s="232">
        <v>6</v>
      </c>
      <c r="F369" s="233"/>
      <c r="G369" s="234">
        <f>ROUND(E369*F369,2)</f>
        <v>0</v>
      </c>
      <c r="H369" s="233"/>
      <c r="I369" s="234">
        <f>ROUND(E369*H369,2)</f>
        <v>0</v>
      </c>
      <c r="J369" s="233"/>
      <c r="K369" s="234">
        <f>ROUND(E369*J369,2)</f>
        <v>0</v>
      </c>
      <c r="L369" s="234">
        <v>21</v>
      </c>
      <c r="M369" s="234">
        <f>G369*(1+L369/100)</f>
        <v>0</v>
      </c>
      <c r="N369" s="232">
        <v>5.3999999999999999E-2</v>
      </c>
      <c r="O369" s="232">
        <f>ROUND(E369*N369,2)</f>
        <v>0.32</v>
      </c>
      <c r="P369" s="232">
        <v>0</v>
      </c>
      <c r="Q369" s="232">
        <f>ROUND(E369*P369,2)</f>
        <v>0</v>
      </c>
      <c r="R369" s="234" t="s">
        <v>342</v>
      </c>
      <c r="S369" s="234" t="s">
        <v>173</v>
      </c>
      <c r="T369" s="235" t="s">
        <v>173</v>
      </c>
      <c r="U369" s="220">
        <v>0</v>
      </c>
      <c r="V369" s="220">
        <f>ROUND(E369*U369,2)</f>
        <v>0</v>
      </c>
      <c r="W369" s="220"/>
      <c r="X369" s="220" t="s">
        <v>343</v>
      </c>
      <c r="Y369" s="220" t="s">
        <v>176</v>
      </c>
      <c r="Z369" s="210"/>
      <c r="AA369" s="210"/>
      <c r="AB369" s="210"/>
      <c r="AC369" s="210"/>
      <c r="AD369" s="210"/>
      <c r="AE369" s="210"/>
      <c r="AF369" s="210"/>
      <c r="AG369" s="210" t="s">
        <v>721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2" x14ac:dyDescent="0.25">
      <c r="A370" s="217"/>
      <c r="B370" s="218"/>
      <c r="C370" s="253" t="s">
        <v>758</v>
      </c>
      <c r="D370" s="248"/>
      <c r="E370" s="249"/>
      <c r="F370" s="220"/>
      <c r="G370" s="220"/>
      <c r="H370" s="220"/>
      <c r="I370" s="220"/>
      <c r="J370" s="220"/>
      <c r="K370" s="220"/>
      <c r="L370" s="220"/>
      <c r="M370" s="220"/>
      <c r="N370" s="219"/>
      <c r="O370" s="219"/>
      <c r="P370" s="219"/>
      <c r="Q370" s="219"/>
      <c r="R370" s="220"/>
      <c r="S370" s="220"/>
      <c r="T370" s="220"/>
      <c r="U370" s="220"/>
      <c r="V370" s="220"/>
      <c r="W370" s="220"/>
      <c r="X370" s="220"/>
      <c r="Y370" s="220"/>
      <c r="Z370" s="210"/>
      <c r="AA370" s="210"/>
      <c r="AB370" s="210"/>
      <c r="AC370" s="210"/>
      <c r="AD370" s="210"/>
      <c r="AE370" s="210"/>
      <c r="AF370" s="210"/>
      <c r="AG370" s="210" t="s">
        <v>254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3" x14ac:dyDescent="0.25">
      <c r="A371" s="217"/>
      <c r="B371" s="218"/>
      <c r="C371" s="253" t="s">
        <v>759</v>
      </c>
      <c r="D371" s="248"/>
      <c r="E371" s="249">
        <v>6</v>
      </c>
      <c r="F371" s="220"/>
      <c r="G371" s="220"/>
      <c r="H371" s="220"/>
      <c r="I371" s="220"/>
      <c r="J371" s="220"/>
      <c r="K371" s="220"/>
      <c r="L371" s="220"/>
      <c r="M371" s="220"/>
      <c r="N371" s="219"/>
      <c r="O371" s="219"/>
      <c r="P371" s="219"/>
      <c r="Q371" s="219"/>
      <c r="R371" s="220"/>
      <c r="S371" s="220"/>
      <c r="T371" s="220"/>
      <c r="U371" s="220"/>
      <c r="V371" s="220"/>
      <c r="W371" s="220"/>
      <c r="X371" s="220"/>
      <c r="Y371" s="220"/>
      <c r="Z371" s="210"/>
      <c r="AA371" s="210"/>
      <c r="AB371" s="210"/>
      <c r="AC371" s="210"/>
      <c r="AD371" s="210"/>
      <c r="AE371" s="210"/>
      <c r="AF371" s="210"/>
      <c r="AG371" s="210" t="s">
        <v>254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2" x14ac:dyDescent="0.25">
      <c r="A372" s="217"/>
      <c r="B372" s="218"/>
      <c r="C372" s="244"/>
      <c r="D372" s="239"/>
      <c r="E372" s="239"/>
      <c r="F372" s="239"/>
      <c r="G372" s="239"/>
      <c r="H372" s="220"/>
      <c r="I372" s="220"/>
      <c r="J372" s="220"/>
      <c r="K372" s="220"/>
      <c r="L372" s="220"/>
      <c r="M372" s="220"/>
      <c r="N372" s="219"/>
      <c r="O372" s="219"/>
      <c r="P372" s="219"/>
      <c r="Q372" s="219"/>
      <c r="R372" s="220"/>
      <c r="S372" s="220"/>
      <c r="T372" s="220"/>
      <c r="U372" s="220"/>
      <c r="V372" s="220"/>
      <c r="W372" s="220"/>
      <c r="X372" s="220"/>
      <c r="Y372" s="220"/>
      <c r="Z372" s="210"/>
      <c r="AA372" s="210"/>
      <c r="AB372" s="210"/>
      <c r="AC372" s="210"/>
      <c r="AD372" s="210"/>
      <c r="AE372" s="210"/>
      <c r="AF372" s="210"/>
      <c r="AG372" s="210" t="s">
        <v>180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ht="20.399999999999999" outlineLevel="1" x14ac:dyDescent="0.25">
      <c r="A373" s="229">
        <v>83</v>
      </c>
      <c r="B373" s="230" t="s">
        <v>760</v>
      </c>
      <c r="C373" s="241" t="s">
        <v>761</v>
      </c>
      <c r="D373" s="231" t="s">
        <v>235</v>
      </c>
      <c r="E373" s="232">
        <v>15</v>
      </c>
      <c r="F373" s="233"/>
      <c r="G373" s="234">
        <f>ROUND(E373*F373,2)</f>
        <v>0</v>
      </c>
      <c r="H373" s="233"/>
      <c r="I373" s="234">
        <f>ROUND(E373*H373,2)</f>
        <v>0</v>
      </c>
      <c r="J373" s="233"/>
      <c r="K373" s="234">
        <f>ROUND(E373*J373,2)</f>
        <v>0</v>
      </c>
      <c r="L373" s="234">
        <v>21</v>
      </c>
      <c r="M373" s="234">
        <f>G373*(1+L373/100)</f>
        <v>0</v>
      </c>
      <c r="N373" s="232">
        <v>6.8000000000000005E-2</v>
      </c>
      <c r="O373" s="232">
        <f>ROUND(E373*N373,2)</f>
        <v>1.02</v>
      </c>
      <c r="P373" s="232">
        <v>0</v>
      </c>
      <c r="Q373" s="232">
        <f>ROUND(E373*P373,2)</f>
        <v>0</v>
      </c>
      <c r="R373" s="234" t="s">
        <v>342</v>
      </c>
      <c r="S373" s="234" t="s">
        <v>173</v>
      </c>
      <c r="T373" s="235" t="s">
        <v>173</v>
      </c>
      <c r="U373" s="220">
        <v>0</v>
      </c>
      <c r="V373" s="220">
        <f>ROUND(E373*U373,2)</f>
        <v>0</v>
      </c>
      <c r="W373" s="220"/>
      <c r="X373" s="220" t="s">
        <v>343</v>
      </c>
      <c r="Y373" s="220" t="s">
        <v>176</v>
      </c>
      <c r="Z373" s="210"/>
      <c r="AA373" s="210"/>
      <c r="AB373" s="210"/>
      <c r="AC373" s="210"/>
      <c r="AD373" s="210"/>
      <c r="AE373" s="210"/>
      <c r="AF373" s="210"/>
      <c r="AG373" s="210" t="s">
        <v>721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2" x14ac:dyDescent="0.25">
      <c r="A374" s="217"/>
      <c r="B374" s="218"/>
      <c r="C374" s="253" t="s">
        <v>762</v>
      </c>
      <c r="D374" s="248"/>
      <c r="E374" s="249"/>
      <c r="F374" s="220"/>
      <c r="G374" s="220"/>
      <c r="H374" s="220"/>
      <c r="I374" s="220"/>
      <c r="J374" s="220"/>
      <c r="K374" s="220"/>
      <c r="L374" s="220"/>
      <c r="M374" s="220"/>
      <c r="N374" s="219"/>
      <c r="O374" s="219"/>
      <c r="P374" s="219"/>
      <c r="Q374" s="219"/>
      <c r="R374" s="220"/>
      <c r="S374" s="220"/>
      <c r="T374" s="220"/>
      <c r="U374" s="220"/>
      <c r="V374" s="220"/>
      <c r="W374" s="220"/>
      <c r="X374" s="220"/>
      <c r="Y374" s="220"/>
      <c r="Z374" s="210"/>
      <c r="AA374" s="210"/>
      <c r="AB374" s="210"/>
      <c r="AC374" s="210"/>
      <c r="AD374" s="210"/>
      <c r="AE374" s="210"/>
      <c r="AF374" s="210"/>
      <c r="AG374" s="210" t="s">
        <v>254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3" x14ac:dyDescent="0.25">
      <c r="A375" s="217"/>
      <c r="B375" s="218"/>
      <c r="C375" s="253" t="s">
        <v>81</v>
      </c>
      <c r="D375" s="248"/>
      <c r="E375" s="249">
        <v>15</v>
      </c>
      <c r="F375" s="220"/>
      <c r="G375" s="220"/>
      <c r="H375" s="220"/>
      <c r="I375" s="220"/>
      <c r="J375" s="220"/>
      <c r="K375" s="220"/>
      <c r="L375" s="220"/>
      <c r="M375" s="220"/>
      <c r="N375" s="219"/>
      <c r="O375" s="219"/>
      <c r="P375" s="219"/>
      <c r="Q375" s="219"/>
      <c r="R375" s="220"/>
      <c r="S375" s="220"/>
      <c r="T375" s="220"/>
      <c r="U375" s="220"/>
      <c r="V375" s="220"/>
      <c r="W375" s="220"/>
      <c r="X375" s="220"/>
      <c r="Y375" s="220"/>
      <c r="Z375" s="210"/>
      <c r="AA375" s="210"/>
      <c r="AB375" s="210"/>
      <c r="AC375" s="210"/>
      <c r="AD375" s="210"/>
      <c r="AE375" s="210"/>
      <c r="AF375" s="210"/>
      <c r="AG375" s="210" t="s">
        <v>254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2" x14ac:dyDescent="0.25">
      <c r="A376" s="217"/>
      <c r="B376" s="218"/>
      <c r="C376" s="244"/>
      <c r="D376" s="239"/>
      <c r="E376" s="239"/>
      <c r="F376" s="239"/>
      <c r="G376" s="239"/>
      <c r="H376" s="220"/>
      <c r="I376" s="220"/>
      <c r="J376" s="220"/>
      <c r="K376" s="220"/>
      <c r="L376" s="220"/>
      <c r="M376" s="220"/>
      <c r="N376" s="219"/>
      <c r="O376" s="219"/>
      <c r="P376" s="219"/>
      <c r="Q376" s="219"/>
      <c r="R376" s="220"/>
      <c r="S376" s="220"/>
      <c r="T376" s="220"/>
      <c r="U376" s="220"/>
      <c r="V376" s="220"/>
      <c r="W376" s="220"/>
      <c r="X376" s="220"/>
      <c r="Y376" s="220"/>
      <c r="Z376" s="210"/>
      <c r="AA376" s="210"/>
      <c r="AB376" s="210"/>
      <c r="AC376" s="210"/>
      <c r="AD376" s="210"/>
      <c r="AE376" s="210"/>
      <c r="AF376" s="210"/>
      <c r="AG376" s="210" t="s">
        <v>180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ht="20.399999999999999" outlineLevel="1" x14ac:dyDescent="0.25">
      <c r="A377" s="229">
        <v>84</v>
      </c>
      <c r="B377" s="230" t="s">
        <v>763</v>
      </c>
      <c r="C377" s="241" t="s">
        <v>764</v>
      </c>
      <c r="D377" s="231" t="s">
        <v>235</v>
      </c>
      <c r="E377" s="232">
        <v>7</v>
      </c>
      <c r="F377" s="233"/>
      <c r="G377" s="234">
        <f>ROUND(E377*F377,2)</f>
        <v>0</v>
      </c>
      <c r="H377" s="233"/>
      <c r="I377" s="234">
        <f>ROUND(E377*H377,2)</f>
        <v>0</v>
      </c>
      <c r="J377" s="233"/>
      <c r="K377" s="234">
        <f>ROUND(E377*J377,2)</f>
        <v>0</v>
      </c>
      <c r="L377" s="234">
        <v>21</v>
      </c>
      <c r="M377" s="234">
        <f>G377*(1+L377/100)</f>
        <v>0</v>
      </c>
      <c r="N377" s="232">
        <v>0.08</v>
      </c>
      <c r="O377" s="232">
        <f>ROUND(E377*N377,2)</f>
        <v>0.56000000000000005</v>
      </c>
      <c r="P377" s="232">
        <v>0</v>
      </c>
      <c r="Q377" s="232">
        <f>ROUND(E377*P377,2)</f>
        <v>0</v>
      </c>
      <c r="R377" s="234" t="s">
        <v>342</v>
      </c>
      <c r="S377" s="234" t="s">
        <v>173</v>
      </c>
      <c r="T377" s="235" t="s">
        <v>173</v>
      </c>
      <c r="U377" s="220">
        <v>0</v>
      </c>
      <c r="V377" s="220">
        <f>ROUND(E377*U377,2)</f>
        <v>0</v>
      </c>
      <c r="W377" s="220"/>
      <c r="X377" s="220" t="s">
        <v>343</v>
      </c>
      <c r="Y377" s="220" t="s">
        <v>176</v>
      </c>
      <c r="Z377" s="210"/>
      <c r="AA377" s="210"/>
      <c r="AB377" s="210"/>
      <c r="AC377" s="210"/>
      <c r="AD377" s="210"/>
      <c r="AE377" s="210"/>
      <c r="AF377" s="210"/>
      <c r="AG377" s="210" t="s">
        <v>721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2" x14ac:dyDescent="0.25">
      <c r="A378" s="217"/>
      <c r="B378" s="218"/>
      <c r="C378" s="253" t="s">
        <v>765</v>
      </c>
      <c r="D378" s="248"/>
      <c r="E378" s="249"/>
      <c r="F378" s="220"/>
      <c r="G378" s="220"/>
      <c r="H378" s="220"/>
      <c r="I378" s="220"/>
      <c r="J378" s="220"/>
      <c r="K378" s="220"/>
      <c r="L378" s="220"/>
      <c r="M378" s="220"/>
      <c r="N378" s="219"/>
      <c r="O378" s="219"/>
      <c r="P378" s="219"/>
      <c r="Q378" s="219"/>
      <c r="R378" s="220"/>
      <c r="S378" s="220"/>
      <c r="T378" s="220"/>
      <c r="U378" s="220"/>
      <c r="V378" s="220"/>
      <c r="W378" s="220"/>
      <c r="X378" s="220"/>
      <c r="Y378" s="220"/>
      <c r="Z378" s="210"/>
      <c r="AA378" s="210"/>
      <c r="AB378" s="210"/>
      <c r="AC378" s="210"/>
      <c r="AD378" s="210"/>
      <c r="AE378" s="210"/>
      <c r="AF378" s="210"/>
      <c r="AG378" s="210" t="s">
        <v>254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3" x14ac:dyDescent="0.25">
      <c r="A379" s="217"/>
      <c r="B379" s="218"/>
      <c r="C379" s="253" t="s">
        <v>766</v>
      </c>
      <c r="D379" s="248"/>
      <c r="E379" s="249">
        <v>7</v>
      </c>
      <c r="F379" s="220"/>
      <c r="G379" s="220"/>
      <c r="H379" s="220"/>
      <c r="I379" s="220"/>
      <c r="J379" s="220"/>
      <c r="K379" s="220"/>
      <c r="L379" s="220"/>
      <c r="M379" s="220"/>
      <c r="N379" s="219"/>
      <c r="O379" s="219"/>
      <c r="P379" s="219"/>
      <c r="Q379" s="219"/>
      <c r="R379" s="220"/>
      <c r="S379" s="220"/>
      <c r="T379" s="220"/>
      <c r="U379" s="220"/>
      <c r="V379" s="220"/>
      <c r="W379" s="220"/>
      <c r="X379" s="220"/>
      <c r="Y379" s="220"/>
      <c r="Z379" s="210"/>
      <c r="AA379" s="210"/>
      <c r="AB379" s="210"/>
      <c r="AC379" s="210"/>
      <c r="AD379" s="210"/>
      <c r="AE379" s="210"/>
      <c r="AF379" s="210"/>
      <c r="AG379" s="210" t="s">
        <v>254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2" x14ac:dyDescent="0.25">
      <c r="A380" s="217"/>
      <c r="B380" s="218"/>
      <c r="C380" s="244"/>
      <c r="D380" s="239"/>
      <c r="E380" s="239"/>
      <c r="F380" s="239"/>
      <c r="G380" s="239"/>
      <c r="H380" s="220"/>
      <c r="I380" s="220"/>
      <c r="J380" s="220"/>
      <c r="K380" s="220"/>
      <c r="L380" s="220"/>
      <c r="M380" s="220"/>
      <c r="N380" s="219"/>
      <c r="O380" s="219"/>
      <c r="P380" s="219"/>
      <c r="Q380" s="219"/>
      <c r="R380" s="220"/>
      <c r="S380" s="220"/>
      <c r="T380" s="220"/>
      <c r="U380" s="220"/>
      <c r="V380" s="220"/>
      <c r="W380" s="220"/>
      <c r="X380" s="220"/>
      <c r="Y380" s="220"/>
      <c r="Z380" s="210"/>
      <c r="AA380" s="210"/>
      <c r="AB380" s="210"/>
      <c r="AC380" s="210"/>
      <c r="AD380" s="210"/>
      <c r="AE380" s="210"/>
      <c r="AF380" s="210"/>
      <c r="AG380" s="210" t="s">
        <v>180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ht="20.399999999999999" outlineLevel="1" x14ac:dyDescent="0.25">
      <c r="A381" s="229">
        <v>85</v>
      </c>
      <c r="B381" s="230" t="s">
        <v>767</v>
      </c>
      <c r="C381" s="241" t="s">
        <v>768</v>
      </c>
      <c r="D381" s="231" t="s">
        <v>235</v>
      </c>
      <c r="E381" s="232">
        <v>18</v>
      </c>
      <c r="F381" s="233"/>
      <c r="G381" s="234">
        <f>ROUND(E381*F381,2)</f>
        <v>0</v>
      </c>
      <c r="H381" s="233"/>
      <c r="I381" s="234">
        <f>ROUND(E381*H381,2)</f>
        <v>0</v>
      </c>
      <c r="J381" s="233"/>
      <c r="K381" s="234">
        <f>ROUND(E381*J381,2)</f>
        <v>0</v>
      </c>
      <c r="L381" s="234">
        <v>21</v>
      </c>
      <c r="M381" s="234">
        <f>G381*(1+L381/100)</f>
        <v>0</v>
      </c>
      <c r="N381" s="232">
        <v>0.58499999999999996</v>
      </c>
      <c r="O381" s="232">
        <f>ROUND(E381*N381,2)</f>
        <v>10.53</v>
      </c>
      <c r="P381" s="232">
        <v>0</v>
      </c>
      <c r="Q381" s="232">
        <f>ROUND(E381*P381,2)</f>
        <v>0</v>
      </c>
      <c r="R381" s="234" t="s">
        <v>342</v>
      </c>
      <c r="S381" s="234" t="s">
        <v>173</v>
      </c>
      <c r="T381" s="235" t="s">
        <v>173</v>
      </c>
      <c r="U381" s="220">
        <v>0</v>
      </c>
      <c r="V381" s="220">
        <f>ROUND(E381*U381,2)</f>
        <v>0</v>
      </c>
      <c r="W381" s="220"/>
      <c r="X381" s="220" t="s">
        <v>343</v>
      </c>
      <c r="Y381" s="220" t="s">
        <v>176</v>
      </c>
      <c r="Z381" s="210"/>
      <c r="AA381" s="210"/>
      <c r="AB381" s="210"/>
      <c r="AC381" s="210"/>
      <c r="AD381" s="210"/>
      <c r="AE381" s="210"/>
      <c r="AF381" s="210"/>
      <c r="AG381" s="210" t="s">
        <v>721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2" x14ac:dyDescent="0.25">
      <c r="A382" s="217"/>
      <c r="B382" s="218"/>
      <c r="C382" s="253" t="s">
        <v>655</v>
      </c>
      <c r="D382" s="248"/>
      <c r="E382" s="249"/>
      <c r="F382" s="220"/>
      <c r="G382" s="220"/>
      <c r="H382" s="220"/>
      <c r="I382" s="220"/>
      <c r="J382" s="220"/>
      <c r="K382" s="220"/>
      <c r="L382" s="220"/>
      <c r="M382" s="220"/>
      <c r="N382" s="219"/>
      <c r="O382" s="219"/>
      <c r="P382" s="219"/>
      <c r="Q382" s="219"/>
      <c r="R382" s="220"/>
      <c r="S382" s="220"/>
      <c r="T382" s="220"/>
      <c r="U382" s="220"/>
      <c r="V382" s="220"/>
      <c r="W382" s="220"/>
      <c r="X382" s="220"/>
      <c r="Y382" s="220"/>
      <c r="Z382" s="210"/>
      <c r="AA382" s="210"/>
      <c r="AB382" s="210"/>
      <c r="AC382" s="210"/>
      <c r="AD382" s="210"/>
      <c r="AE382" s="210"/>
      <c r="AF382" s="210"/>
      <c r="AG382" s="210" t="s">
        <v>254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3" x14ac:dyDescent="0.25">
      <c r="A383" s="217"/>
      <c r="B383" s="218"/>
      <c r="C383" s="253" t="s">
        <v>87</v>
      </c>
      <c r="D383" s="248"/>
      <c r="E383" s="249">
        <v>18</v>
      </c>
      <c r="F383" s="220"/>
      <c r="G383" s="220"/>
      <c r="H383" s="220"/>
      <c r="I383" s="220"/>
      <c r="J383" s="220"/>
      <c r="K383" s="220"/>
      <c r="L383" s="220"/>
      <c r="M383" s="220"/>
      <c r="N383" s="219"/>
      <c r="O383" s="219"/>
      <c r="P383" s="219"/>
      <c r="Q383" s="219"/>
      <c r="R383" s="220"/>
      <c r="S383" s="220"/>
      <c r="T383" s="220"/>
      <c r="U383" s="220"/>
      <c r="V383" s="220"/>
      <c r="W383" s="220"/>
      <c r="X383" s="220"/>
      <c r="Y383" s="220"/>
      <c r="Z383" s="210"/>
      <c r="AA383" s="210"/>
      <c r="AB383" s="210"/>
      <c r="AC383" s="210"/>
      <c r="AD383" s="210"/>
      <c r="AE383" s="210"/>
      <c r="AF383" s="210"/>
      <c r="AG383" s="210" t="s">
        <v>254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2" x14ac:dyDescent="0.25">
      <c r="A384" s="217"/>
      <c r="B384" s="218"/>
      <c r="C384" s="244"/>
      <c r="D384" s="239"/>
      <c r="E384" s="239"/>
      <c r="F384" s="239"/>
      <c r="G384" s="239"/>
      <c r="H384" s="220"/>
      <c r="I384" s="220"/>
      <c r="J384" s="220"/>
      <c r="K384" s="220"/>
      <c r="L384" s="220"/>
      <c r="M384" s="220"/>
      <c r="N384" s="219"/>
      <c r="O384" s="219"/>
      <c r="P384" s="219"/>
      <c r="Q384" s="219"/>
      <c r="R384" s="220"/>
      <c r="S384" s="220"/>
      <c r="T384" s="220"/>
      <c r="U384" s="220"/>
      <c r="V384" s="220"/>
      <c r="W384" s="220"/>
      <c r="X384" s="220"/>
      <c r="Y384" s="220"/>
      <c r="Z384" s="210"/>
      <c r="AA384" s="210"/>
      <c r="AB384" s="210"/>
      <c r="AC384" s="210"/>
      <c r="AD384" s="210"/>
      <c r="AE384" s="210"/>
      <c r="AF384" s="210"/>
      <c r="AG384" s="210" t="s">
        <v>180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ht="20.399999999999999" outlineLevel="1" x14ac:dyDescent="0.25">
      <c r="A385" s="229">
        <v>86</v>
      </c>
      <c r="B385" s="230" t="s">
        <v>769</v>
      </c>
      <c r="C385" s="241" t="s">
        <v>770</v>
      </c>
      <c r="D385" s="231" t="s">
        <v>235</v>
      </c>
      <c r="E385" s="232">
        <v>7</v>
      </c>
      <c r="F385" s="233"/>
      <c r="G385" s="234">
        <f>ROUND(E385*F385,2)</f>
        <v>0</v>
      </c>
      <c r="H385" s="233"/>
      <c r="I385" s="234">
        <f>ROUND(E385*H385,2)</f>
        <v>0</v>
      </c>
      <c r="J385" s="233"/>
      <c r="K385" s="234">
        <f>ROUND(E385*J385,2)</f>
        <v>0</v>
      </c>
      <c r="L385" s="234">
        <v>21</v>
      </c>
      <c r="M385" s="234">
        <f>G385*(1+L385/100)</f>
        <v>0</v>
      </c>
      <c r="N385" s="232">
        <v>0.25</v>
      </c>
      <c r="O385" s="232">
        <f>ROUND(E385*N385,2)</f>
        <v>1.75</v>
      </c>
      <c r="P385" s="232">
        <v>0</v>
      </c>
      <c r="Q385" s="232">
        <f>ROUND(E385*P385,2)</f>
        <v>0</v>
      </c>
      <c r="R385" s="234" t="s">
        <v>342</v>
      </c>
      <c r="S385" s="234" t="s">
        <v>173</v>
      </c>
      <c r="T385" s="235" t="s">
        <v>173</v>
      </c>
      <c r="U385" s="220">
        <v>0</v>
      </c>
      <c r="V385" s="220">
        <f>ROUND(E385*U385,2)</f>
        <v>0</v>
      </c>
      <c r="W385" s="220"/>
      <c r="X385" s="220" t="s">
        <v>343</v>
      </c>
      <c r="Y385" s="220" t="s">
        <v>176</v>
      </c>
      <c r="Z385" s="210"/>
      <c r="AA385" s="210"/>
      <c r="AB385" s="210"/>
      <c r="AC385" s="210"/>
      <c r="AD385" s="210"/>
      <c r="AE385" s="210"/>
      <c r="AF385" s="210"/>
      <c r="AG385" s="210" t="s">
        <v>721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2" x14ac:dyDescent="0.25">
      <c r="A386" s="217"/>
      <c r="B386" s="218"/>
      <c r="C386" s="253" t="s">
        <v>765</v>
      </c>
      <c r="D386" s="248"/>
      <c r="E386" s="249"/>
      <c r="F386" s="220"/>
      <c r="G386" s="220"/>
      <c r="H386" s="220"/>
      <c r="I386" s="220"/>
      <c r="J386" s="220"/>
      <c r="K386" s="220"/>
      <c r="L386" s="220"/>
      <c r="M386" s="220"/>
      <c r="N386" s="219"/>
      <c r="O386" s="219"/>
      <c r="P386" s="219"/>
      <c r="Q386" s="219"/>
      <c r="R386" s="220"/>
      <c r="S386" s="220"/>
      <c r="T386" s="220"/>
      <c r="U386" s="220"/>
      <c r="V386" s="220"/>
      <c r="W386" s="220"/>
      <c r="X386" s="220"/>
      <c r="Y386" s="220"/>
      <c r="Z386" s="210"/>
      <c r="AA386" s="210"/>
      <c r="AB386" s="210"/>
      <c r="AC386" s="210"/>
      <c r="AD386" s="210"/>
      <c r="AE386" s="210"/>
      <c r="AF386" s="210"/>
      <c r="AG386" s="210" t="s">
        <v>254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3" x14ac:dyDescent="0.25">
      <c r="A387" s="217"/>
      <c r="B387" s="218"/>
      <c r="C387" s="253" t="s">
        <v>766</v>
      </c>
      <c r="D387" s="248"/>
      <c r="E387" s="249">
        <v>7</v>
      </c>
      <c r="F387" s="220"/>
      <c r="G387" s="220"/>
      <c r="H387" s="220"/>
      <c r="I387" s="220"/>
      <c r="J387" s="220"/>
      <c r="K387" s="220"/>
      <c r="L387" s="220"/>
      <c r="M387" s="220"/>
      <c r="N387" s="219"/>
      <c r="O387" s="219"/>
      <c r="P387" s="219"/>
      <c r="Q387" s="219"/>
      <c r="R387" s="220"/>
      <c r="S387" s="220"/>
      <c r="T387" s="220"/>
      <c r="U387" s="220"/>
      <c r="V387" s="220"/>
      <c r="W387" s="220"/>
      <c r="X387" s="220"/>
      <c r="Y387" s="220"/>
      <c r="Z387" s="210"/>
      <c r="AA387" s="210"/>
      <c r="AB387" s="210"/>
      <c r="AC387" s="210"/>
      <c r="AD387" s="210"/>
      <c r="AE387" s="210"/>
      <c r="AF387" s="210"/>
      <c r="AG387" s="210" t="s">
        <v>254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2" x14ac:dyDescent="0.25">
      <c r="A388" s="217"/>
      <c r="B388" s="218"/>
      <c r="C388" s="244"/>
      <c r="D388" s="239"/>
      <c r="E388" s="239"/>
      <c r="F388" s="239"/>
      <c r="G388" s="239"/>
      <c r="H388" s="220"/>
      <c r="I388" s="220"/>
      <c r="J388" s="220"/>
      <c r="K388" s="220"/>
      <c r="L388" s="220"/>
      <c r="M388" s="220"/>
      <c r="N388" s="219"/>
      <c r="O388" s="219"/>
      <c r="P388" s="219"/>
      <c r="Q388" s="219"/>
      <c r="R388" s="220"/>
      <c r="S388" s="220"/>
      <c r="T388" s="220"/>
      <c r="U388" s="220"/>
      <c r="V388" s="220"/>
      <c r="W388" s="220"/>
      <c r="X388" s="220"/>
      <c r="Y388" s="220"/>
      <c r="Z388" s="210"/>
      <c r="AA388" s="210"/>
      <c r="AB388" s="210"/>
      <c r="AC388" s="210"/>
      <c r="AD388" s="210"/>
      <c r="AE388" s="210"/>
      <c r="AF388" s="210"/>
      <c r="AG388" s="210" t="s">
        <v>180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ht="20.399999999999999" outlineLevel="1" x14ac:dyDescent="0.25">
      <c r="A389" s="229">
        <v>87</v>
      </c>
      <c r="B389" s="230" t="s">
        <v>771</v>
      </c>
      <c r="C389" s="241" t="s">
        <v>772</v>
      </c>
      <c r="D389" s="231" t="s">
        <v>235</v>
      </c>
      <c r="E389" s="232">
        <v>14</v>
      </c>
      <c r="F389" s="233"/>
      <c r="G389" s="234">
        <f>ROUND(E389*F389,2)</f>
        <v>0</v>
      </c>
      <c r="H389" s="233"/>
      <c r="I389" s="234">
        <f>ROUND(E389*H389,2)</f>
        <v>0</v>
      </c>
      <c r="J389" s="233"/>
      <c r="K389" s="234">
        <f>ROUND(E389*J389,2)</f>
        <v>0</v>
      </c>
      <c r="L389" s="234">
        <v>21</v>
      </c>
      <c r="M389" s="234">
        <f>G389*(1+L389/100)</f>
        <v>0</v>
      </c>
      <c r="N389" s="232">
        <v>0.5</v>
      </c>
      <c r="O389" s="232">
        <f>ROUND(E389*N389,2)</f>
        <v>7</v>
      </c>
      <c r="P389" s="232">
        <v>0</v>
      </c>
      <c r="Q389" s="232">
        <f>ROUND(E389*P389,2)</f>
        <v>0</v>
      </c>
      <c r="R389" s="234" t="s">
        <v>342</v>
      </c>
      <c r="S389" s="234" t="s">
        <v>173</v>
      </c>
      <c r="T389" s="235" t="s">
        <v>173</v>
      </c>
      <c r="U389" s="220">
        <v>0</v>
      </c>
      <c r="V389" s="220">
        <f>ROUND(E389*U389,2)</f>
        <v>0</v>
      </c>
      <c r="W389" s="220"/>
      <c r="X389" s="220" t="s">
        <v>343</v>
      </c>
      <c r="Y389" s="220" t="s">
        <v>176</v>
      </c>
      <c r="Z389" s="210"/>
      <c r="AA389" s="210"/>
      <c r="AB389" s="210"/>
      <c r="AC389" s="210"/>
      <c r="AD389" s="210"/>
      <c r="AE389" s="210"/>
      <c r="AF389" s="210"/>
      <c r="AG389" s="210" t="s">
        <v>721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2" x14ac:dyDescent="0.25">
      <c r="A390" s="217"/>
      <c r="B390" s="218"/>
      <c r="C390" s="253" t="s">
        <v>773</v>
      </c>
      <c r="D390" s="248"/>
      <c r="E390" s="249"/>
      <c r="F390" s="220"/>
      <c r="G390" s="220"/>
      <c r="H390" s="220"/>
      <c r="I390" s="220"/>
      <c r="J390" s="220"/>
      <c r="K390" s="220"/>
      <c r="L390" s="220"/>
      <c r="M390" s="220"/>
      <c r="N390" s="219"/>
      <c r="O390" s="219"/>
      <c r="P390" s="219"/>
      <c r="Q390" s="219"/>
      <c r="R390" s="220"/>
      <c r="S390" s="220"/>
      <c r="T390" s="220"/>
      <c r="U390" s="220"/>
      <c r="V390" s="220"/>
      <c r="W390" s="220"/>
      <c r="X390" s="220"/>
      <c r="Y390" s="220"/>
      <c r="Z390" s="210"/>
      <c r="AA390" s="210"/>
      <c r="AB390" s="210"/>
      <c r="AC390" s="210"/>
      <c r="AD390" s="210"/>
      <c r="AE390" s="210"/>
      <c r="AF390" s="210"/>
      <c r="AG390" s="210" t="s">
        <v>254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3" x14ac:dyDescent="0.25">
      <c r="A391" s="217"/>
      <c r="B391" s="218"/>
      <c r="C391" s="253" t="s">
        <v>774</v>
      </c>
      <c r="D391" s="248"/>
      <c r="E391" s="249">
        <v>14</v>
      </c>
      <c r="F391" s="220"/>
      <c r="G391" s="220"/>
      <c r="H391" s="220"/>
      <c r="I391" s="220"/>
      <c r="J391" s="220"/>
      <c r="K391" s="220"/>
      <c r="L391" s="220"/>
      <c r="M391" s="220"/>
      <c r="N391" s="219"/>
      <c r="O391" s="219"/>
      <c r="P391" s="219"/>
      <c r="Q391" s="219"/>
      <c r="R391" s="220"/>
      <c r="S391" s="220"/>
      <c r="T391" s="220"/>
      <c r="U391" s="220"/>
      <c r="V391" s="220"/>
      <c r="W391" s="220"/>
      <c r="X391" s="220"/>
      <c r="Y391" s="220"/>
      <c r="Z391" s="210"/>
      <c r="AA391" s="210"/>
      <c r="AB391" s="210"/>
      <c r="AC391" s="210"/>
      <c r="AD391" s="210"/>
      <c r="AE391" s="210"/>
      <c r="AF391" s="210"/>
      <c r="AG391" s="210" t="s">
        <v>254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2" x14ac:dyDescent="0.25">
      <c r="A392" s="217"/>
      <c r="B392" s="218"/>
      <c r="C392" s="244"/>
      <c r="D392" s="239"/>
      <c r="E392" s="239"/>
      <c r="F392" s="239"/>
      <c r="G392" s="239"/>
      <c r="H392" s="220"/>
      <c r="I392" s="220"/>
      <c r="J392" s="220"/>
      <c r="K392" s="220"/>
      <c r="L392" s="220"/>
      <c r="M392" s="220"/>
      <c r="N392" s="219"/>
      <c r="O392" s="219"/>
      <c r="P392" s="219"/>
      <c r="Q392" s="219"/>
      <c r="R392" s="220"/>
      <c r="S392" s="220"/>
      <c r="T392" s="220"/>
      <c r="U392" s="220"/>
      <c r="V392" s="220"/>
      <c r="W392" s="220"/>
      <c r="X392" s="220"/>
      <c r="Y392" s="220"/>
      <c r="Z392" s="210"/>
      <c r="AA392" s="210"/>
      <c r="AB392" s="210"/>
      <c r="AC392" s="210"/>
      <c r="AD392" s="210"/>
      <c r="AE392" s="210"/>
      <c r="AF392" s="210"/>
      <c r="AG392" s="210" t="s">
        <v>180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ht="20.399999999999999" outlineLevel="1" x14ac:dyDescent="0.25">
      <c r="A393" s="229">
        <v>88</v>
      </c>
      <c r="B393" s="230" t="s">
        <v>775</v>
      </c>
      <c r="C393" s="241" t="s">
        <v>776</v>
      </c>
      <c r="D393" s="231" t="s">
        <v>235</v>
      </c>
      <c r="E393" s="232">
        <v>7</v>
      </c>
      <c r="F393" s="233"/>
      <c r="G393" s="234">
        <f>ROUND(E393*F393,2)</f>
        <v>0</v>
      </c>
      <c r="H393" s="233"/>
      <c r="I393" s="234">
        <f>ROUND(E393*H393,2)</f>
        <v>0</v>
      </c>
      <c r="J393" s="233"/>
      <c r="K393" s="234">
        <f>ROUND(E393*J393,2)</f>
        <v>0</v>
      </c>
      <c r="L393" s="234">
        <v>21</v>
      </c>
      <c r="M393" s="234">
        <f>G393*(1+L393/100)</f>
        <v>0</v>
      </c>
      <c r="N393" s="232">
        <v>1</v>
      </c>
      <c r="O393" s="232">
        <f>ROUND(E393*N393,2)</f>
        <v>7</v>
      </c>
      <c r="P393" s="232">
        <v>0</v>
      </c>
      <c r="Q393" s="232">
        <f>ROUND(E393*P393,2)</f>
        <v>0</v>
      </c>
      <c r="R393" s="234" t="s">
        <v>342</v>
      </c>
      <c r="S393" s="234" t="s">
        <v>173</v>
      </c>
      <c r="T393" s="235" t="s">
        <v>173</v>
      </c>
      <c r="U393" s="220">
        <v>0</v>
      </c>
      <c r="V393" s="220">
        <f>ROUND(E393*U393,2)</f>
        <v>0</v>
      </c>
      <c r="W393" s="220"/>
      <c r="X393" s="220" t="s">
        <v>343</v>
      </c>
      <c r="Y393" s="220" t="s">
        <v>176</v>
      </c>
      <c r="Z393" s="210"/>
      <c r="AA393" s="210"/>
      <c r="AB393" s="210"/>
      <c r="AC393" s="210"/>
      <c r="AD393" s="210"/>
      <c r="AE393" s="210"/>
      <c r="AF393" s="210"/>
      <c r="AG393" s="210" t="s">
        <v>721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2" x14ac:dyDescent="0.25">
      <c r="A394" s="217"/>
      <c r="B394" s="218"/>
      <c r="C394" s="253" t="s">
        <v>765</v>
      </c>
      <c r="D394" s="248"/>
      <c r="E394" s="249"/>
      <c r="F394" s="220"/>
      <c r="G394" s="220"/>
      <c r="H394" s="220"/>
      <c r="I394" s="220"/>
      <c r="J394" s="220"/>
      <c r="K394" s="220"/>
      <c r="L394" s="220"/>
      <c r="M394" s="220"/>
      <c r="N394" s="219"/>
      <c r="O394" s="219"/>
      <c r="P394" s="219"/>
      <c r="Q394" s="219"/>
      <c r="R394" s="220"/>
      <c r="S394" s="220"/>
      <c r="T394" s="220"/>
      <c r="U394" s="220"/>
      <c r="V394" s="220"/>
      <c r="W394" s="220"/>
      <c r="X394" s="220"/>
      <c r="Y394" s="220"/>
      <c r="Z394" s="210"/>
      <c r="AA394" s="210"/>
      <c r="AB394" s="210"/>
      <c r="AC394" s="210"/>
      <c r="AD394" s="210"/>
      <c r="AE394" s="210"/>
      <c r="AF394" s="210"/>
      <c r="AG394" s="210" t="s">
        <v>254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3" x14ac:dyDescent="0.25">
      <c r="A395" s="217"/>
      <c r="B395" s="218"/>
      <c r="C395" s="253" t="s">
        <v>766</v>
      </c>
      <c r="D395" s="248"/>
      <c r="E395" s="249">
        <v>7</v>
      </c>
      <c r="F395" s="220"/>
      <c r="G395" s="220"/>
      <c r="H395" s="220"/>
      <c r="I395" s="220"/>
      <c r="J395" s="220"/>
      <c r="K395" s="220"/>
      <c r="L395" s="220"/>
      <c r="M395" s="220"/>
      <c r="N395" s="219"/>
      <c r="O395" s="219"/>
      <c r="P395" s="219"/>
      <c r="Q395" s="219"/>
      <c r="R395" s="220"/>
      <c r="S395" s="220"/>
      <c r="T395" s="220"/>
      <c r="U395" s="220"/>
      <c r="V395" s="220"/>
      <c r="W395" s="220"/>
      <c r="X395" s="220"/>
      <c r="Y395" s="220"/>
      <c r="Z395" s="210"/>
      <c r="AA395" s="210"/>
      <c r="AB395" s="210"/>
      <c r="AC395" s="210"/>
      <c r="AD395" s="210"/>
      <c r="AE395" s="210"/>
      <c r="AF395" s="210"/>
      <c r="AG395" s="210" t="s">
        <v>254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2" x14ac:dyDescent="0.25">
      <c r="A396" s="217"/>
      <c r="B396" s="218"/>
      <c r="C396" s="244"/>
      <c r="D396" s="239"/>
      <c r="E396" s="239"/>
      <c r="F396" s="239"/>
      <c r="G396" s="239"/>
      <c r="H396" s="220"/>
      <c r="I396" s="220"/>
      <c r="J396" s="220"/>
      <c r="K396" s="220"/>
      <c r="L396" s="220"/>
      <c r="M396" s="220"/>
      <c r="N396" s="219"/>
      <c r="O396" s="219"/>
      <c r="P396" s="219"/>
      <c r="Q396" s="219"/>
      <c r="R396" s="220"/>
      <c r="S396" s="220"/>
      <c r="T396" s="220"/>
      <c r="U396" s="220"/>
      <c r="V396" s="220"/>
      <c r="W396" s="220"/>
      <c r="X396" s="220"/>
      <c r="Y396" s="220"/>
      <c r="Z396" s="210"/>
      <c r="AA396" s="210"/>
      <c r="AB396" s="210"/>
      <c r="AC396" s="210"/>
      <c r="AD396" s="210"/>
      <c r="AE396" s="210"/>
      <c r="AF396" s="210"/>
      <c r="AG396" s="210" t="s">
        <v>180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5">
      <c r="A397" s="229">
        <v>89</v>
      </c>
      <c r="B397" s="230" t="s">
        <v>777</v>
      </c>
      <c r="C397" s="241" t="s">
        <v>778</v>
      </c>
      <c r="D397" s="231" t="s">
        <v>235</v>
      </c>
      <c r="E397" s="232">
        <v>18</v>
      </c>
      <c r="F397" s="233"/>
      <c r="G397" s="234">
        <f>ROUND(E397*F397,2)</f>
        <v>0</v>
      </c>
      <c r="H397" s="233"/>
      <c r="I397" s="234">
        <f>ROUND(E397*H397,2)</f>
        <v>0</v>
      </c>
      <c r="J397" s="233"/>
      <c r="K397" s="234">
        <f>ROUND(E397*J397,2)</f>
        <v>0</v>
      </c>
      <c r="L397" s="234">
        <v>21</v>
      </c>
      <c r="M397" s="234">
        <f>G397*(1+L397/100)</f>
        <v>0</v>
      </c>
      <c r="N397" s="232">
        <v>2.1</v>
      </c>
      <c r="O397" s="232">
        <f>ROUND(E397*N397,2)</f>
        <v>37.799999999999997</v>
      </c>
      <c r="P397" s="232">
        <v>0</v>
      </c>
      <c r="Q397" s="232">
        <f>ROUND(E397*P397,2)</f>
        <v>0</v>
      </c>
      <c r="R397" s="234"/>
      <c r="S397" s="234" t="s">
        <v>193</v>
      </c>
      <c r="T397" s="235" t="s">
        <v>174</v>
      </c>
      <c r="U397" s="220">
        <v>0</v>
      </c>
      <c r="V397" s="220">
        <f>ROUND(E397*U397,2)</f>
        <v>0</v>
      </c>
      <c r="W397" s="220"/>
      <c r="X397" s="220" t="s">
        <v>343</v>
      </c>
      <c r="Y397" s="220" t="s">
        <v>176</v>
      </c>
      <c r="Z397" s="210"/>
      <c r="AA397" s="210"/>
      <c r="AB397" s="210"/>
      <c r="AC397" s="210"/>
      <c r="AD397" s="210"/>
      <c r="AE397" s="210"/>
      <c r="AF397" s="210"/>
      <c r="AG397" s="210" t="s">
        <v>721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2" x14ac:dyDescent="0.25">
      <c r="A398" s="217"/>
      <c r="B398" s="218"/>
      <c r="C398" s="253" t="s">
        <v>655</v>
      </c>
      <c r="D398" s="248"/>
      <c r="E398" s="249"/>
      <c r="F398" s="220"/>
      <c r="G398" s="220"/>
      <c r="H398" s="220"/>
      <c r="I398" s="220"/>
      <c r="J398" s="220"/>
      <c r="K398" s="220"/>
      <c r="L398" s="220"/>
      <c r="M398" s="220"/>
      <c r="N398" s="219"/>
      <c r="O398" s="219"/>
      <c r="P398" s="219"/>
      <c r="Q398" s="219"/>
      <c r="R398" s="220"/>
      <c r="S398" s="220"/>
      <c r="T398" s="220"/>
      <c r="U398" s="220"/>
      <c r="V398" s="220"/>
      <c r="W398" s="220"/>
      <c r="X398" s="220"/>
      <c r="Y398" s="220"/>
      <c r="Z398" s="210"/>
      <c r="AA398" s="210"/>
      <c r="AB398" s="210"/>
      <c r="AC398" s="210"/>
      <c r="AD398" s="210"/>
      <c r="AE398" s="210"/>
      <c r="AF398" s="210"/>
      <c r="AG398" s="210" t="s">
        <v>254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3" x14ac:dyDescent="0.25">
      <c r="A399" s="217"/>
      <c r="B399" s="218"/>
      <c r="C399" s="253" t="s">
        <v>87</v>
      </c>
      <c r="D399" s="248"/>
      <c r="E399" s="249">
        <v>18</v>
      </c>
      <c r="F399" s="220"/>
      <c r="G399" s="220"/>
      <c r="H399" s="220"/>
      <c r="I399" s="220"/>
      <c r="J399" s="220"/>
      <c r="K399" s="220"/>
      <c r="L399" s="220"/>
      <c r="M399" s="220"/>
      <c r="N399" s="219"/>
      <c r="O399" s="219"/>
      <c r="P399" s="219"/>
      <c r="Q399" s="219"/>
      <c r="R399" s="220"/>
      <c r="S399" s="220"/>
      <c r="T399" s="220"/>
      <c r="U399" s="220"/>
      <c r="V399" s="220"/>
      <c r="W399" s="220"/>
      <c r="X399" s="220"/>
      <c r="Y399" s="220"/>
      <c r="Z399" s="210"/>
      <c r="AA399" s="210"/>
      <c r="AB399" s="210"/>
      <c r="AC399" s="210"/>
      <c r="AD399" s="210"/>
      <c r="AE399" s="210"/>
      <c r="AF399" s="210"/>
      <c r="AG399" s="210" t="s">
        <v>254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2" x14ac:dyDescent="0.25">
      <c r="A400" s="217"/>
      <c r="B400" s="218"/>
      <c r="C400" s="244"/>
      <c r="D400" s="239"/>
      <c r="E400" s="239"/>
      <c r="F400" s="239"/>
      <c r="G400" s="239"/>
      <c r="H400" s="220"/>
      <c r="I400" s="220"/>
      <c r="J400" s="220"/>
      <c r="K400" s="220"/>
      <c r="L400" s="220"/>
      <c r="M400" s="220"/>
      <c r="N400" s="219"/>
      <c r="O400" s="219"/>
      <c r="P400" s="219"/>
      <c r="Q400" s="219"/>
      <c r="R400" s="220"/>
      <c r="S400" s="220"/>
      <c r="T400" s="220"/>
      <c r="U400" s="220"/>
      <c r="V400" s="220"/>
      <c r="W400" s="220"/>
      <c r="X400" s="220"/>
      <c r="Y400" s="220"/>
      <c r="Z400" s="210"/>
      <c r="AA400" s="210"/>
      <c r="AB400" s="210"/>
      <c r="AC400" s="210"/>
      <c r="AD400" s="210"/>
      <c r="AE400" s="210"/>
      <c r="AF400" s="210"/>
      <c r="AG400" s="210" t="s">
        <v>180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5">
      <c r="A401" s="229">
        <v>90</v>
      </c>
      <c r="B401" s="230" t="s">
        <v>779</v>
      </c>
      <c r="C401" s="241" t="s">
        <v>780</v>
      </c>
      <c r="D401" s="231" t="s">
        <v>235</v>
      </c>
      <c r="E401" s="232">
        <v>46</v>
      </c>
      <c r="F401" s="233"/>
      <c r="G401" s="234">
        <f>ROUND(E401*F401,2)</f>
        <v>0</v>
      </c>
      <c r="H401" s="233"/>
      <c r="I401" s="234">
        <f>ROUND(E401*H401,2)</f>
        <v>0</v>
      </c>
      <c r="J401" s="233"/>
      <c r="K401" s="234">
        <f>ROUND(E401*J401,2)</f>
        <v>0</v>
      </c>
      <c r="L401" s="234">
        <v>21</v>
      </c>
      <c r="M401" s="234">
        <f>G401*(1+L401/100)</f>
        <v>0</v>
      </c>
      <c r="N401" s="232">
        <v>2E-3</v>
      </c>
      <c r="O401" s="232">
        <f>ROUND(E401*N401,2)</f>
        <v>0.09</v>
      </c>
      <c r="P401" s="232">
        <v>0</v>
      </c>
      <c r="Q401" s="232">
        <f>ROUND(E401*P401,2)</f>
        <v>0</v>
      </c>
      <c r="R401" s="234" t="s">
        <v>342</v>
      </c>
      <c r="S401" s="234" t="s">
        <v>173</v>
      </c>
      <c r="T401" s="235" t="s">
        <v>173</v>
      </c>
      <c r="U401" s="220">
        <v>0</v>
      </c>
      <c r="V401" s="220">
        <f>ROUND(E401*U401,2)</f>
        <v>0</v>
      </c>
      <c r="W401" s="220"/>
      <c r="X401" s="220" t="s">
        <v>343</v>
      </c>
      <c r="Y401" s="220" t="s">
        <v>176</v>
      </c>
      <c r="Z401" s="210"/>
      <c r="AA401" s="210"/>
      <c r="AB401" s="210"/>
      <c r="AC401" s="210"/>
      <c r="AD401" s="210"/>
      <c r="AE401" s="210"/>
      <c r="AF401" s="210"/>
      <c r="AG401" s="210" t="s">
        <v>344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2" x14ac:dyDescent="0.25">
      <c r="A402" s="217"/>
      <c r="B402" s="218"/>
      <c r="C402" s="253" t="s">
        <v>781</v>
      </c>
      <c r="D402" s="248"/>
      <c r="E402" s="249"/>
      <c r="F402" s="220"/>
      <c r="G402" s="220"/>
      <c r="H402" s="220"/>
      <c r="I402" s="220"/>
      <c r="J402" s="220"/>
      <c r="K402" s="220"/>
      <c r="L402" s="220"/>
      <c r="M402" s="220"/>
      <c r="N402" s="219"/>
      <c r="O402" s="219"/>
      <c r="P402" s="219"/>
      <c r="Q402" s="219"/>
      <c r="R402" s="220"/>
      <c r="S402" s="220"/>
      <c r="T402" s="220"/>
      <c r="U402" s="220"/>
      <c r="V402" s="220"/>
      <c r="W402" s="220"/>
      <c r="X402" s="220"/>
      <c r="Y402" s="220"/>
      <c r="Z402" s="210"/>
      <c r="AA402" s="210"/>
      <c r="AB402" s="210"/>
      <c r="AC402" s="210"/>
      <c r="AD402" s="210"/>
      <c r="AE402" s="210"/>
      <c r="AF402" s="210"/>
      <c r="AG402" s="210" t="s">
        <v>254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3" x14ac:dyDescent="0.25">
      <c r="A403" s="217"/>
      <c r="B403" s="218"/>
      <c r="C403" s="253" t="s">
        <v>782</v>
      </c>
      <c r="D403" s="248"/>
      <c r="E403" s="249">
        <v>46</v>
      </c>
      <c r="F403" s="220"/>
      <c r="G403" s="220"/>
      <c r="H403" s="220"/>
      <c r="I403" s="220"/>
      <c r="J403" s="220"/>
      <c r="K403" s="220"/>
      <c r="L403" s="220"/>
      <c r="M403" s="220"/>
      <c r="N403" s="219"/>
      <c r="O403" s="219"/>
      <c r="P403" s="219"/>
      <c r="Q403" s="219"/>
      <c r="R403" s="220"/>
      <c r="S403" s="220"/>
      <c r="T403" s="220"/>
      <c r="U403" s="220"/>
      <c r="V403" s="220"/>
      <c r="W403" s="220"/>
      <c r="X403" s="220"/>
      <c r="Y403" s="220"/>
      <c r="Z403" s="210"/>
      <c r="AA403" s="210"/>
      <c r="AB403" s="210"/>
      <c r="AC403" s="210"/>
      <c r="AD403" s="210"/>
      <c r="AE403" s="210"/>
      <c r="AF403" s="210"/>
      <c r="AG403" s="210" t="s">
        <v>254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2" x14ac:dyDescent="0.25">
      <c r="A404" s="217"/>
      <c r="B404" s="218"/>
      <c r="C404" s="244"/>
      <c r="D404" s="239"/>
      <c r="E404" s="239"/>
      <c r="F404" s="239"/>
      <c r="G404" s="239"/>
      <c r="H404" s="220"/>
      <c r="I404" s="220"/>
      <c r="J404" s="220"/>
      <c r="K404" s="220"/>
      <c r="L404" s="220"/>
      <c r="M404" s="220"/>
      <c r="N404" s="219"/>
      <c r="O404" s="219"/>
      <c r="P404" s="219"/>
      <c r="Q404" s="219"/>
      <c r="R404" s="220"/>
      <c r="S404" s="220"/>
      <c r="T404" s="220"/>
      <c r="U404" s="220"/>
      <c r="V404" s="220"/>
      <c r="W404" s="220"/>
      <c r="X404" s="220"/>
      <c r="Y404" s="220"/>
      <c r="Z404" s="210"/>
      <c r="AA404" s="210"/>
      <c r="AB404" s="210"/>
      <c r="AC404" s="210"/>
      <c r="AD404" s="210"/>
      <c r="AE404" s="210"/>
      <c r="AF404" s="210"/>
      <c r="AG404" s="210" t="s">
        <v>180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5">
      <c r="A405" s="229">
        <v>91</v>
      </c>
      <c r="B405" s="230" t="s">
        <v>783</v>
      </c>
      <c r="C405" s="241" t="s">
        <v>784</v>
      </c>
      <c r="D405" s="231" t="s">
        <v>250</v>
      </c>
      <c r="E405" s="232">
        <v>120</v>
      </c>
      <c r="F405" s="233"/>
      <c r="G405" s="234">
        <f>ROUND(E405*F405,2)</f>
        <v>0</v>
      </c>
      <c r="H405" s="233"/>
      <c r="I405" s="234">
        <f>ROUND(E405*H405,2)</f>
        <v>0</v>
      </c>
      <c r="J405" s="233"/>
      <c r="K405" s="234">
        <f>ROUND(E405*J405,2)</f>
        <v>0</v>
      </c>
      <c r="L405" s="234">
        <v>21</v>
      </c>
      <c r="M405" s="234">
        <f>G405*(1+L405/100)</f>
        <v>0</v>
      </c>
      <c r="N405" s="232">
        <v>4.6999999999999999E-4</v>
      </c>
      <c r="O405" s="232">
        <f>ROUND(E405*N405,2)</f>
        <v>0.06</v>
      </c>
      <c r="P405" s="232">
        <v>0</v>
      </c>
      <c r="Q405" s="232">
        <f>ROUND(E405*P405,2)</f>
        <v>0</v>
      </c>
      <c r="R405" s="234" t="s">
        <v>342</v>
      </c>
      <c r="S405" s="234" t="s">
        <v>173</v>
      </c>
      <c r="T405" s="235" t="s">
        <v>173</v>
      </c>
      <c r="U405" s="220">
        <v>0</v>
      </c>
      <c r="V405" s="220">
        <f>ROUND(E405*U405,2)</f>
        <v>0</v>
      </c>
      <c r="W405" s="220"/>
      <c r="X405" s="220" t="s">
        <v>343</v>
      </c>
      <c r="Y405" s="220" t="s">
        <v>176</v>
      </c>
      <c r="Z405" s="210"/>
      <c r="AA405" s="210"/>
      <c r="AB405" s="210"/>
      <c r="AC405" s="210"/>
      <c r="AD405" s="210"/>
      <c r="AE405" s="210"/>
      <c r="AF405" s="210"/>
      <c r="AG405" s="210" t="s">
        <v>721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2" x14ac:dyDescent="0.25">
      <c r="A406" s="217"/>
      <c r="B406" s="218"/>
      <c r="C406" s="253" t="s">
        <v>785</v>
      </c>
      <c r="D406" s="248"/>
      <c r="E406" s="249"/>
      <c r="F406" s="220"/>
      <c r="G406" s="220"/>
      <c r="H406" s="220"/>
      <c r="I406" s="220"/>
      <c r="J406" s="220"/>
      <c r="K406" s="220"/>
      <c r="L406" s="220"/>
      <c r="M406" s="220"/>
      <c r="N406" s="219"/>
      <c r="O406" s="219"/>
      <c r="P406" s="219"/>
      <c r="Q406" s="219"/>
      <c r="R406" s="220"/>
      <c r="S406" s="220"/>
      <c r="T406" s="220"/>
      <c r="U406" s="220"/>
      <c r="V406" s="220"/>
      <c r="W406" s="220"/>
      <c r="X406" s="220"/>
      <c r="Y406" s="220"/>
      <c r="Z406" s="210"/>
      <c r="AA406" s="210"/>
      <c r="AB406" s="210"/>
      <c r="AC406" s="210"/>
      <c r="AD406" s="210"/>
      <c r="AE406" s="210"/>
      <c r="AF406" s="210"/>
      <c r="AG406" s="210" t="s">
        <v>254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3" x14ac:dyDescent="0.25">
      <c r="A407" s="217"/>
      <c r="B407" s="218"/>
      <c r="C407" s="253" t="s">
        <v>786</v>
      </c>
      <c r="D407" s="248"/>
      <c r="E407" s="249">
        <v>120</v>
      </c>
      <c r="F407" s="220"/>
      <c r="G407" s="220"/>
      <c r="H407" s="220"/>
      <c r="I407" s="220"/>
      <c r="J407" s="220"/>
      <c r="K407" s="220"/>
      <c r="L407" s="220"/>
      <c r="M407" s="220"/>
      <c r="N407" s="219"/>
      <c r="O407" s="219"/>
      <c r="P407" s="219"/>
      <c r="Q407" s="219"/>
      <c r="R407" s="220"/>
      <c r="S407" s="220"/>
      <c r="T407" s="220"/>
      <c r="U407" s="220"/>
      <c r="V407" s="220"/>
      <c r="W407" s="220"/>
      <c r="X407" s="220"/>
      <c r="Y407" s="220"/>
      <c r="Z407" s="210"/>
      <c r="AA407" s="210"/>
      <c r="AB407" s="210"/>
      <c r="AC407" s="210"/>
      <c r="AD407" s="210"/>
      <c r="AE407" s="210"/>
      <c r="AF407" s="210"/>
      <c r="AG407" s="210" t="s">
        <v>254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2" x14ac:dyDescent="0.25">
      <c r="A408" s="217"/>
      <c r="B408" s="218"/>
      <c r="C408" s="244"/>
      <c r="D408" s="239"/>
      <c r="E408" s="239"/>
      <c r="F408" s="239"/>
      <c r="G408" s="239"/>
      <c r="H408" s="220"/>
      <c r="I408" s="220"/>
      <c r="J408" s="220"/>
      <c r="K408" s="220"/>
      <c r="L408" s="220"/>
      <c r="M408" s="220"/>
      <c r="N408" s="219"/>
      <c r="O408" s="219"/>
      <c r="P408" s="219"/>
      <c r="Q408" s="219"/>
      <c r="R408" s="220"/>
      <c r="S408" s="220"/>
      <c r="T408" s="220"/>
      <c r="U408" s="220"/>
      <c r="V408" s="220"/>
      <c r="W408" s="220"/>
      <c r="X408" s="220"/>
      <c r="Y408" s="220"/>
      <c r="Z408" s="210"/>
      <c r="AA408" s="210"/>
      <c r="AB408" s="210"/>
      <c r="AC408" s="210"/>
      <c r="AD408" s="210"/>
      <c r="AE408" s="210"/>
      <c r="AF408" s="210"/>
      <c r="AG408" s="210" t="s">
        <v>180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5">
      <c r="A409" s="229">
        <v>92</v>
      </c>
      <c r="B409" s="230" t="s">
        <v>787</v>
      </c>
      <c r="C409" s="241" t="s">
        <v>788</v>
      </c>
      <c r="D409" s="231" t="s">
        <v>250</v>
      </c>
      <c r="E409" s="232">
        <v>775.56</v>
      </c>
      <c r="F409" s="233"/>
      <c r="G409" s="234">
        <f>ROUND(E409*F409,2)</f>
        <v>0</v>
      </c>
      <c r="H409" s="233"/>
      <c r="I409" s="234">
        <f>ROUND(E409*H409,2)</f>
        <v>0</v>
      </c>
      <c r="J409" s="233"/>
      <c r="K409" s="234">
        <f>ROUND(E409*J409,2)</f>
        <v>0</v>
      </c>
      <c r="L409" s="234">
        <v>21</v>
      </c>
      <c r="M409" s="234">
        <f>G409*(1+L409/100)</f>
        <v>0</v>
      </c>
      <c r="N409" s="232">
        <v>2.9999999999999997E-4</v>
      </c>
      <c r="O409" s="232">
        <f>ROUND(E409*N409,2)</f>
        <v>0.23</v>
      </c>
      <c r="P409" s="232">
        <v>0</v>
      </c>
      <c r="Q409" s="232">
        <f>ROUND(E409*P409,2)</f>
        <v>0</v>
      </c>
      <c r="R409" s="234"/>
      <c r="S409" s="234" t="s">
        <v>193</v>
      </c>
      <c r="T409" s="235" t="s">
        <v>174</v>
      </c>
      <c r="U409" s="220">
        <v>0</v>
      </c>
      <c r="V409" s="220">
        <f>ROUND(E409*U409,2)</f>
        <v>0</v>
      </c>
      <c r="W409" s="220"/>
      <c r="X409" s="220" t="s">
        <v>343</v>
      </c>
      <c r="Y409" s="220" t="s">
        <v>176</v>
      </c>
      <c r="Z409" s="210"/>
      <c r="AA409" s="210"/>
      <c r="AB409" s="210"/>
      <c r="AC409" s="210"/>
      <c r="AD409" s="210"/>
      <c r="AE409" s="210"/>
      <c r="AF409" s="210"/>
      <c r="AG409" s="210" t="s">
        <v>721</v>
      </c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2" x14ac:dyDescent="0.25">
      <c r="A410" s="217"/>
      <c r="B410" s="218"/>
      <c r="C410" s="253" t="s">
        <v>621</v>
      </c>
      <c r="D410" s="248"/>
      <c r="E410" s="249"/>
      <c r="F410" s="220"/>
      <c r="G410" s="220"/>
      <c r="H410" s="220"/>
      <c r="I410" s="220"/>
      <c r="J410" s="220"/>
      <c r="K410" s="220"/>
      <c r="L410" s="220"/>
      <c r="M410" s="220"/>
      <c r="N410" s="219"/>
      <c r="O410" s="219"/>
      <c r="P410" s="219"/>
      <c r="Q410" s="219"/>
      <c r="R410" s="220"/>
      <c r="S410" s="220"/>
      <c r="T410" s="220"/>
      <c r="U410" s="220"/>
      <c r="V410" s="220"/>
      <c r="W410" s="220"/>
      <c r="X410" s="220"/>
      <c r="Y410" s="220"/>
      <c r="Z410" s="210"/>
      <c r="AA410" s="210"/>
      <c r="AB410" s="210"/>
      <c r="AC410" s="210"/>
      <c r="AD410" s="210"/>
      <c r="AE410" s="210"/>
      <c r="AF410" s="210"/>
      <c r="AG410" s="210" t="s">
        <v>254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3" x14ac:dyDescent="0.25">
      <c r="A411" s="217"/>
      <c r="B411" s="218"/>
      <c r="C411" s="253" t="s">
        <v>622</v>
      </c>
      <c r="D411" s="248"/>
      <c r="E411" s="249">
        <v>775.56</v>
      </c>
      <c r="F411" s="220"/>
      <c r="G411" s="220"/>
      <c r="H411" s="220"/>
      <c r="I411" s="220"/>
      <c r="J411" s="220"/>
      <c r="K411" s="220"/>
      <c r="L411" s="220"/>
      <c r="M411" s="220"/>
      <c r="N411" s="219"/>
      <c r="O411" s="219"/>
      <c r="P411" s="219"/>
      <c r="Q411" s="219"/>
      <c r="R411" s="220"/>
      <c r="S411" s="220"/>
      <c r="T411" s="220"/>
      <c r="U411" s="220"/>
      <c r="V411" s="220"/>
      <c r="W411" s="220"/>
      <c r="X411" s="220"/>
      <c r="Y411" s="220"/>
      <c r="Z411" s="210"/>
      <c r="AA411" s="210"/>
      <c r="AB411" s="210"/>
      <c r="AC411" s="210"/>
      <c r="AD411" s="210"/>
      <c r="AE411" s="210"/>
      <c r="AF411" s="210"/>
      <c r="AG411" s="210" t="s">
        <v>254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2" x14ac:dyDescent="0.25">
      <c r="A412" s="217"/>
      <c r="B412" s="218"/>
      <c r="C412" s="244"/>
      <c r="D412" s="239"/>
      <c r="E412" s="239"/>
      <c r="F412" s="239"/>
      <c r="G412" s="239"/>
      <c r="H412" s="220"/>
      <c r="I412" s="220"/>
      <c r="J412" s="220"/>
      <c r="K412" s="220"/>
      <c r="L412" s="220"/>
      <c r="M412" s="220"/>
      <c r="N412" s="219"/>
      <c r="O412" s="219"/>
      <c r="P412" s="219"/>
      <c r="Q412" s="219"/>
      <c r="R412" s="220"/>
      <c r="S412" s="220"/>
      <c r="T412" s="220"/>
      <c r="U412" s="220"/>
      <c r="V412" s="220"/>
      <c r="W412" s="220"/>
      <c r="X412" s="220"/>
      <c r="Y412" s="220"/>
      <c r="Z412" s="210"/>
      <c r="AA412" s="210"/>
      <c r="AB412" s="210"/>
      <c r="AC412" s="210"/>
      <c r="AD412" s="210"/>
      <c r="AE412" s="210"/>
      <c r="AF412" s="210"/>
      <c r="AG412" s="210" t="s">
        <v>180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5">
      <c r="A413" s="229">
        <v>93</v>
      </c>
      <c r="B413" s="230" t="s">
        <v>789</v>
      </c>
      <c r="C413" s="241" t="s">
        <v>790</v>
      </c>
      <c r="D413" s="231" t="s">
        <v>341</v>
      </c>
      <c r="E413" s="232">
        <v>26.3</v>
      </c>
      <c r="F413" s="233"/>
      <c r="G413" s="234">
        <f>ROUND(E413*F413,2)</f>
        <v>0</v>
      </c>
      <c r="H413" s="233"/>
      <c r="I413" s="234">
        <f>ROUND(E413*H413,2)</f>
        <v>0</v>
      </c>
      <c r="J413" s="233"/>
      <c r="K413" s="234">
        <f>ROUND(E413*J413,2)</f>
        <v>0</v>
      </c>
      <c r="L413" s="234">
        <v>21</v>
      </c>
      <c r="M413" s="234">
        <f>G413*(1+L413/100)</f>
        <v>0</v>
      </c>
      <c r="N413" s="232">
        <v>1E-3</v>
      </c>
      <c r="O413" s="232">
        <f>ROUND(E413*N413,2)</f>
        <v>0.03</v>
      </c>
      <c r="P413" s="232">
        <v>0</v>
      </c>
      <c r="Q413" s="232">
        <f>ROUND(E413*P413,2)</f>
        <v>0</v>
      </c>
      <c r="R413" s="234" t="s">
        <v>342</v>
      </c>
      <c r="S413" s="234" t="s">
        <v>173</v>
      </c>
      <c r="T413" s="235" t="s">
        <v>173</v>
      </c>
      <c r="U413" s="220">
        <v>0</v>
      </c>
      <c r="V413" s="220">
        <f>ROUND(E413*U413,2)</f>
        <v>0</v>
      </c>
      <c r="W413" s="220"/>
      <c r="X413" s="220" t="s">
        <v>343</v>
      </c>
      <c r="Y413" s="220" t="s">
        <v>176</v>
      </c>
      <c r="Z413" s="210"/>
      <c r="AA413" s="210"/>
      <c r="AB413" s="210"/>
      <c r="AC413" s="210"/>
      <c r="AD413" s="210"/>
      <c r="AE413" s="210"/>
      <c r="AF413" s="210"/>
      <c r="AG413" s="210" t="s">
        <v>721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2" x14ac:dyDescent="0.25">
      <c r="A414" s="217"/>
      <c r="B414" s="218"/>
      <c r="C414" s="253" t="s">
        <v>791</v>
      </c>
      <c r="D414" s="248"/>
      <c r="E414" s="249"/>
      <c r="F414" s="220"/>
      <c r="G414" s="220"/>
      <c r="H414" s="220"/>
      <c r="I414" s="220"/>
      <c r="J414" s="220"/>
      <c r="K414" s="220"/>
      <c r="L414" s="220"/>
      <c r="M414" s="220"/>
      <c r="N414" s="219"/>
      <c r="O414" s="219"/>
      <c r="P414" s="219"/>
      <c r="Q414" s="219"/>
      <c r="R414" s="220"/>
      <c r="S414" s="220"/>
      <c r="T414" s="220"/>
      <c r="U414" s="220"/>
      <c r="V414" s="220"/>
      <c r="W414" s="220"/>
      <c r="X414" s="220"/>
      <c r="Y414" s="220"/>
      <c r="Z414" s="210"/>
      <c r="AA414" s="210"/>
      <c r="AB414" s="210"/>
      <c r="AC414" s="210"/>
      <c r="AD414" s="210"/>
      <c r="AE414" s="210"/>
      <c r="AF414" s="210"/>
      <c r="AG414" s="210" t="s">
        <v>254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3" x14ac:dyDescent="0.25">
      <c r="A415" s="217"/>
      <c r="B415" s="218"/>
      <c r="C415" s="253" t="s">
        <v>792</v>
      </c>
      <c r="D415" s="248"/>
      <c r="E415" s="249">
        <v>26.3</v>
      </c>
      <c r="F415" s="220"/>
      <c r="G415" s="220"/>
      <c r="H415" s="220"/>
      <c r="I415" s="220"/>
      <c r="J415" s="220"/>
      <c r="K415" s="220"/>
      <c r="L415" s="220"/>
      <c r="M415" s="220"/>
      <c r="N415" s="219"/>
      <c r="O415" s="219"/>
      <c r="P415" s="219"/>
      <c r="Q415" s="219"/>
      <c r="R415" s="220"/>
      <c r="S415" s="220"/>
      <c r="T415" s="220"/>
      <c r="U415" s="220"/>
      <c r="V415" s="220"/>
      <c r="W415" s="220"/>
      <c r="X415" s="220"/>
      <c r="Y415" s="220"/>
      <c r="Z415" s="210"/>
      <c r="AA415" s="210"/>
      <c r="AB415" s="210"/>
      <c r="AC415" s="210"/>
      <c r="AD415" s="210"/>
      <c r="AE415" s="210"/>
      <c r="AF415" s="210"/>
      <c r="AG415" s="210" t="s">
        <v>254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2" x14ac:dyDescent="0.25">
      <c r="A416" s="217"/>
      <c r="B416" s="218"/>
      <c r="C416" s="244"/>
      <c r="D416" s="239"/>
      <c r="E416" s="239"/>
      <c r="F416" s="239"/>
      <c r="G416" s="239"/>
      <c r="H416" s="220"/>
      <c r="I416" s="220"/>
      <c r="J416" s="220"/>
      <c r="K416" s="220"/>
      <c r="L416" s="220"/>
      <c r="M416" s="220"/>
      <c r="N416" s="219"/>
      <c r="O416" s="219"/>
      <c r="P416" s="219"/>
      <c r="Q416" s="219"/>
      <c r="R416" s="220"/>
      <c r="S416" s="220"/>
      <c r="T416" s="220"/>
      <c r="U416" s="220"/>
      <c r="V416" s="220"/>
      <c r="W416" s="220"/>
      <c r="X416" s="220"/>
      <c r="Y416" s="220"/>
      <c r="Z416" s="210"/>
      <c r="AA416" s="210"/>
      <c r="AB416" s="210"/>
      <c r="AC416" s="210"/>
      <c r="AD416" s="210"/>
      <c r="AE416" s="210"/>
      <c r="AF416" s="210"/>
      <c r="AG416" s="210" t="s">
        <v>180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1" x14ac:dyDescent="0.25">
      <c r="A417" s="229">
        <v>94</v>
      </c>
      <c r="B417" s="230" t="s">
        <v>793</v>
      </c>
      <c r="C417" s="241" t="s">
        <v>794</v>
      </c>
      <c r="D417" s="231" t="s">
        <v>348</v>
      </c>
      <c r="E417" s="232">
        <v>831.80696</v>
      </c>
      <c r="F417" s="233"/>
      <c r="G417" s="234">
        <f>ROUND(E417*F417,2)</f>
        <v>0</v>
      </c>
      <c r="H417" s="233"/>
      <c r="I417" s="234">
        <f>ROUND(E417*H417,2)</f>
        <v>0</v>
      </c>
      <c r="J417" s="233"/>
      <c r="K417" s="234">
        <f>ROUND(E417*J417,2)</f>
        <v>0</v>
      </c>
      <c r="L417" s="234">
        <v>21</v>
      </c>
      <c r="M417" s="234">
        <f>G417*(1+L417/100)</f>
        <v>0</v>
      </c>
      <c r="N417" s="232">
        <v>1</v>
      </c>
      <c r="O417" s="232">
        <f>ROUND(E417*N417,2)</f>
        <v>831.81</v>
      </c>
      <c r="P417" s="232">
        <v>0</v>
      </c>
      <c r="Q417" s="232">
        <f>ROUND(E417*P417,2)</f>
        <v>0</v>
      </c>
      <c r="R417" s="234" t="s">
        <v>342</v>
      </c>
      <c r="S417" s="234" t="s">
        <v>173</v>
      </c>
      <c r="T417" s="235" t="s">
        <v>173</v>
      </c>
      <c r="U417" s="220">
        <v>0</v>
      </c>
      <c r="V417" s="220">
        <f>ROUND(E417*U417,2)</f>
        <v>0</v>
      </c>
      <c r="W417" s="220"/>
      <c r="X417" s="220" t="s">
        <v>343</v>
      </c>
      <c r="Y417" s="220" t="s">
        <v>176</v>
      </c>
      <c r="Z417" s="210"/>
      <c r="AA417" s="210"/>
      <c r="AB417" s="210"/>
      <c r="AC417" s="210"/>
      <c r="AD417" s="210"/>
      <c r="AE417" s="210"/>
      <c r="AF417" s="210"/>
      <c r="AG417" s="210" t="s">
        <v>721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2" x14ac:dyDescent="0.25">
      <c r="A418" s="217"/>
      <c r="B418" s="218"/>
      <c r="C418" s="253" t="s">
        <v>795</v>
      </c>
      <c r="D418" s="248"/>
      <c r="E418" s="249"/>
      <c r="F418" s="220"/>
      <c r="G418" s="220"/>
      <c r="H418" s="220"/>
      <c r="I418" s="220"/>
      <c r="J418" s="220"/>
      <c r="K418" s="220"/>
      <c r="L418" s="220"/>
      <c r="M418" s="220"/>
      <c r="N418" s="219"/>
      <c r="O418" s="219"/>
      <c r="P418" s="219"/>
      <c r="Q418" s="219"/>
      <c r="R418" s="220"/>
      <c r="S418" s="220"/>
      <c r="T418" s="220"/>
      <c r="U418" s="220"/>
      <c r="V418" s="220"/>
      <c r="W418" s="220"/>
      <c r="X418" s="220"/>
      <c r="Y418" s="220"/>
      <c r="Z418" s="210"/>
      <c r="AA418" s="210"/>
      <c r="AB418" s="210"/>
      <c r="AC418" s="210"/>
      <c r="AD418" s="210"/>
      <c r="AE418" s="210"/>
      <c r="AF418" s="210"/>
      <c r="AG418" s="210" t="s">
        <v>254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3" x14ac:dyDescent="0.25">
      <c r="A419" s="217"/>
      <c r="B419" s="218"/>
      <c r="C419" s="253" t="s">
        <v>796</v>
      </c>
      <c r="D419" s="248"/>
      <c r="E419" s="249">
        <v>831.80696</v>
      </c>
      <c r="F419" s="220"/>
      <c r="G419" s="220"/>
      <c r="H419" s="220"/>
      <c r="I419" s="220"/>
      <c r="J419" s="220"/>
      <c r="K419" s="220"/>
      <c r="L419" s="220"/>
      <c r="M419" s="220"/>
      <c r="N419" s="219"/>
      <c r="O419" s="219"/>
      <c r="P419" s="219"/>
      <c r="Q419" s="219"/>
      <c r="R419" s="220"/>
      <c r="S419" s="220"/>
      <c r="T419" s="220"/>
      <c r="U419" s="220"/>
      <c r="V419" s="220"/>
      <c r="W419" s="220"/>
      <c r="X419" s="220"/>
      <c r="Y419" s="220"/>
      <c r="Z419" s="210"/>
      <c r="AA419" s="210"/>
      <c r="AB419" s="210"/>
      <c r="AC419" s="210"/>
      <c r="AD419" s="210"/>
      <c r="AE419" s="210"/>
      <c r="AF419" s="210"/>
      <c r="AG419" s="210" t="s">
        <v>254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2" x14ac:dyDescent="0.25">
      <c r="A420" s="217"/>
      <c r="B420" s="218"/>
      <c r="C420" s="244"/>
      <c r="D420" s="239"/>
      <c r="E420" s="239"/>
      <c r="F420" s="239"/>
      <c r="G420" s="239"/>
      <c r="H420" s="220"/>
      <c r="I420" s="220"/>
      <c r="J420" s="220"/>
      <c r="K420" s="220"/>
      <c r="L420" s="220"/>
      <c r="M420" s="220"/>
      <c r="N420" s="219"/>
      <c r="O420" s="219"/>
      <c r="P420" s="219"/>
      <c r="Q420" s="219"/>
      <c r="R420" s="220"/>
      <c r="S420" s="220"/>
      <c r="T420" s="220"/>
      <c r="U420" s="220"/>
      <c r="V420" s="220"/>
      <c r="W420" s="220"/>
      <c r="X420" s="220"/>
      <c r="Y420" s="220"/>
      <c r="Z420" s="210"/>
      <c r="AA420" s="210"/>
      <c r="AB420" s="210"/>
      <c r="AC420" s="210"/>
      <c r="AD420" s="210"/>
      <c r="AE420" s="210"/>
      <c r="AF420" s="210"/>
      <c r="AG420" s="210" t="s">
        <v>180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5">
      <c r="A421" s="229">
        <v>95</v>
      </c>
      <c r="B421" s="230" t="s">
        <v>797</v>
      </c>
      <c r="C421" s="241" t="s">
        <v>798</v>
      </c>
      <c r="D421" s="231" t="s">
        <v>348</v>
      </c>
      <c r="E421" s="232">
        <v>1818.7719500000001</v>
      </c>
      <c r="F421" s="233"/>
      <c r="G421" s="234">
        <f>ROUND(E421*F421,2)</f>
        <v>0</v>
      </c>
      <c r="H421" s="233"/>
      <c r="I421" s="234">
        <f>ROUND(E421*H421,2)</f>
        <v>0</v>
      </c>
      <c r="J421" s="233"/>
      <c r="K421" s="234">
        <f>ROUND(E421*J421,2)</f>
        <v>0</v>
      </c>
      <c r="L421" s="234">
        <v>21</v>
      </c>
      <c r="M421" s="234">
        <f>G421*(1+L421/100)</f>
        <v>0</v>
      </c>
      <c r="N421" s="232">
        <v>1</v>
      </c>
      <c r="O421" s="232">
        <f>ROUND(E421*N421,2)</f>
        <v>1818.77</v>
      </c>
      <c r="P421" s="232">
        <v>0</v>
      </c>
      <c r="Q421" s="232">
        <f>ROUND(E421*P421,2)</f>
        <v>0</v>
      </c>
      <c r="R421" s="234" t="s">
        <v>342</v>
      </c>
      <c r="S421" s="234" t="s">
        <v>173</v>
      </c>
      <c r="T421" s="235" t="s">
        <v>173</v>
      </c>
      <c r="U421" s="220">
        <v>0</v>
      </c>
      <c r="V421" s="220">
        <f>ROUND(E421*U421,2)</f>
        <v>0</v>
      </c>
      <c r="W421" s="220"/>
      <c r="X421" s="220" t="s">
        <v>343</v>
      </c>
      <c r="Y421" s="220" t="s">
        <v>176</v>
      </c>
      <c r="Z421" s="210"/>
      <c r="AA421" s="210"/>
      <c r="AB421" s="210"/>
      <c r="AC421" s="210"/>
      <c r="AD421" s="210"/>
      <c r="AE421" s="210"/>
      <c r="AF421" s="210"/>
      <c r="AG421" s="210" t="s">
        <v>721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2" x14ac:dyDescent="0.25">
      <c r="A422" s="217"/>
      <c r="B422" s="218"/>
      <c r="C422" s="253" t="s">
        <v>799</v>
      </c>
      <c r="D422" s="248"/>
      <c r="E422" s="249"/>
      <c r="F422" s="220"/>
      <c r="G422" s="220"/>
      <c r="H422" s="220"/>
      <c r="I422" s="220"/>
      <c r="J422" s="220"/>
      <c r="K422" s="220"/>
      <c r="L422" s="220"/>
      <c r="M422" s="220"/>
      <c r="N422" s="219"/>
      <c r="O422" s="219"/>
      <c r="P422" s="219"/>
      <c r="Q422" s="219"/>
      <c r="R422" s="220"/>
      <c r="S422" s="220"/>
      <c r="T422" s="220"/>
      <c r="U422" s="220"/>
      <c r="V422" s="220"/>
      <c r="W422" s="220"/>
      <c r="X422" s="220"/>
      <c r="Y422" s="220"/>
      <c r="Z422" s="210"/>
      <c r="AA422" s="210"/>
      <c r="AB422" s="210"/>
      <c r="AC422" s="210"/>
      <c r="AD422" s="210"/>
      <c r="AE422" s="210"/>
      <c r="AF422" s="210"/>
      <c r="AG422" s="210" t="s">
        <v>254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3" x14ac:dyDescent="0.25">
      <c r="A423" s="217"/>
      <c r="B423" s="218"/>
      <c r="C423" s="253" t="s">
        <v>800</v>
      </c>
      <c r="D423" s="248"/>
      <c r="E423" s="249">
        <v>1818.7719500000001</v>
      </c>
      <c r="F423" s="220"/>
      <c r="G423" s="220"/>
      <c r="H423" s="220"/>
      <c r="I423" s="220"/>
      <c r="J423" s="220"/>
      <c r="K423" s="220"/>
      <c r="L423" s="220"/>
      <c r="M423" s="220"/>
      <c r="N423" s="219"/>
      <c r="O423" s="219"/>
      <c r="P423" s="219"/>
      <c r="Q423" s="219"/>
      <c r="R423" s="220"/>
      <c r="S423" s="220"/>
      <c r="T423" s="220"/>
      <c r="U423" s="220"/>
      <c r="V423" s="220"/>
      <c r="W423" s="220"/>
      <c r="X423" s="220"/>
      <c r="Y423" s="220"/>
      <c r="Z423" s="210"/>
      <c r="AA423" s="210"/>
      <c r="AB423" s="210"/>
      <c r="AC423" s="210"/>
      <c r="AD423" s="210"/>
      <c r="AE423" s="210"/>
      <c r="AF423" s="210"/>
      <c r="AG423" s="210" t="s">
        <v>254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2" x14ac:dyDescent="0.25">
      <c r="A424" s="217"/>
      <c r="B424" s="218"/>
      <c r="C424" s="244"/>
      <c r="D424" s="239"/>
      <c r="E424" s="239"/>
      <c r="F424" s="239"/>
      <c r="G424" s="239"/>
      <c r="H424" s="220"/>
      <c r="I424" s="220"/>
      <c r="J424" s="220"/>
      <c r="K424" s="220"/>
      <c r="L424" s="220"/>
      <c r="M424" s="220"/>
      <c r="N424" s="219"/>
      <c r="O424" s="219"/>
      <c r="P424" s="219"/>
      <c r="Q424" s="219"/>
      <c r="R424" s="220"/>
      <c r="S424" s="220"/>
      <c r="T424" s="220"/>
      <c r="U424" s="220"/>
      <c r="V424" s="220"/>
      <c r="W424" s="220"/>
      <c r="X424" s="220"/>
      <c r="Y424" s="220"/>
      <c r="Z424" s="210"/>
      <c r="AA424" s="210"/>
      <c r="AB424" s="210"/>
      <c r="AC424" s="210"/>
      <c r="AD424" s="210"/>
      <c r="AE424" s="210"/>
      <c r="AF424" s="210"/>
      <c r="AG424" s="210" t="s">
        <v>180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x14ac:dyDescent="0.25">
      <c r="A425" s="222" t="s">
        <v>168</v>
      </c>
      <c r="B425" s="223" t="s">
        <v>135</v>
      </c>
      <c r="C425" s="240" t="s">
        <v>136</v>
      </c>
      <c r="D425" s="224"/>
      <c r="E425" s="225"/>
      <c r="F425" s="226"/>
      <c r="G425" s="226">
        <f>SUMIF(AG426:AG433,"&lt;&gt;NOR",G426:G433)</f>
        <v>0</v>
      </c>
      <c r="H425" s="226"/>
      <c r="I425" s="226">
        <f>SUM(I426:I433)</f>
        <v>0</v>
      </c>
      <c r="J425" s="226"/>
      <c r="K425" s="226">
        <f>SUM(K426:K433)</f>
        <v>0</v>
      </c>
      <c r="L425" s="226"/>
      <c r="M425" s="226">
        <f>SUM(M426:M433)</f>
        <v>0</v>
      </c>
      <c r="N425" s="225"/>
      <c r="O425" s="225">
        <f>SUM(O426:O433)</f>
        <v>0</v>
      </c>
      <c r="P425" s="225"/>
      <c r="Q425" s="225">
        <f>SUM(Q426:Q433)</f>
        <v>0</v>
      </c>
      <c r="R425" s="226"/>
      <c r="S425" s="226"/>
      <c r="T425" s="227"/>
      <c r="U425" s="221"/>
      <c r="V425" s="221">
        <f>SUM(V426:V433)</f>
        <v>6.43</v>
      </c>
      <c r="W425" s="221"/>
      <c r="X425" s="221"/>
      <c r="Y425" s="221"/>
      <c r="AG425" t="s">
        <v>169</v>
      </c>
    </row>
    <row r="426" spans="1:60" ht="20.399999999999999" outlineLevel="1" x14ac:dyDescent="0.25">
      <c r="A426" s="229">
        <v>96</v>
      </c>
      <c r="B426" s="230" t="s">
        <v>801</v>
      </c>
      <c r="C426" s="241" t="s">
        <v>802</v>
      </c>
      <c r="D426" s="231" t="s">
        <v>266</v>
      </c>
      <c r="E426" s="232">
        <v>674.4</v>
      </c>
      <c r="F426" s="233"/>
      <c r="G426" s="234">
        <f>ROUND(E426*F426,2)</f>
        <v>0</v>
      </c>
      <c r="H426" s="233"/>
      <c r="I426" s="234">
        <f>ROUND(E426*H426,2)</f>
        <v>0</v>
      </c>
      <c r="J426" s="233"/>
      <c r="K426" s="234">
        <f>ROUND(E426*J426,2)</f>
        <v>0</v>
      </c>
      <c r="L426" s="234">
        <v>21</v>
      </c>
      <c r="M426" s="234">
        <f>G426*(1+L426/100)</f>
        <v>0</v>
      </c>
      <c r="N426" s="232">
        <v>0</v>
      </c>
      <c r="O426" s="232">
        <f>ROUND(E426*N426,2)</f>
        <v>0</v>
      </c>
      <c r="P426" s="232">
        <v>0</v>
      </c>
      <c r="Q426" s="232">
        <f>ROUND(E426*P426,2)</f>
        <v>0</v>
      </c>
      <c r="R426" s="234"/>
      <c r="S426" s="234" t="s">
        <v>193</v>
      </c>
      <c r="T426" s="235" t="s">
        <v>174</v>
      </c>
      <c r="U426" s="220">
        <v>0</v>
      </c>
      <c r="V426" s="220">
        <f>ROUND(E426*U426,2)</f>
        <v>0</v>
      </c>
      <c r="W426" s="220"/>
      <c r="X426" s="220" t="s">
        <v>803</v>
      </c>
      <c r="Y426" s="220" t="s">
        <v>176</v>
      </c>
      <c r="Z426" s="210"/>
      <c r="AA426" s="210"/>
      <c r="AB426" s="210"/>
      <c r="AC426" s="210"/>
      <c r="AD426" s="210"/>
      <c r="AE426" s="210"/>
      <c r="AF426" s="210"/>
      <c r="AG426" s="210" t="s">
        <v>804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2" x14ac:dyDescent="0.25">
      <c r="A427" s="217"/>
      <c r="B427" s="218"/>
      <c r="C427" s="253" t="s">
        <v>737</v>
      </c>
      <c r="D427" s="248"/>
      <c r="E427" s="249"/>
      <c r="F427" s="220"/>
      <c r="G427" s="220"/>
      <c r="H427" s="220"/>
      <c r="I427" s="220"/>
      <c r="J427" s="220"/>
      <c r="K427" s="220"/>
      <c r="L427" s="220"/>
      <c r="M427" s="220"/>
      <c r="N427" s="219"/>
      <c r="O427" s="219"/>
      <c r="P427" s="219"/>
      <c r="Q427" s="219"/>
      <c r="R427" s="220"/>
      <c r="S427" s="220"/>
      <c r="T427" s="220"/>
      <c r="U427" s="220"/>
      <c r="V427" s="220"/>
      <c r="W427" s="220"/>
      <c r="X427" s="220"/>
      <c r="Y427" s="220"/>
      <c r="Z427" s="210"/>
      <c r="AA427" s="210"/>
      <c r="AB427" s="210"/>
      <c r="AC427" s="210"/>
      <c r="AD427" s="210"/>
      <c r="AE427" s="210"/>
      <c r="AF427" s="210"/>
      <c r="AG427" s="210" t="s">
        <v>254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3" x14ac:dyDescent="0.25">
      <c r="A428" s="217"/>
      <c r="B428" s="218"/>
      <c r="C428" s="253" t="s">
        <v>652</v>
      </c>
      <c r="D428" s="248"/>
      <c r="E428" s="249">
        <v>674.4</v>
      </c>
      <c r="F428" s="220"/>
      <c r="G428" s="220"/>
      <c r="H428" s="220"/>
      <c r="I428" s="220"/>
      <c r="J428" s="220"/>
      <c r="K428" s="220"/>
      <c r="L428" s="220"/>
      <c r="M428" s="220"/>
      <c r="N428" s="219"/>
      <c r="O428" s="219"/>
      <c r="P428" s="219"/>
      <c r="Q428" s="219"/>
      <c r="R428" s="220"/>
      <c r="S428" s="220"/>
      <c r="T428" s="220"/>
      <c r="U428" s="220"/>
      <c r="V428" s="220"/>
      <c r="W428" s="220"/>
      <c r="X428" s="220"/>
      <c r="Y428" s="220"/>
      <c r="Z428" s="210"/>
      <c r="AA428" s="210"/>
      <c r="AB428" s="210"/>
      <c r="AC428" s="210"/>
      <c r="AD428" s="210"/>
      <c r="AE428" s="210"/>
      <c r="AF428" s="210"/>
      <c r="AG428" s="210" t="s">
        <v>254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2" x14ac:dyDescent="0.25">
      <c r="A429" s="217"/>
      <c r="B429" s="218"/>
      <c r="C429" s="244"/>
      <c r="D429" s="239"/>
      <c r="E429" s="239"/>
      <c r="F429" s="239"/>
      <c r="G429" s="239"/>
      <c r="H429" s="220"/>
      <c r="I429" s="220"/>
      <c r="J429" s="220"/>
      <c r="K429" s="220"/>
      <c r="L429" s="220"/>
      <c r="M429" s="220"/>
      <c r="N429" s="219"/>
      <c r="O429" s="219"/>
      <c r="P429" s="219"/>
      <c r="Q429" s="219"/>
      <c r="R429" s="220"/>
      <c r="S429" s="220"/>
      <c r="T429" s="220"/>
      <c r="U429" s="220"/>
      <c r="V429" s="220"/>
      <c r="W429" s="220"/>
      <c r="X429" s="220"/>
      <c r="Y429" s="220"/>
      <c r="Z429" s="210"/>
      <c r="AA429" s="210"/>
      <c r="AB429" s="210"/>
      <c r="AC429" s="210"/>
      <c r="AD429" s="210"/>
      <c r="AE429" s="210"/>
      <c r="AF429" s="210"/>
      <c r="AG429" s="210" t="s">
        <v>180</v>
      </c>
      <c r="AH429" s="210"/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1" x14ac:dyDescent="0.25">
      <c r="A430" s="229">
        <v>97</v>
      </c>
      <c r="B430" s="230" t="s">
        <v>805</v>
      </c>
      <c r="C430" s="241" t="s">
        <v>806</v>
      </c>
      <c r="D430" s="231" t="s">
        <v>266</v>
      </c>
      <c r="E430" s="232">
        <v>674.4</v>
      </c>
      <c r="F430" s="233"/>
      <c r="G430" s="234">
        <f>ROUND(E430*F430,2)</f>
        <v>0</v>
      </c>
      <c r="H430" s="233"/>
      <c r="I430" s="234">
        <f>ROUND(E430*H430,2)</f>
        <v>0</v>
      </c>
      <c r="J430" s="233"/>
      <c r="K430" s="234">
        <f>ROUND(E430*J430,2)</f>
        <v>0</v>
      </c>
      <c r="L430" s="234">
        <v>21</v>
      </c>
      <c r="M430" s="234">
        <f>G430*(1+L430/100)</f>
        <v>0</v>
      </c>
      <c r="N430" s="232">
        <v>0</v>
      </c>
      <c r="O430" s="232">
        <f>ROUND(E430*N430,2)</f>
        <v>0</v>
      </c>
      <c r="P430" s="232">
        <v>0</v>
      </c>
      <c r="Q430" s="232">
        <f>ROUND(E430*P430,2)</f>
        <v>0</v>
      </c>
      <c r="R430" s="234"/>
      <c r="S430" s="234" t="s">
        <v>173</v>
      </c>
      <c r="T430" s="235" t="s">
        <v>174</v>
      </c>
      <c r="U430" s="220">
        <v>9.5300000000000003E-3</v>
      </c>
      <c r="V430" s="220">
        <f>ROUND(E430*U430,2)</f>
        <v>6.43</v>
      </c>
      <c r="W430" s="220"/>
      <c r="X430" s="220" t="s">
        <v>237</v>
      </c>
      <c r="Y430" s="220" t="s">
        <v>176</v>
      </c>
      <c r="Z430" s="210"/>
      <c r="AA430" s="210"/>
      <c r="AB430" s="210"/>
      <c r="AC430" s="210"/>
      <c r="AD430" s="210"/>
      <c r="AE430" s="210"/>
      <c r="AF430" s="210"/>
      <c r="AG430" s="210" t="s">
        <v>718</v>
      </c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2" x14ac:dyDescent="0.25">
      <c r="A431" s="217"/>
      <c r="B431" s="218"/>
      <c r="C431" s="253" t="s">
        <v>670</v>
      </c>
      <c r="D431" s="248"/>
      <c r="E431" s="249"/>
      <c r="F431" s="220"/>
      <c r="G431" s="220"/>
      <c r="H431" s="220"/>
      <c r="I431" s="220"/>
      <c r="J431" s="220"/>
      <c r="K431" s="220"/>
      <c r="L431" s="220"/>
      <c r="M431" s="220"/>
      <c r="N431" s="219"/>
      <c r="O431" s="219"/>
      <c r="P431" s="219"/>
      <c r="Q431" s="219"/>
      <c r="R431" s="220"/>
      <c r="S431" s="220"/>
      <c r="T431" s="220"/>
      <c r="U431" s="220"/>
      <c r="V431" s="220"/>
      <c r="W431" s="220"/>
      <c r="X431" s="220"/>
      <c r="Y431" s="220"/>
      <c r="Z431" s="210"/>
      <c r="AA431" s="210"/>
      <c r="AB431" s="210"/>
      <c r="AC431" s="210"/>
      <c r="AD431" s="210"/>
      <c r="AE431" s="210"/>
      <c r="AF431" s="210"/>
      <c r="AG431" s="210" t="s">
        <v>254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3" x14ac:dyDescent="0.25">
      <c r="A432" s="217"/>
      <c r="B432" s="218"/>
      <c r="C432" s="253" t="s">
        <v>652</v>
      </c>
      <c r="D432" s="248"/>
      <c r="E432" s="249">
        <v>674.4</v>
      </c>
      <c r="F432" s="220"/>
      <c r="G432" s="220"/>
      <c r="H432" s="220"/>
      <c r="I432" s="220"/>
      <c r="J432" s="220"/>
      <c r="K432" s="220"/>
      <c r="L432" s="220"/>
      <c r="M432" s="220"/>
      <c r="N432" s="219"/>
      <c r="O432" s="219"/>
      <c r="P432" s="219"/>
      <c r="Q432" s="219"/>
      <c r="R432" s="220"/>
      <c r="S432" s="220"/>
      <c r="T432" s="220"/>
      <c r="U432" s="220"/>
      <c r="V432" s="220"/>
      <c r="W432" s="220"/>
      <c r="X432" s="220"/>
      <c r="Y432" s="220"/>
      <c r="Z432" s="210"/>
      <c r="AA432" s="210"/>
      <c r="AB432" s="210"/>
      <c r="AC432" s="210"/>
      <c r="AD432" s="210"/>
      <c r="AE432" s="210"/>
      <c r="AF432" s="210"/>
      <c r="AG432" s="210" t="s">
        <v>254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2" x14ac:dyDescent="0.25">
      <c r="A433" s="217"/>
      <c r="B433" s="218"/>
      <c r="C433" s="244"/>
      <c r="D433" s="239"/>
      <c r="E433" s="239"/>
      <c r="F433" s="239"/>
      <c r="G433" s="239"/>
      <c r="H433" s="220"/>
      <c r="I433" s="220"/>
      <c r="J433" s="220"/>
      <c r="K433" s="220"/>
      <c r="L433" s="220"/>
      <c r="M433" s="220"/>
      <c r="N433" s="219"/>
      <c r="O433" s="219"/>
      <c r="P433" s="219"/>
      <c r="Q433" s="219"/>
      <c r="R433" s="220"/>
      <c r="S433" s="220"/>
      <c r="T433" s="220"/>
      <c r="U433" s="220"/>
      <c r="V433" s="220"/>
      <c r="W433" s="220"/>
      <c r="X433" s="220"/>
      <c r="Y433" s="220"/>
      <c r="Z433" s="210"/>
      <c r="AA433" s="210"/>
      <c r="AB433" s="210"/>
      <c r="AC433" s="210"/>
      <c r="AD433" s="210"/>
      <c r="AE433" s="210"/>
      <c r="AF433" s="210"/>
      <c r="AG433" s="210" t="s">
        <v>180</v>
      </c>
      <c r="AH433" s="210"/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x14ac:dyDescent="0.25">
      <c r="A434" s="3"/>
      <c r="B434" s="4"/>
      <c r="C434" s="245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AE434">
        <v>15</v>
      </c>
      <c r="AF434">
        <v>21</v>
      </c>
      <c r="AG434" t="s">
        <v>154</v>
      </c>
    </row>
    <row r="435" spans="1:60" x14ac:dyDescent="0.25">
      <c r="A435" s="213"/>
      <c r="B435" s="214" t="s">
        <v>29</v>
      </c>
      <c r="C435" s="246"/>
      <c r="D435" s="215"/>
      <c r="E435" s="216"/>
      <c r="F435" s="216"/>
      <c r="G435" s="228">
        <f>G8+G59+G81+G111+G128+G149+G158+G173+G178+G200+G210+G215+G228+G233+G239+G274+G283+G288+G292+G315+G425</f>
        <v>0</v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AE435">
        <f>SUMIF(L7:L433,AE434,G7:G433)</f>
        <v>0</v>
      </c>
      <c r="AF435">
        <f>SUMIF(L7:L433,AF434,G7:G433)</f>
        <v>0</v>
      </c>
      <c r="AG435" t="s">
        <v>228</v>
      </c>
    </row>
    <row r="436" spans="1:60" x14ac:dyDescent="0.25">
      <c r="C436" s="247"/>
      <c r="D436" s="10"/>
      <c r="AG436" t="s">
        <v>232</v>
      </c>
    </row>
    <row r="437" spans="1:60" x14ac:dyDescent="0.25">
      <c r="D437" s="10"/>
    </row>
    <row r="438" spans="1:60" x14ac:dyDescent="0.25">
      <c r="D438" s="10"/>
    </row>
    <row r="439" spans="1:60" x14ac:dyDescent="0.25">
      <c r="D439" s="10"/>
    </row>
    <row r="440" spans="1:60" x14ac:dyDescent="0.25">
      <c r="D440" s="10"/>
    </row>
    <row r="441" spans="1:60" x14ac:dyDescent="0.25">
      <c r="D441" s="10"/>
    </row>
    <row r="442" spans="1:60" x14ac:dyDescent="0.25">
      <c r="D442" s="10"/>
    </row>
    <row r="443" spans="1:60" x14ac:dyDescent="0.25">
      <c r="D443" s="10"/>
    </row>
    <row r="444" spans="1:60" x14ac:dyDescent="0.25">
      <c r="D444" s="10"/>
    </row>
    <row r="445" spans="1:60" x14ac:dyDescent="0.25">
      <c r="D445" s="10"/>
    </row>
    <row r="446" spans="1:60" x14ac:dyDescent="0.25">
      <c r="D446" s="10"/>
    </row>
    <row r="447" spans="1:60" x14ac:dyDescent="0.25">
      <c r="D447" s="10"/>
    </row>
    <row r="448" spans="1:60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BHgbbzyLDbV2dwBnYNAFHrjUc5MkfKs/CEMWB8WMilVvbi0bacGYLGp4sxUHyJAHXi9KzBHW0KRkjW0R7QFg8w==" saltValue="m1oTK6A6E9cIebakDZGGoQ==" spinCount="100000" sheet="1" formatRows="0"/>
  <mergeCells count="109">
    <mergeCell ref="C433:G433"/>
    <mergeCell ref="C408:G408"/>
    <mergeCell ref="C412:G412"/>
    <mergeCell ref="C416:G416"/>
    <mergeCell ref="C420:G420"/>
    <mergeCell ref="C424:G424"/>
    <mergeCell ref="C429:G429"/>
    <mergeCell ref="C384:G384"/>
    <mergeCell ref="C388:G388"/>
    <mergeCell ref="C392:G392"/>
    <mergeCell ref="C396:G396"/>
    <mergeCell ref="C400:G400"/>
    <mergeCell ref="C404:G404"/>
    <mergeCell ref="C360:G360"/>
    <mergeCell ref="C364:G364"/>
    <mergeCell ref="C368:G368"/>
    <mergeCell ref="C372:G372"/>
    <mergeCell ref="C376:G376"/>
    <mergeCell ref="C380:G380"/>
    <mergeCell ref="C336:G336"/>
    <mergeCell ref="C340:G340"/>
    <mergeCell ref="C344:G344"/>
    <mergeCell ref="C348:G348"/>
    <mergeCell ref="C352:G352"/>
    <mergeCell ref="C356:G356"/>
    <mergeCell ref="C311:G311"/>
    <mergeCell ref="C314:G314"/>
    <mergeCell ref="C319:G319"/>
    <mergeCell ref="C324:G324"/>
    <mergeCell ref="C328:G328"/>
    <mergeCell ref="C332:G332"/>
    <mergeCell ref="C291:G291"/>
    <mergeCell ref="C297:G297"/>
    <mergeCell ref="C299:G299"/>
    <mergeCell ref="C301:G301"/>
    <mergeCell ref="C304:G304"/>
    <mergeCell ref="C307:G307"/>
    <mergeCell ref="C264:G264"/>
    <mergeCell ref="C268:G268"/>
    <mergeCell ref="C273:G273"/>
    <mergeCell ref="C278:G278"/>
    <mergeCell ref="C282:G282"/>
    <mergeCell ref="C287:G287"/>
    <mergeCell ref="C238:G238"/>
    <mergeCell ref="C243:G243"/>
    <mergeCell ref="C247:G247"/>
    <mergeCell ref="C251:G251"/>
    <mergeCell ref="C256:G256"/>
    <mergeCell ref="C260:G260"/>
    <mergeCell ref="C209:G209"/>
    <mergeCell ref="C214:G214"/>
    <mergeCell ref="C219:G219"/>
    <mergeCell ref="C223:G223"/>
    <mergeCell ref="C227:G227"/>
    <mergeCell ref="C232:G232"/>
    <mergeCell ref="C182:G182"/>
    <mergeCell ref="C186:G186"/>
    <mergeCell ref="C191:G191"/>
    <mergeCell ref="C195:G195"/>
    <mergeCell ref="C199:G199"/>
    <mergeCell ref="C205:G205"/>
    <mergeCell ref="C160:G160"/>
    <mergeCell ref="C163:G163"/>
    <mergeCell ref="C167:G167"/>
    <mergeCell ref="C169:G169"/>
    <mergeCell ref="C172:G172"/>
    <mergeCell ref="C177:G177"/>
    <mergeCell ref="C136:G136"/>
    <mergeCell ref="C140:G140"/>
    <mergeCell ref="C144:G144"/>
    <mergeCell ref="C148:G148"/>
    <mergeCell ref="C153:G153"/>
    <mergeCell ref="C157:G157"/>
    <mergeCell ref="C110:G110"/>
    <mergeCell ref="C115:G115"/>
    <mergeCell ref="C119:G119"/>
    <mergeCell ref="C123:G123"/>
    <mergeCell ref="C127:G127"/>
    <mergeCell ref="C132:G132"/>
    <mergeCell ref="C89:G89"/>
    <mergeCell ref="C93:G93"/>
    <mergeCell ref="C97:G97"/>
    <mergeCell ref="C101:G101"/>
    <mergeCell ref="C103:G103"/>
    <mergeCell ref="C106:G106"/>
    <mergeCell ref="C65:G65"/>
    <mergeCell ref="C67:G67"/>
    <mergeCell ref="C68:G68"/>
    <mergeCell ref="C71:G71"/>
    <mergeCell ref="C80:G80"/>
    <mergeCell ref="C85:G85"/>
    <mergeCell ref="C44:G44"/>
    <mergeCell ref="C48:G48"/>
    <mergeCell ref="C52:G52"/>
    <mergeCell ref="C58:G58"/>
    <mergeCell ref="C61:G61"/>
    <mergeCell ref="C62:G62"/>
    <mergeCell ref="C20:G20"/>
    <mergeCell ref="C24:G24"/>
    <mergeCell ref="C28:G28"/>
    <mergeCell ref="C32:G32"/>
    <mergeCell ref="C36:G36"/>
    <mergeCell ref="C40:G40"/>
    <mergeCell ref="A1:G1"/>
    <mergeCell ref="C2:G2"/>
    <mergeCell ref="C3:G3"/>
    <mergeCell ref="C4:G4"/>
    <mergeCell ref="C12:G12"/>
    <mergeCell ref="C16:G16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DA3B8-B00A-451D-A387-C1A0A4BAD35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4" customWidth="1"/>
    <col min="3" max="3" width="63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141</v>
      </c>
      <c r="B1" s="195"/>
      <c r="C1" s="195"/>
      <c r="D1" s="195"/>
      <c r="E1" s="195"/>
      <c r="F1" s="195"/>
      <c r="G1" s="195"/>
      <c r="AG1" t="s">
        <v>142</v>
      </c>
    </row>
    <row r="2" spans="1:60" ht="25.0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143</v>
      </c>
    </row>
    <row r="3" spans="1:60" ht="25.05" customHeight="1" x14ac:dyDescent="0.25">
      <c r="A3" s="196" t="s">
        <v>8</v>
      </c>
      <c r="B3" s="49" t="s">
        <v>55</v>
      </c>
      <c r="C3" s="199" t="s">
        <v>56</v>
      </c>
      <c r="D3" s="197"/>
      <c r="E3" s="197"/>
      <c r="F3" s="197"/>
      <c r="G3" s="198"/>
      <c r="AC3" s="174" t="s">
        <v>143</v>
      </c>
      <c r="AG3" t="s">
        <v>144</v>
      </c>
    </row>
    <row r="4" spans="1:60" ht="25.05" customHeight="1" x14ac:dyDescent="0.25">
      <c r="A4" s="200" t="s">
        <v>9</v>
      </c>
      <c r="B4" s="201" t="s">
        <v>49</v>
      </c>
      <c r="C4" s="202" t="s">
        <v>50</v>
      </c>
      <c r="D4" s="203"/>
      <c r="E4" s="203"/>
      <c r="F4" s="203"/>
      <c r="G4" s="204"/>
      <c r="AG4" t="s">
        <v>145</v>
      </c>
    </row>
    <row r="5" spans="1:60" x14ac:dyDescent="0.25">
      <c r="D5" s="10"/>
    </row>
    <row r="6" spans="1:60" ht="39.6" x14ac:dyDescent="0.25">
      <c r="A6" s="206" t="s">
        <v>146</v>
      </c>
      <c r="B6" s="208" t="s">
        <v>147</v>
      </c>
      <c r="C6" s="208" t="s">
        <v>148</v>
      </c>
      <c r="D6" s="207" t="s">
        <v>149</v>
      </c>
      <c r="E6" s="206" t="s">
        <v>150</v>
      </c>
      <c r="F6" s="205" t="s">
        <v>151</v>
      </c>
      <c r="G6" s="206" t="s">
        <v>29</v>
      </c>
      <c r="H6" s="209" t="s">
        <v>30</v>
      </c>
      <c r="I6" s="209" t="s">
        <v>152</v>
      </c>
      <c r="J6" s="209" t="s">
        <v>31</v>
      </c>
      <c r="K6" s="209" t="s">
        <v>153</v>
      </c>
      <c r="L6" s="209" t="s">
        <v>154</v>
      </c>
      <c r="M6" s="209" t="s">
        <v>155</v>
      </c>
      <c r="N6" s="209" t="s">
        <v>156</v>
      </c>
      <c r="O6" s="209" t="s">
        <v>157</v>
      </c>
      <c r="P6" s="209" t="s">
        <v>158</v>
      </c>
      <c r="Q6" s="209" t="s">
        <v>159</v>
      </c>
      <c r="R6" s="209" t="s">
        <v>160</v>
      </c>
      <c r="S6" s="209" t="s">
        <v>161</v>
      </c>
      <c r="T6" s="209" t="s">
        <v>162</v>
      </c>
      <c r="U6" s="209" t="s">
        <v>163</v>
      </c>
      <c r="V6" s="209" t="s">
        <v>164</v>
      </c>
      <c r="W6" s="209" t="s">
        <v>165</v>
      </c>
      <c r="X6" s="209" t="s">
        <v>166</v>
      </c>
      <c r="Y6" s="209" t="s">
        <v>167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22" t="s">
        <v>168</v>
      </c>
      <c r="B8" s="223" t="s">
        <v>75</v>
      </c>
      <c r="C8" s="240" t="s">
        <v>76</v>
      </c>
      <c r="D8" s="224"/>
      <c r="E8" s="225"/>
      <c r="F8" s="226"/>
      <c r="G8" s="226">
        <f>SUMIF(AG9:AG46,"&lt;&gt;NOR",G9:G46)</f>
        <v>0</v>
      </c>
      <c r="H8" s="226"/>
      <c r="I8" s="226">
        <f>SUM(I9:I46)</f>
        <v>0</v>
      </c>
      <c r="J8" s="226"/>
      <c r="K8" s="226">
        <f>SUM(K9:K46)</f>
        <v>0</v>
      </c>
      <c r="L8" s="226"/>
      <c r="M8" s="226">
        <f>SUM(M9:M46)</f>
        <v>0</v>
      </c>
      <c r="N8" s="225"/>
      <c r="O8" s="225">
        <f>SUM(O9:O46)</f>
        <v>1.3900000000000001</v>
      </c>
      <c r="P8" s="225"/>
      <c r="Q8" s="225">
        <f>SUM(Q9:Q46)</f>
        <v>0</v>
      </c>
      <c r="R8" s="226"/>
      <c r="S8" s="226"/>
      <c r="T8" s="227"/>
      <c r="U8" s="221"/>
      <c r="V8" s="221">
        <f>SUM(V9:V46)</f>
        <v>531.68000000000006</v>
      </c>
      <c r="W8" s="221"/>
      <c r="X8" s="221"/>
      <c r="Y8" s="221"/>
      <c r="AG8" t="s">
        <v>169</v>
      </c>
    </row>
    <row r="9" spans="1:60" outlineLevel="1" x14ac:dyDescent="0.25">
      <c r="A9" s="229">
        <v>1</v>
      </c>
      <c r="B9" s="230" t="s">
        <v>464</v>
      </c>
      <c r="C9" s="241" t="s">
        <v>807</v>
      </c>
      <c r="D9" s="231" t="s">
        <v>466</v>
      </c>
      <c r="E9" s="232">
        <v>960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236</v>
      </c>
      <c r="S9" s="234" t="s">
        <v>173</v>
      </c>
      <c r="T9" s="235" t="s">
        <v>173</v>
      </c>
      <c r="U9" s="220">
        <v>0.2</v>
      </c>
      <c r="V9" s="220">
        <f>ROUND(E9*U9,2)</f>
        <v>192</v>
      </c>
      <c r="W9" s="220"/>
      <c r="X9" s="220" t="s">
        <v>237</v>
      </c>
      <c r="Y9" s="220" t="s">
        <v>176</v>
      </c>
      <c r="Z9" s="210"/>
      <c r="AA9" s="210"/>
      <c r="AB9" s="210"/>
      <c r="AC9" s="210"/>
      <c r="AD9" s="210"/>
      <c r="AE9" s="210"/>
      <c r="AF9" s="210"/>
      <c r="AG9" s="210" t="s">
        <v>467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17"/>
      <c r="B10" s="218"/>
      <c r="C10" s="252" t="s">
        <v>808</v>
      </c>
      <c r="D10" s="250"/>
      <c r="E10" s="250"/>
      <c r="F10" s="250"/>
      <c r="G10" s="25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240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7" t="str">
        <f>C10</f>
        <v>na vzdálenost od hladiny vody v jímce po výšku roviny proložené osou nejvyššího bodu výtlačného potrubí. Včetně odpadní potrubí v délce do 20 m.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5">
      <c r="A11" s="217"/>
      <c r="B11" s="218"/>
      <c r="C11" s="253" t="s">
        <v>809</v>
      </c>
      <c r="D11" s="248"/>
      <c r="E11" s="249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254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17"/>
      <c r="B12" s="218"/>
      <c r="C12" s="253" t="s">
        <v>810</v>
      </c>
      <c r="D12" s="248"/>
      <c r="E12" s="249">
        <v>960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254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5">
      <c r="A13" s="217"/>
      <c r="B13" s="218"/>
      <c r="C13" s="244"/>
      <c r="D13" s="239"/>
      <c r="E13" s="239"/>
      <c r="F13" s="239"/>
      <c r="G13" s="239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180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.399999999999999" outlineLevel="1" x14ac:dyDescent="0.25">
      <c r="A14" s="229">
        <v>2</v>
      </c>
      <c r="B14" s="230" t="s">
        <v>470</v>
      </c>
      <c r="C14" s="241" t="s">
        <v>811</v>
      </c>
      <c r="D14" s="231" t="s">
        <v>471</v>
      </c>
      <c r="E14" s="232">
        <v>80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4" t="s">
        <v>236</v>
      </c>
      <c r="S14" s="234" t="s">
        <v>173</v>
      </c>
      <c r="T14" s="235" t="s">
        <v>173</v>
      </c>
      <c r="U14" s="220">
        <v>0</v>
      </c>
      <c r="V14" s="220">
        <f>ROUND(E14*U14,2)</f>
        <v>0</v>
      </c>
      <c r="W14" s="220"/>
      <c r="X14" s="220" t="s">
        <v>237</v>
      </c>
      <c r="Y14" s="220" t="s">
        <v>176</v>
      </c>
      <c r="Z14" s="210"/>
      <c r="AA14" s="210"/>
      <c r="AB14" s="210"/>
      <c r="AC14" s="210"/>
      <c r="AD14" s="210"/>
      <c r="AE14" s="210"/>
      <c r="AF14" s="210"/>
      <c r="AG14" s="210" t="s">
        <v>467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1" outlineLevel="2" x14ac:dyDescent="0.25">
      <c r="A15" s="217"/>
      <c r="B15" s="218"/>
      <c r="C15" s="252" t="s">
        <v>812</v>
      </c>
      <c r="D15" s="250"/>
      <c r="E15" s="250"/>
      <c r="F15" s="250"/>
      <c r="G15" s="25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240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37" t="str">
        <f>C15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17"/>
      <c r="B16" s="218"/>
      <c r="C16" s="253" t="s">
        <v>813</v>
      </c>
      <c r="D16" s="248"/>
      <c r="E16" s="249"/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254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5">
      <c r="A17" s="217"/>
      <c r="B17" s="218"/>
      <c r="C17" s="253" t="s">
        <v>814</v>
      </c>
      <c r="D17" s="248"/>
      <c r="E17" s="249">
        <v>80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254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5">
      <c r="A18" s="217"/>
      <c r="B18" s="218"/>
      <c r="C18" s="244"/>
      <c r="D18" s="239"/>
      <c r="E18" s="239"/>
      <c r="F18" s="239"/>
      <c r="G18" s="239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180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29">
        <v>3</v>
      </c>
      <c r="B19" s="230" t="s">
        <v>474</v>
      </c>
      <c r="C19" s="241" t="s">
        <v>815</v>
      </c>
      <c r="D19" s="231" t="s">
        <v>466</v>
      </c>
      <c r="E19" s="232">
        <v>960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4.0000000000000003E-5</v>
      </c>
      <c r="O19" s="232">
        <f>ROUND(E19*N19,2)</f>
        <v>0.04</v>
      </c>
      <c r="P19" s="232">
        <v>0</v>
      </c>
      <c r="Q19" s="232">
        <f>ROUND(E19*P19,2)</f>
        <v>0</v>
      </c>
      <c r="R19" s="234" t="s">
        <v>236</v>
      </c>
      <c r="S19" s="234" t="s">
        <v>173</v>
      </c>
      <c r="T19" s="235" t="s">
        <v>173</v>
      </c>
      <c r="U19" s="220">
        <v>0.3</v>
      </c>
      <c r="V19" s="220">
        <f>ROUND(E19*U19,2)</f>
        <v>288</v>
      </c>
      <c r="W19" s="220"/>
      <c r="X19" s="220" t="s">
        <v>237</v>
      </c>
      <c r="Y19" s="220" t="s">
        <v>176</v>
      </c>
      <c r="Z19" s="210"/>
      <c r="AA19" s="210"/>
      <c r="AB19" s="210"/>
      <c r="AC19" s="210"/>
      <c r="AD19" s="210"/>
      <c r="AE19" s="210"/>
      <c r="AF19" s="210"/>
      <c r="AG19" s="210" t="s">
        <v>467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5">
      <c r="A20" s="217"/>
      <c r="B20" s="218"/>
      <c r="C20" s="252" t="s">
        <v>808</v>
      </c>
      <c r="D20" s="250"/>
      <c r="E20" s="250"/>
      <c r="F20" s="250"/>
      <c r="G20" s="25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240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37" t="str">
        <f>C20</f>
        <v>na vzdálenost od hladiny vody v jímce po výšku roviny proložené osou nejvyššího bodu výtlačného potrubí. Včetně odpadní potrubí v délce do 20 m.</v>
      </c>
      <c r="BB20" s="210"/>
      <c r="BC20" s="210"/>
      <c r="BD20" s="210"/>
      <c r="BE20" s="210"/>
      <c r="BF20" s="210"/>
      <c r="BG20" s="210"/>
      <c r="BH20" s="210"/>
    </row>
    <row r="21" spans="1:60" outlineLevel="2" x14ac:dyDescent="0.25">
      <c r="A21" s="217"/>
      <c r="B21" s="218"/>
      <c r="C21" s="253" t="s">
        <v>809</v>
      </c>
      <c r="D21" s="248"/>
      <c r="E21" s="249"/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254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5">
      <c r="A22" s="217"/>
      <c r="B22" s="218"/>
      <c r="C22" s="253" t="s">
        <v>810</v>
      </c>
      <c r="D22" s="248"/>
      <c r="E22" s="249">
        <v>960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254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5">
      <c r="A23" s="217"/>
      <c r="B23" s="218"/>
      <c r="C23" s="244"/>
      <c r="D23" s="239"/>
      <c r="E23" s="239"/>
      <c r="F23" s="239"/>
      <c r="G23" s="239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180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29">
        <v>4</v>
      </c>
      <c r="B24" s="230" t="s">
        <v>476</v>
      </c>
      <c r="C24" s="241" t="s">
        <v>816</v>
      </c>
      <c r="D24" s="231" t="s">
        <v>471</v>
      </c>
      <c r="E24" s="232">
        <v>80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 t="s">
        <v>236</v>
      </c>
      <c r="S24" s="234" t="s">
        <v>173</v>
      </c>
      <c r="T24" s="235" t="s">
        <v>173</v>
      </c>
      <c r="U24" s="220">
        <v>0</v>
      </c>
      <c r="V24" s="220">
        <f>ROUND(E24*U24,2)</f>
        <v>0</v>
      </c>
      <c r="W24" s="220"/>
      <c r="X24" s="220" t="s">
        <v>237</v>
      </c>
      <c r="Y24" s="220" t="s">
        <v>176</v>
      </c>
      <c r="Z24" s="210"/>
      <c r="AA24" s="210"/>
      <c r="AB24" s="210"/>
      <c r="AC24" s="210"/>
      <c r="AD24" s="210"/>
      <c r="AE24" s="210"/>
      <c r="AF24" s="210"/>
      <c r="AG24" s="210" t="s">
        <v>467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1" outlineLevel="2" x14ac:dyDescent="0.25">
      <c r="A25" s="217"/>
      <c r="B25" s="218"/>
      <c r="C25" s="252" t="s">
        <v>812</v>
      </c>
      <c r="D25" s="250"/>
      <c r="E25" s="250"/>
      <c r="F25" s="250"/>
      <c r="G25" s="25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240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37" t="str">
        <f>C25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25" s="210"/>
      <c r="BC25" s="210"/>
      <c r="BD25" s="210"/>
      <c r="BE25" s="210"/>
      <c r="BF25" s="210"/>
      <c r="BG25" s="210"/>
      <c r="BH25" s="210"/>
    </row>
    <row r="26" spans="1:60" outlineLevel="2" x14ac:dyDescent="0.25">
      <c r="A26" s="217"/>
      <c r="B26" s="218"/>
      <c r="C26" s="253" t="s">
        <v>817</v>
      </c>
      <c r="D26" s="248"/>
      <c r="E26" s="249"/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254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17"/>
      <c r="B27" s="218"/>
      <c r="C27" s="253" t="s">
        <v>814</v>
      </c>
      <c r="D27" s="248"/>
      <c r="E27" s="249">
        <v>80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254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5">
      <c r="A28" s="217"/>
      <c r="B28" s="218"/>
      <c r="C28" s="244"/>
      <c r="D28" s="239"/>
      <c r="E28" s="239"/>
      <c r="F28" s="239"/>
      <c r="G28" s="239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180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9">
        <v>5</v>
      </c>
      <c r="B29" s="230" t="s">
        <v>491</v>
      </c>
      <c r="C29" s="241" t="s">
        <v>818</v>
      </c>
      <c r="D29" s="231" t="s">
        <v>266</v>
      </c>
      <c r="E29" s="232">
        <v>3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8.6800000000000002E-3</v>
      </c>
      <c r="O29" s="232">
        <f>ROUND(E29*N29,2)</f>
        <v>0.03</v>
      </c>
      <c r="P29" s="232">
        <v>0</v>
      </c>
      <c r="Q29" s="232">
        <f>ROUND(E29*P29,2)</f>
        <v>0</v>
      </c>
      <c r="R29" s="234" t="s">
        <v>236</v>
      </c>
      <c r="S29" s="234" t="s">
        <v>173</v>
      </c>
      <c r="T29" s="235" t="s">
        <v>173</v>
      </c>
      <c r="U29" s="220">
        <v>0.7</v>
      </c>
      <c r="V29" s="220">
        <f>ROUND(E29*U29,2)</f>
        <v>2.1</v>
      </c>
      <c r="W29" s="220"/>
      <c r="X29" s="220" t="s">
        <v>237</v>
      </c>
      <c r="Y29" s="220" t="s">
        <v>176</v>
      </c>
      <c r="Z29" s="210"/>
      <c r="AA29" s="210"/>
      <c r="AB29" s="210"/>
      <c r="AC29" s="210"/>
      <c r="AD29" s="210"/>
      <c r="AE29" s="210"/>
      <c r="AF29" s="210"/>
      <c r="AG29" s="210" t="s">
        <v>467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1" outlineLevel="2" x14ac:dyDescent="0.25">
      <c r="A30" s="217"/>
      <c r="B30" s="218"/>
      <c r="C30" s="252" t="s">
        <v>819</v>
      </c>
      <c r="D30" s="250"/>
      <c r="E30" s="250"/>
      <c r="F30" s="250"/>
      <c r="G30" s="25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240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37" t="str">
        <f>C30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0" s="210"/>
      <c r="BC30" s="210"/>
      <c r="BD30" s="210"/>
      <c r="BE30" s="210"/>
      <c r="BF30" s="210"/>
      <c r="BG30" s="210"/>
      <c r="BH30" s="210"/>
    </row>
    <row r="31" spans="1:60" outlineLevel="2" x14ac:dyDescent="0.25">
      <c r="A31" s="217"/>
      <c r="B31" s="218"/>
      <c r="C31" s="253" t="s">
        <v>820</v>
      </c>
      <c r="D31" s="248"/>
      <c r="E31" s="249"/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254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17"/>
      <c r="B32" s="218"/>
      <c r="C32" s="253" t="s">
        <v>821</v>
      </c>
      <c r="D32" s="248"/>
      <c r="E32" s="249">
        <v>3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254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5">
      <c r="A33" s="217"/>
      <c r="B33" s="218"/>
      <c r="C33" s="244"/>
      <c r="D33" s="239"/>
      <c r="E33" s="239"/>
      <c r="F33" s="239"/>
      <c r="G33" s="239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180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9">
        <v>6</v>
      </c>
      <c r="B34" s="230" t="s">
        <v>495</v>
      </c>
      <c r="C34" s="241" t="s">
        <v>822</v>
      </c>
      <c r="D34" s="231" t="s">
        <v>266</v>
      </c>
      <c r="E34" s="232">
        <v>30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1.069E-2</v>
      </c>
      <c r="O34" s="232">
        <f>ROUND(E34*N34,2)</f>
        <v>0.32</v>
      </c>
      <c r="P34" s="232">
        <v>0</v>
      </c>
      <c r="Q34" s="232">
        <f>ROUND(E34*P34,2)</f>
        <v>0</v>
      </c>
      <c r="R34" s="234" t="s">
        <v>236</v>
      </c>
      <c r="S34" s="234" t="s">
        <v>173</v>
      </c>
      <c r="T34" s="235" t="s">
        <v>173</v>
      </c>
      <c r="U34" s="220">
        <v>0.91</v>
      </c>
      <c r="V34" s="220">
        <f>ROUND(E34*U34,2)</f>
        <v>27.3</v>
      </c>
      <c r="W34" s="220"/>
      <c r="X34" s="220" t="s">
        <v>237</v>
      </c>
      <c r="Y34" s="220" t="s">
        <v>176</v>
      </c>
      <c r="Z34" s="210"/>
      <c r="AA34" s="210"/>
      <c r="AB34" s="210"/>
      <c r="AC34" s="210"/>
      <c r="AD34" s="210"/>
      <c r="AE34" s="210"/>
      <c r="AF34" s="210"/>
      <c r="AG34" s="210" t="s">
        <v>467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1" outlineLevel="2" x14ac:dyDescent="0.25">
      <c r="A35" s="217"/>
      <c r="B35" s="218"/>
      <c r="C35" s="252" t="s">
        <v>819</v>
      </c>
      <c r="D35" s="250"/>
      <c r="E35" s="250"/>
      <c r="F35" s="250"/>
      <c r="G35" s="25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240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37" t="str">
        <f>C35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5" s="210"/>
      <c r="BC35" s="210"/>
      <c r="BD35" s="210"/>
      <c r="BE35" s="210"/>
      <c r="BF35" s="210"/>
      <c r="BG35" s="210"/>
      <c r="BH35" s="210"/>
    </row>
    <row r="36" spans="1:60" outlineLevel="2" x14ac:dyDescent="0.25">
      <c r="A36" s="217"/>
      <c r="B36" s="218"/>
      <c r="C36" s="253" t="s">
        <v>823</v>
      </c>
      <c r="D36" s="248"/>
      <c r="E36" s="249"/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254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5">
      <c r="A37" s="217"/>
      <c r="B37" s="218"/>
      <c r="C37" s="253" t="s">
        <v>824</v>
      </c>
      <c r="D37" s="248"/>
      <c r="E37" s="249"/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254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5">
      <c r="A38" s="217"/>
      <c r="B38" s="218"/>
      <c r="C38" s="253" t="s">
        <v>825</v>
      </c>
      <c r="D38" s="248"/>
      <c r="E38" s="249">
        <v>30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254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5">
      <c r="A39" s="217"/>
      <c r="B39" s="218"/>
      <c r="C39" s="244"/>
      <c r="D39" s="239"/>
      <c r="E39" s="239"/>
      <c r="F39" s="239"/>
      <c r="G39" s="239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180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9">
        <v>7</v>
      </c>
      <c r="B40" s="230" t="s">
        <v>502</v>
      </c>
      <c r="C40" s="241" t="s">
        <v>826</v>
      </c>
      <c r="D40" s="231" t="s">
        <v>266</v>
      </c>
      <c r="E40" s="232">
        <v>40.5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2.478E-2</v>
      </c>
      <c r="O40" s="232">
        <f>ROUND(E40*N40,2)</f>
        <v>1</v>
      </c>
      <c r="P40" s="232">
        <v>0</v>
      </c>
      <c r="Q40" s="232">
        <f>ROUND(E40*P40,2)</f>
        <v>0</v>
      </c>
      <c r="R40" s="234" t="s">
        <v>236</v>
      </c>
      <c r="S40" s="234" t="s">
        <v>173</v>
      </c>
      <c r="T40" s="235" t="s">
        <v>173</v>
      </c>
      <c r="U40" s="220">
        <v>0.55000000000000004</v>
      </c>
      <c r="V40" s="220">
        <f>ROUND(E40*U40,2)</f>
        <v>22.28</v>
      </c>
      <c r="W40" s="220"/>
      <c r="X40" s="220" t="s">
        <v>237</v>
      </c>
      <c r="Y40" s="220" t="s">
        <v>176</v>
      </c>
      <c r="Z40" s="210"/>
      <c r="AA40" s="210"/>
      <c r="AB40" s="210"/>
      <c r="AC40" s="210"/>
      <c r="AD40" s="210"/>
      <c r="AE40" s="210"/>
      <c r="AF40" s="210"/>
      <c r="AG40" s="210" t="s">
        <v>467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1" outlineLevel="2" x14ac:dyDescent="0.25">
      <c r="A41" s="217"/>
      <c r="B41" s="218"/>
      <c r="C41" s="252" t="s">
        <v>819</v>
      </c>
      <c r="D41" s="250"/>
      <c r="E41" s="250"/>
      <c r="F41" s="250"/>
      <c r="G41" s="25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240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37" t="str">
        <f>C41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1" s="210"/>
      <c r="BC41" s="210"/>
      <c r="BD41" s="210"/>
      <c r="BE41" s="210"/>
      <c r="BF41" s="210"/>
      <c r="BG41" s="210"/>
      <c r="BH41" s="210"/>
    </row>
    <row r="42" spans="1:60" outlineLevel="2" x14ac:dyDescent="0.25">
      <c r="A42" s="217"/>
      <c r="B42" s="218"/>
      <c r="C42" s="253" t="s">
        <v>824</v>
      </c>
      <c r="D42" s="248"/>
      <c r="E42" s="249"/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254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5">
      <c r="A43" s="217"/>
      <c r="B43" s="218"/>
      <c r="C43" s="253" t="s">
        <v>824</v>
      </c>
      <c r="D43" s="248"/>
      <c r="E43" s="249"/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254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5">
      <c r="A44" s="217"/>
      <c r="B44" s="218"/>
      <c r="C44" s="253" t="s">
        <v>824</v>
      </c>
      <c r="D44" s="248"/>
      <c r="E44" s="249"/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254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5">
      <c r="A45" s="217"/>
      <c r="B45" s="218"/>
      <c r="C45" s="253" t="s">
        <v>827</v>
      </c>
      <c r="D45" s="248"/>
      <c r="E45" s="249">
        <v>40.5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254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5">
      <c r="A46" s="217"/>
      <c r="B46" s="218"/>
      <c r="C46" s="244"/>
      <c r="D46" s="239"/>
      <c r="E46" s="239"/>
      <c r="F46" s="239"/>
      <c r="G46" s="239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180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5">
      <c r="A47" s="222" t="s">
        <v>168</v>
      </c>
      <c r="B47" s="223" t="s">
        <v>77</v>
      </c>
      <c r="C47" s="240" t="s">
        <v>78</v>
      </c>
      <c r="D47" s="224"/>
      <c r="E47" s="225"/>
      <c r="F47" s="226"/>
      <c r="G47" s="226">
        <f>SUMIF(AG48:AG57,"&lt;&gt;NOR",G48:G57)</f>
        <v>0</v>
      </c>
      <c r="H47" s="226"/>
      <c r="I47" s="226">
        <f>SUM(I48:I57)</f>
        <v>0</v>
      </c>
      <c r="J47" s="226"/>
      <c r="K47" s="226">
        <f>SUM(K48:K57)</f>
        <v>0</v>
      </c>
      <c r="L47" s="226"/>
      <c r="M47" s="226">
        <f>SUM(M48:M57)</f>
        <v>0</v>
      </c>
      <c r="N47" s="225"/>
      <c r="O47" s="225">
        <f>SUM(O48:O57)</f>
        <v>0</v>
      </c>
      <c r="P47" s="225"/>
      <c r="Q47" s="225">
        <f>SUM(Q48:Q57)</f>
        <v>0</v>
      </c>
      <c r="R47" s="226"/>
      <c r="S47" s="226"/>
      <c r="T47" s="227"/>
      <c r="U47" s="221"/>
      <c r="V47" s="221">
        <f>SUM(V48:V57)</f>
        <v>88.82</v>
      </c>
      <c r="W47" s="221"/>
      <c r="X47" s="221"/>
      <c r="Y47" s="221"/>
      <c r="AG47" t="s">
        <v>169</v>
      </c>
    </row>
    <row r="48" spans="1:60" outlineLevel="1" x14ac:dyDescent="0.25">
      <c r="A48" s="229">
        <v>8</v>
      </c>
      <c r="B48" s="230" t="s">
        <v>517</v>
      </c>
      <c r="C48" s="241" t="s">
        <v>828</v>
      </c>
      <c r="D48" s="231" t="s">
        <v>270</v>
      </c>
      <c r="E48" s="232">
        <v>57.3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2">
        <v>0</v>
      </c>
      <c r="O48" s="232">
        <f>ROUND(E48*N48,2)</f>
        <v>0</v>
      </c>
      <c r="P48" s="232">
        <v>0</v>
      </c>
      <c r="Q48" s="232">
        <f>ROUND(E48*P48,2)</f>
        <v>0</v>
      </c>
      <c r="R48" s="234" t="s">
        <v>236</v>
      </c>
      <c r="S48" s="234" t="s">
        <v>173</v>
      </c>
      <c r="T48" s="235" t="s">
        <v>173</v>
      </c>
      <c r="U48" s="220">
        <v>1.55</v>
      </c>
      <c r="V48" s="220">
        <f>ROUND(E48*U48,2)</f>
        <v>88.82</v>
      </c>
      <c r="W48" s="220"/>
      <c r="X48" s="220" t="s">
        <v>237</v>
      </c>
      <c r="Y48" s="220" t="s">
        <v>176</v>
      </c>
      <c r="Z48" s="210"/>
      <c r="AA48" s="210"/>
      <c r="AB48" s="210"/>
      <c r="AC48" s="210"/>
      <c r="AD48" s="210"/>
      <c r="AE48" s="210"/>
      <c r="AF48" s="210"/>
      <c r="AG48" s="210" t="s">
        <v>467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5">
      <c r="A49" s="217"/>
      <c r="B49" s="218"/>
      <c r="C49" s="252" t="s">
        <v>829</v>
      </c>
      <c r="D49" s="250"/>
      <c r="E49" s="250"/>
      <c r="F49" s="250"/>
      <c r="G49" s="25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240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37" t="str">
        <f>C49</f>
        <v>příplatek k cenám vykopávek za ztížení vykopávky v blízkosti podzemního vedení nebo výbušnin v horninách jakékoliv třídy,</v>
      </c>
      <c r="BB49" s="210"/>
      <c r="BC49" s="210"/>
      <c r="BD49" s="210"/>
      <c r="BE49" s="210"/>
      <c r="BF49" s="210"/>
      <c r="BG49" s="210"/>
      <c r="BH49" s="210"/>
    </row>
    <row r="50" spans="1:60" outlineLevel="2" x14ac:dyDescent="0.25">
      <c r="A50" s="217"/>
      <c r="B50" s="218"/>
      <c r="C50" s="253" t="s">
        <v>830</v>
      </c>
      <c r="D50" s="248"/>
      <c r="E50" s="249"/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254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17"/>
      <c r="B51" s="218"/>
      <c r="C51" s="253" t="s">
        <v>831</v>
      </c>
      <c r="D51" s="248"/>
      <c r="E51" s="249"/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254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5">
      <c r="A52" s="217"/>
      <c r="B52" s="218"/>
      <c r="C52" s="253" t="s">
        <v>832</v>
      </c>
      <c r="D52" s="248"/>
      <c r="E52" s="249"/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254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5">
      <c r="A53" s="217"/>
      <c r="B53" s="218"/>
      <c r="C53" s="253" t="s">
        <v>833</v>
      </c>
      <c r="D53" s="248"/>
      <c r="E53" s="249"/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254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5">
      <c r="A54" s="217"/>
      <c r="B54" s="218"/>
      <c r="C54" s="253" t="s">
        <v>833</v>
      </c>
      <c r="D54" s="248"/>
      <c r="E54" s="249"/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254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5">
      <c r="A55" s="217"/>
      <c r="B55" s="218"/>
      <c r="C55" s="253" t="s">
        <v>833</v>
      </c>
      <c r="D55" s="248"/>
      <c r="E55" s="249"/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254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17"/>
      <c r="B56" s="218"/>
      <c r="C56" s="253" t="s">
        <v>834</v>
      </c>
      <c r="D56" s="248"/>
      <c r="E56" s="249">
        <v>57.3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254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5">
      <c r="A57" s="217"/>
      <c r="B57" s="218"/>
      <c r="C57" s="244"/>
      <c r="D57" s="239"/>
      <c r="E57" s="239"/>
      <c r="F57" s="239"/>
      <c r="G57" s="239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180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5">
      <c r="A58" s="222" t="s">
        <v>168</v>
      </c>
      <c r="B58" s="223" t="s">
        <v>79</v>
      </c>
      <c r="C58" s="240" t="s">
        <v>80</v>
      </c>
      <c r="D58" s="224"/>
      <c r="E58" s="225"/>
      <c r="F58" s="226"/>
      <c r="G58" s="226">
        <f>SUMIF(AG59:AG77,"&lt;&gt;NOR",G59:G77)</f>
        <v>0</v>
      </c>
      <c r="H58" s="226"/>
      <c r="I58" s="226">
        <f>SUM(I59:I77)</f>
        <v>0</v>
      </c>
      <c r="J58" s="226"/>
      <c r="K58" s="226">
        <f>SUM(K59:K77)</f>
        <v>0</v>
      </c>
      <c r="L58" s="226"/>
      <c r="M58" s="226">
        <f>SUM(M59:M77)</f>
        <v>0</v>
      </c>
      <c r="N58" s="225"/>
      <c r="O58" s="225">
        <f>SUM(O59:O77)</f>
        <v>0</v>
      </c>
      <c r="P58" s="225"/>
      <c r="Q58" s="225">
        <f>SUM(Q59:Q77)</f>
        <v>0</v>
      </c>
      <c r="R58" s="226"/>
      <c r="S58" s="226"/>
      <c r="T58" s="227"/>
      <c r="U58" s="221"/>
      <c r="V58" s="221">
        <f>SUM(V59:V77)</f>
        <v>459.66999999999996</v>
      </c>
      <c r="W58" s="221"/>
      <c r="X58" s="221"/>
      <c r="Y58" s="221"/>
      <c r="AG58" t="s">
        <v>169</v>
      </c>
    </row>
    <row r="59" spans="1:60" outlineLevel="1" x14ac:dyDescent="0.25">
      <c r="A59" s="229">
        <v>9</v>
      </c>
      <c r="B59" s="230" t="s">
        <v>835</v>
      </c>
      <c r="C59" s="241" t="s">
        <v>836</v>
      </c>
      <c r="D59" s="231" t="s">
        <v>270</v>
      </c>
      <c r="E59" s="232">
        <v>384.19499999999999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4" t="s">
        <v>236</v>
      </c>
      <c r="S59" s="234" t="s">
        <v>173</v>
      </c>
      <c r="T59" s="235" t="s">
        <v>173</v>
      </c>
      <c r="U59" s="220">
        <v>0.16</v>
      </c>
      <c r="V59" s="220">
        <f>ROUND(E59*U59,2)</f>
        <v>61.47</v>
      </c>
      <c r="W59" s="220"/>
      <c r="X59" s="220" t="s">
        <v>237</v>
      </c>
      <c r="Y59" s="220" t="s">
        <v>176</v>
      </c>
      <c r="Z59" s="210"/>
      <c r="AA59" s="210"/>
      <c r="AB59" s="210"/>
      <c r="AC59" s="210"/>
      <c r="AD59" s="210"/>
      <c r="AE59" s="210"/>
      <c r="AF59" s="210"/>
      <c r="AG59" s="210" t="s">
        <v>467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1" outlineLevel="2" x14ac:dyDescent="0.25">
      <c r="A60" s="217"/>
      <c r="B60" s="218"/>
      <c r="C60" s="252" t="s">
        <v>837</v>
      </c>
      <c r="D60" s="250"/>
      <c r="E60" s="250"/>
      <c r="F60" s="250"/>
      <c r="G60" s="25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240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37" t="str">
        <f>C60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0" s="210"/>
      <c r="BC60" s="210"/>
      <c r="BD60" s="210"/>
      <c r="BE60" s="210"/>
      <c r="BF60" s="210"/>
      <c r="BG60" s="210"/>
      <c r="BH60" s="210"/>
    </row>
    <row r="61" spans="1:60" outlineLevel="2" x14ac:dyDescent="0.25">
      <c r="A61" s="217"/>
      <c r="B61" s="218"/>
      <c r="C61" s="253" t="s">
        <v>838</v>
      </c>
      <c r="D61" s="248"/>
      <c r="E61" s="249"/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254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5">
      <c r="A62" s="217"/>
      <c r="B62" s="218"/>
      <c r="C62" s="253" t="s">
        <v>839</v>
      </c>
      <c r="D62" s="248"/>
      <c r="E62" s="249">
        <v>384.19499999999999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254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5">
      <c r="A63" s="217"/>
      <c r="B63" s="218"/>
      <c r="C63" s="244"/>
      <c r="D63" s="239"/>
      <c r="E63" s="239"/>
      <c r="F63" s="239"/>
      <c r="G63" s="239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180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9">
        <v>10</v>
      </c>
      <c r="B64" s="230" t="s">
        <v>529</v>
      </c>
      <c r="C64" s="241" t="s">
        <v>840</v>
      </c>
      <c r="D64" s="231" t="s">
        <v>270</v>
      </c>
      <c r="E64" s="232">
        <v>220.7475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4" t="s">
        <v>236</v>
      </c>
      <c r="S64" s="234" t="s">
        <v>173</v>
      </c>
      <c r="T64" s="235" t="s">
        <v>173</v>
      </c>
      <c r="U64" s="220">
        <v>0.08</v>
      </c>
      <c r="V64" s="220">
        <f>ROUND(E64*U64,2)</f>
        <v>17.66</v>
      </c>
      <c r="W64" s="220"/>
      <c r="X64" s="220" t="s">
        <v>237</v>
      </c>
      <c r="Y64" s="220" t="s">
        <v>176</v>
      </c>
      <c r="Z64" s="210"/>
      <c r="AA64" s="210"/>
      <c r="AB64" s="210"/>
      <c r="AC64" s="210"/>
      <c r="AD64" s="210"/>
      <c r="AE64" s="210"/>
      <c r="AF64" s="210"/>
      <c r="AG64" s="210" t="s">
        <v>467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1" outlineLevel="2" x14ac:dyDescent="0.25">
      <c r="A65" s="217"/>
      <c r="B65" s="218"/>
      <c r="C65" s="252" t="s">
        <v>837</v>
      </c>
      <c r="D65" s="250"/>
      <c r="E65" s="250"/>
      <c r="F65" s="250"/>
      <c r="G65" s="25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240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37" t="str">
        <f>C65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5" s="210"/>
      <c r="BC65" s="210"/>
      <c r="BD65" s="210"/>
      <c r="BE65" s="210"/>
      <c r="BF65" s="210"/>
      <c r="BG65" s="210"/>
      <c r="BH65" s="210"/>
    </row>
    <row r="66" spans="1:60" outlineLevel="2" x14ac:dyDescent="0.25">
      <c r="A66" s="217"/>
      <c r="B66" s="218"/>
      <c r="C66" s="253" t="s">
        <v>841</v>
      </c>
      <c r="D66" s="248"/>
      <c r="E66" s="249"/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254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5">
      <c r="A67" s="217"/>
      <c r="B67" s="218"/>
      <c r="C67" s="253" t="s">
        <v>842</v>
      </c>
      <c r="D67" s="248"/>
      <c r="E67" s="249">
        <v>220.7475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254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5">
      <c r="A68" s="217"/>
      <c r="B68" s="218"/>
      <c r="C68" s="244"/>
      <c r="D68" s="239"/>
      <c r="E68" s="239"/>
      <c r="F68" s="239"/>
      <c r="G68" s="239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180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9">
        <v>11</v>
      </c>
      <c r="B69" s="230" t="s">
        <v>541</v>
      </c>
      <c r="C69" s="241" t="s">
        <v>542</v>
      </c>
      <c r="D69" s="231" t="s">
        <v>270</v>
      </c>
      <c r="E69" s="232">
        <v>57.3</v>
      </c>
      <c r="F69" s="233"/>
      <c r="G69" s="234">
        <f>ROUND(E69*F69,2)</f>
        <v>0</v>
      </c>
      <c r="H69" s="233"/>
      <c r="I69" s="234">
        <f>ROUND(E69*H69,2)</f>
        <v>0</v>
      </c>
      <c r="J69" s="233"/>
      <c r="K69" s="234">
        <f>ROUND(E69*J69,2)</f>
        <v>0</v>
      </c>
      <c r="L69" s="234">
        <v>21</v>
      </c>
      <c r="M69" s="234">
        <f>G69*(1+L69/100)</f>
        <v>0</v>
      </c>
      <c r="N69" s="232">
        <v>0</v>
      </c>
      <c r="O69" s="232">
        <f>ROUND(E69*N69,2)</f>
        <v>0</v>
      </c>
      <c r="P69" s="232">
        <v>0</v>
      </c>
      <c r="Q69" s="232">
        <f>ROUND(E69*P69,2)</f>
        <v>0</v>
      </c>
      <c r="R69" s="234" t="s">
        <v>352</v>
      </c>
      <c r="S69" s="234" t="s">
        <v>173</v>
      </c>
      <c r="T69" s="235" t="s">
        <v>173</v>
      </c>
      <c r="U69" s="220">
        <v>4.7919999999999998</v>
      </c>
      <c r="V69" s="220">
        <f>ROUND(E69*U69,2)</f>
        <v>274.58</v>
      </c>
      <c r="W69" s="220"/>
      <c r="X69" s="220" t="s">
        <v>353</v>
      </c>
      <c r="Y69" s="220" t="s">
        <v>176</v>
      </c>
      <c r="Z69" s="210"/>
      <c r="AA69" s="210"/>
      <c r="AB69" s="210"/>
      <c r="AC69" s="210"/>
      <c r="AD69" s="210"/>
      <c r="AE69" s="210"/>
      <c r="AF69" s="210"/>
      <c r="AG69" s="210" t="s">
        <v>480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5">
      <c r="A70" s="217"/>
      <c r="B70" s="218"/>
      <c r="C70" s="253" t="s">
        <v>843</v>
      </c>
      <c r="D70" s="248"/>
      <c r="E70" s="249"/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254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5">
      <c r="A71" s="217"/>
      <c r="B71" s="218"/>
      <c r="C71" s="253" t="s">
        <v>834</v>
      </c>
      <c r="D71" s="248"/>
      <c r="E71" s="249">
        <v>57.3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254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5">
      <c r="A72" s="217"/>
      <c r="B72" s="218"/>
      <c r="C72" s="244"/>
      <c r="D72" s="239"/>
      <c r="E72" s="239"/>
      <c r="F72" s="239"/>
      <c r="G72" s="239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180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29">
        <v>12</v>
      </c>
      <c r="B73" s="230" t="s">
        <v>549</v>
      </c>
      <c r="C73" s="241" t="s">
        <v>844</v>
      </c>
      <c r="D73" s="231" t="s">
        <v>270</v>
      </c>
      <c r="E73" s="232">
        <v>441.495</v>
      </c>
      <c r="F73" s="233"/>
      <c r="G73" s="234">
        <f>ROUND(E73*F73,2)</f>
        <v>0</v>
      </c>
      <c r="H73" s="233"/>
      <c r="I73" s="234">
        <f>ROUND(E73*H73,2)</f>
        <v>0</v>
      </c>
      <c r="J73" s="233"/>
      <c r="K73" s="234">
        <f>ROUND(E73*J73,2)</f>
        <v>0</v>
      </c>
      <c r="L73" s="234">
        <v>21</v>
      </c>
      <c r="M73" s="234">
        <f>G73*(1+L73/100)</f>
        <v>0</v>
      </c>
      <c r="N73" s="232">
        <v>0</v>
      </c>
      <c r="O73" s="232">
        <f>ROUND(E73*N73,2)</f>
        <v>0</v>
      </c>
      <c r="P73" s="232">
        <v>0</v>
      </c>
      <c r="Q73" s="232">
        <f>ROUND(E73*P73,2)</f>
        <v>0</v>
      </c>
      <c r="R73" s="234" t="s">
        <v>236</v>
      </c>
      <c r="S73" s="234" t="s">
        <v>173</v>
      </c>
      <c r="T73" s="235" t="s">
        <v>173</v>
      </c>
      <c r="U73" s="220">
        <v>0.24</v>
      </c>
      <c r="V73" s="220">
        <f>ROUND(E73*U73,2)</f>
        <v>105.96</v>
      </c>
      <c r="W73" s="220"/>
      <c r="X73" s="220" t="s">
        <v>237</v>
      </c>
      <c r="Y73" s="220" t="s">
        <v>176</v>
      </c>
      <c r="Z73" s="210"/>
      <c r="AA73" s="210"/>
      <c r="AB73" s="210"/>
      <c r="AC73" s="210"/>
      <c r="AD73" s="210"/>
      <c r="AE73" s="210"/>
      <c r="AF73" s="210"/>
      <c r="AG73" s="210" t="s">
        <v>467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1" outlineLevel="2" x14ac:dyDescent="0.25">
      <c r="A74" s="217"/>
      <c r="B74" s="218"/>
      <c r="C74" s="252" t="s">
        <v>837</v>
      </c>
      <c r="D74" s="250"/>
      <c r="E74" s="250"/>
      <c r="F74" s="250"/>
      <c r="G74" s="25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240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37" t="str">
        <f>C74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4" s="210"/>
      <c r="BC74" s="210"/>
      <c r="BD74" s="210"/>
      <c r="BE74" s="210"/>
      <c r="BF74" s="210"/>
      <c r="BG74" s="210"/>
      <c r="BH74" s="210"/>
    </row>
    <row r="75" spans="1:60" outlineLevel="2" x14ac:dyDescent="0.25">
      <c r="A75" s="217"/>
      <c r="B75" s="218"/>
      <c r="C75" s="253" t="s">
        <v>845</v>
      </c>
      <c r="D75" s="248"/>
      <c r="E75" s="249"/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254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5">
      <c r="A76" s="217"/>
      <c r="B76" s="218"/>
      <c r="C76" s="253" t="s">
        <v>846</v>
      </c>
      <c r="D76" s="248"/>
      <c r="E76" s="249">
        <v>441.495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254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5">
      <c r="A77" s="217"/>
      <c r="B77" s="218"/>
      <c r="C77" s="244"/>
      <c r="D77" s="239"/>
      <c r="E77" s="239"/>
      <c r="F77" s="239"/>
      <c r="G77" s="239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180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x14ac:dyDescent="0.25">
      <c r="A78" s="222" t="s">
        <v>168</v>
      </c>
      <c r="B78" s="223" t="s">
        <v>81</v>
      </c>
      <c r="C78" s="240" t="s">
        <v>82</v>
      </c>
      <c r="D78" s="224"/>
      <c r="E78" s="225"/>
      <c r="F78" s="226"/>
      <c r="G78" s="226">
        <f>SUMIF(AG79:AG88,"&lt;&gt;NOR",G79:G88)</f>
        <v>0</v>
      </c>
      <c r="H78" s="226"/>
      <c r="I78" s="226">
        <f>SUM(I79:I88)</f>
        <v>0</v>
      </c>
      <c r="J78" s="226"/>
      <c r="K78" s="226">
        <f>SUM(K79:K88)</f>
        <v>0</v>
      </c>
      <c r="L78" s="226"/>
      <c r="M78" s="226">
        <f>SUM(M79:M88)</f>
        <v>0</v>
      </c>
      <c r="N78" s="225"/>
      <c r="O78" s="225">
        <f>SUM(O79:O88)</f>
        <v>0.92</v>
      </c>
      <c r="P78" s="225"/>
      <c r="Q78" s="225">
        <f>SUM(Q79:Q88)</f>
        <v>0</v>
      </c>
      <c r="R78" s="226"/>
      <c r="S78" s="226"/>
      <c r="T78" s="227"/>
      <c r="U78" s="221"/>
      <c r="V78" s="221">
        <f>SUM(V79:V88)</f>
        <v>290.82</v>
      </c>
      <c r="W78" s="221"/>
      <c r="X78" s="221"/>
      <c r="Y78" s="221"/>
      <c r="AG78" t="s">
        <v>169</v>
      </c>
    </row>
    <row r="79" spans="1:60" outlineLevel="1" x14ac:dyDescent="0.25">
      <c r="A79" s="229">
        <v>13</v>
      </c>
      <c r="B79" s="230" t="s">
        <v>553</v>
      </c>
      <c r="C79" s="241" t="s">
        <v>847</v>
      </c>
      <c r="D79" s="231" t="s">
        <v>250</v>
      </c>
      <c r="E79" s="232">
        <v>938.11599999999999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21</v>
      </c>
      <c r="M79" s="234">
        <f>G79*(1+L79/100)</f>
        <v>0</v>
      </c>
      <c r="N79" s="232">
        <v>9.7999999999999997E-4</v>
      </c>
      <c r="O79" s="232">
        <f>ROUND(E79*N79,2)</f>
        <v>0.92</v>
      </c>
      <c r="P79" s="232">
        <v>0</v>
      </c>
      <c r="Q79" s="232">
        <f>ROUND(E79*P79,2)</f>
        <v>0</v>
      </c>
      <c r="R79" s="234" t="s">
        <v>236</v>
      </c>
      <c r="S79" s="234" t="s">
        <v>173</v>
      </c>
      <c r="T79" s="235" t="s">
        <v>173</v>
      </c>
      <c r="U79" s="220">
        <v>0.24</v>
      </c>
      <c r="V79" s="220">
        <f>ROUND(E79*U79,2)</f>
        <v>225.15</v>
      </c>
      <c r="W79" s="220"/>
      <c r="X79" s="220" t="s">
        <v>237</v>
      </c>
      <c r="Y79" s="220" t="s">
        <v>176</v>
      </c>
      <c r="Z79" s="210"/>
      <c r="AA79" s="210"/>
      <c r="AB79" s="210"/>
      <c r="AC79" s="210"/>
      <c r="AD79" s="210"/>
      <c r="AE79" s="210"/>
      <c r="AF79" s="210"/>
      <c r="AG79" s="210" t="s">
        <v>467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5">
      <c r="A80" s="217"/>
      <c r="B80" s="218"/>
      <c r="C80" s="252" t="s">
        <v>848</v>
      </c>
      <c r="D80" s="250"/>
      <c r="E80" s="250"/>
      <c r="F80" s="250"/>
      <c r="G80" s="25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240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5">
      <c r="A81" s="217"/>
      <c r="B81" s="218"/>
      <c r="C81" s="253" t="s">
        <v>849</v>
      </c>
      <c r="D81" s="248"/>
      <c r="E81" s="249"/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254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5">
      <c r="A82" s="217"/>
      <c r="B82" s="218"/>
      <c r="C82" s="253" t="s">
        <v>850</v>
      </c>
      <c r="D82" s="248"/>
      <c r="E82" s="249">
        <v>938.11599999999999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254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5">
      <c r="A83" s="217"/>
      <c r="B83" s="218"/>
      <c r="C83" s="244"/>
      <c r="D83" s="239"/>
      <c r="E83" s="239"/>
      <c r="F83" s="239"/>
      <c r="G83" s="239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180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29">
        <v>14</v>
      </c>
      <c r="B84" s="230" t="s">
        <v>561</v>
      </c>
      <c r="C84" s="241" t="s">
        <v>851</v>
      </c>
      <c r="D84" s="231" t="s">
        <v>250</v>
      </c>
      <c r="E84" s="232">
        <v>938.11599999999999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4" t="s">
        <v>236</v>
      </c>
      <c r="S84" s="234" t="s">
        <v>173</v>
      </c>
      <c r="T84" s="235" t="s">
        <v>173</v>
      </c>
      <c r="U84" s="220">
        <v>7.0000000000000007E-2</v>
      </c>
      <c r="V84" s="220">
        <f>ROUND(E84*U84,2)</f>
        <v>65.67</v>
      </c>
      <c r="W84" s="220"/>
      <c r="X84" s="220" t="s">
        <v>237</v>
      </c>
      <c r="Y84" s="220" t="s">
        <v>176</v>
      </c>
      <c r="Z84" s="210"/>
      <c r="AA84" s="210"/>
      <c r="AB84" s="210"/>
      <c r="AC84" s="210"/>
      <c r="AD84" s="210"/>
      <c r="AE84" s="210"/>
      <c r="AF84" s="210"/>
      <c r="AG84" s="210" t="s">
        <v>467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5">
      <c r="A85" s="217"/>
      <c r="B85" s="218"/>
      <c r="C85" s="252" t="s">
        <v>852</v>
      </c>
      <c r="D85" s="250"/>
      <c r="E85" s="250"/>
      <c r="F85" s="250"/>
      <c r="G85" s="25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240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5">
      <c r="A86" s="217"/>
      <c r="B86" s="218"/>
      <c r="C86" s="253" t="s">
        <v>849</v>
      </c>
      <c r="D86" s="248"/>
      <c r="E86" s="249"/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254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5">
      <c r="A87" s="217"/>
      <c r="B87" s="218"/>
      <c r="C87" s="253" t="s">
        <v>850</v>
      </c>
      <c r="D87" s="248"/>
      <c r="E87" s="249">
        <v>938.11599999999999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254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5">
      <c r="A88" s="217"/>
      <c r="B88" s="218"/>
      <c r="C88" s="244"/>
      <c r="D88" s="239"/>
      <c r="E88" s="239"/>
      <c r="F88" s="239"/>
      <c r="G88" s="239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180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x14ac:dyDescent="0.25">
      <c r="A89" s="222" t="s">
        <v>168</v>
      </c>
      <c r="B89" s="223" t="s">
        <v>83</v>
      </c>
      <c r="C89" s="240" t="s">
        <v>84</v>
      </c>
      <c r="D89" s="224"/>
      <c r="E89" s="225"/>
      <c r="F89" s="226"/>
      <c r="G89" s="226">
        <f>SUMIF(AG90:AG108,"&lt;&gt;NOR",G90:G108)</f>
        <v>0</v>
      </c>
      <c r="H89" s="226"/>
      <c r="I89" s="226">
        <f>SUM(I90:I108)</f>
        <v>0</v>
      </c>
      <c r="J89" s="226"/>
      <c r="K89" s="226">
        <f>SUM(K90:K108)</f>
        <v>0</v>
      </c>
      <c r="L89" s="226"/>
      <c r="M89" s="226">
        <f>SUM(M90:M108)</f>
        <v>0</v>
      </c>
      <c r="N89" s="225"/>
      <c r="O89" s="225">
        <f>SUM(O90:O108)</f>
        <v>0</v>
      </c>
      <c r="P89" s="225"/>
      <c r="Q89" s="225">
        <f>SUM(Q90:Q108)</f>
        <v>0</v>
      </c>
      <c r="R89" s="226"/>
      <c r="S89" s="226"/>
      <c r="T89" s="227"/>
      <c r="U89" s="221"/>
      <c r="V89" s="221">
        <f>SUM(V90:V108)</f>
        <v>181</v>
      </c>
      <c r="W89" s="221"/>
      <c r="X89" s="221"/>
      <c r="Y89" s="221"/>
      <c r="AG89" t="s">
        <v>169</v>
      </c>
    </row>
    <row r="90" spans="1:60" outlineLevel="1" x14ac:dyDescent="0.25">
      <c r="A90" s="229">
        <v>15</v>
      </c>
      <c r="B90" s="230" t="s">
        <v>565</v>
      </c>
      <c r="C90" s="241" t="s">
        <v>853</v>
      </c>
      <c r="D90" s="231" t="s">
        <v>270</v>
      </c>
      <c r="E90" s="232">
        <v>441.495</v>
      </c>
      <c r="F90" s="233"/>
      <c r="G90" s="234">
        <f>ROUND(E90*F90,2)</f>
        <v>0</v>
      </c>
      <c r="H90" s="233"/>
      <c r="I90" s="234">
        <f>ROUND(E90*H90,2)</f>
        <v>0</v>
      </c>
      <c r="J90" s="233"/>
      <c r="K90" s="234">
        <f>ROUND(E90*J90,2)</f>
        <v>0</v>
      </c>
      <c r="L90" s="234">
        <v>21</v>
      </c>
      <c r="M90" s="234">
        <f>G90*(1+L90/100)</f>
        <v>0</v>
      </c>
      <c r="N90" s="232">
        <v>0</v>
      </c>
      <c r="O90" s="232">
        <f>ROUND(E90*N90,2)</f>
        <v>0</v>
      </c>
      <c r="P90" s="232">
        <v>0</v>
      </c>
      <c r="Q90" s="232">
        <f>ROUND(E90*P90,2)</f>
        <v>0</v>
      </c>
      <c r="R90" s="234" t="s">
        <v>236</v>
      </c>
      <c r="S90" s="234" t="s">
        <v>173</v>
      </c>
      <c r="T90" s="235" t="s">
        <v>173</v>
      </c>
      <c r="U90" s="220">
        <v>0.35</v>
      </c>
      <c r="V90" s="220">
        <f>ROUND(E90*U90,2)</f>
        <v>154.52000000000001</v>
      </c>
      <c r="W90" s="220"/>
      <c r="X90" s="220" t="s">
        <v>237</v>
      </c>
      <c r="Y90" s="220" t="s">
        <v>176</v>
      </c>
      <c r="Z90" s="210"/>
      <c r="AA90" s="210"/>
      <c r="AB90" s="210"/>
      <c r="AC90" s="210"/>
      <c r="AD90" s="210"/>
      <c r="AE90" s="210"/>
      <c r="AF90" s="210"/>
      <c r="AG90" s="210" t="s">
        <v>467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5">
      <c r="A91" s="217"/>
      <c r="B91" s="218"/>
      <c r="C91" s="252" t="s">
        <v>854</v>
      </c>
      <c r="D91" s="250"/>
      <c r="E91" s="250"/>
      <c r="F91" s="250"/>
      <c r="G91" s="25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240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37" t="str">
        <f>C91</f>
        <v>bez naložení do dopravní nádoby, ale s vyprázdněním dopravní nádoby na hromadu nebo na dopravní prostředek,</v>
      </c>
      <c r="BB91" s="210"/>
      <c r="BC91" s="210"/>
      <c r="BD91" s="210"/>
      <c r="BE91" s="210"/>
      <c r="BF91" s="210"/>
      <c r="BG91" s="210"/>
      <c r="BH91" s="210"/>
    </row>
    <row r="92" spans="1:60" outlineLevel="2" x14ac:dyDescent="0.25">
      <c r="A92" s="217"/>
      <c r="B92" s="218"/>
      <c r="C92" s="253" t="s">
        <v>855</v>
      </c>
      <c r="D92" s="248"/>
      <c r="E92" s="249"/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254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5">
      <c r="A93" s="217"/>
      <c r="B93" s="218"/>
      <c r="C93" s="253" t="s">
        <v>846</v>
      </c>
      <c r="D93" s="248"/>
      <c r="E93" s="249">
        <v>441.495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254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5">
      <c r="A94" s="217"/>
      <c r="B94" s="218"/>
      <c r="C94" s="244"/>
      <c r="D94" s="239"/>
      <c r="E94" s="239"/>
      <c r="F94" s="239"/>
      <c r="G94" s="239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180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0.399999999999999" outlineLevel="1" x14ac:dyDescent="0.25">
      <c r="A95" s="229">
        <v>16</v>
      </c>
      <c r="B95" s="230" t="s">
        <v>573</v>
      </c>
      <c r="C95" s="241" t="s">
        <v>574</v>
      </c>
      <c r="D95" s="231" t="s">
        <v>270</v>
      </c>
      <c r="E95" s="232">
        <v>441.495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4" t="s">
        <v>236</v>
      </c>
      <c r="S95" s="234" t="s">
        <v>173</v>
      </c>
      <c r="T95" s="235" t="s">
        <v>173</v>
      </c>
      <c r="U95" s="220">
        <v>0.05</v>
      </c>
      <c r="V95" s="220">
        <f>ROUND(E95*U95,2)</f>
        <v>22.07</v>
      </c>
      <c r="W95" s="220"/>
      <c r="X95" s="220" t="s">
        <v>237</v>
      </c>
      <c r="Y95" s="220" t="s">
        <v>176</v>
      </c>
      <c r="Z95" s="210"/>
      <c r="AA95" s="210"/>
      <c r="AB95" s="210"/>
      <c r="AC95" s="210"/>
      <c r="AD95" s="210"/>
      <c r="AE95" s="210"/>
      <c r="AF95" s="210"/>
      <c r="AG95" s="210" t="s">
        <v>467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5">
      <c r="A96" s="217"/>
      <c r="B96" s="218"/>
      <c r="C96" s="253" t="s">
        <v>855</v>
      </c>
      <c r="D96" s="248"/>
      <c r="E96" s="249"/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254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5">
      <c r="A97" s="217"/>
      <c r="B97" s="218"/>
      <c r="C97" s="253" t="s">
        <v>846</v>
      </c>
      <c r="D97" s="248"/>
      <c r="E97" s="249">
        <v>441.495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254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5">
      <c r="A98" s="217"/>
      <c r="B98" s="218"/>
      <c r="C98" s="244"/>
      <c r="D98" s="239"/>
      <c r="E98" s="239"/>
      <c r="F98" s="239"/>
      <c r="G98" s="239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180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29">
        <v>17</v>
      </c>
      <c r="B99" s="230" t="s">
        <v>288</v>
      </c>
      <c r="C99" s="241" t="s">
        <v>289</v>
      </c>
      <c r="D99" s="231" t="s">
        <v>270</v>
      </c>
      <c r="E99" s="232">
        <v>441.495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4" t="s">
        <v>236</v>
      </c>
      <c r="S99" s="234" t="s">
        <v>173</v>
      </c>
      <c r="T99" s="235" t="s">
        <v>173</v>
      </c>
      <c r="U99" s="220">
        <v>0.01</v>
      </c>
      <c r="V99" s="220">
        <f>ROUND(E99*U99,2)</f>
        <v>4.41</v>
      </c>
      <c r="W99" s="220"/>
      <c r="X99" s="220" t="s">
        <v>237</v>
      </c>
      <c r="Y99" s="220" t="s">
        <v>176</v>
      </c>
      <c r="Z99" s="210"/>
      <c r="AA99" s="210"/>
      <c r="AB99" s="210"/>
      <c r="AC99" s="210"/>
      <c r="AD99" s="210"/>
      <c r="AE99" s="210"/>
      <c r="AF99" s="210"/>
      <c r="AG99" s="210" t="s">
        <v>467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5">
      <c r="A100" s="217"/>
      <c r="B100" s="218"/>
      <c r="C100" s="252" t="s">
        <v>285</v>
      </c>
      <c r="D100" s="250"/>
      <c r="E100" s="250"/>
      <c r="F100" s="250"/>
      <c r="G100" s="25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240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5">
      <c r="A101" s="217"/>
      <c r="B101" s="218"/>
      <c r="C101" s="253" t="s">
        <v>855</v>
      </c>
      <c r="D101" s="248"/>
      <c r="E101" s="249"/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254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5">
      <c r="A102" s="217"/>
      <c r="B102" s="218"/>
      <c r="C102" s="253" t="s">
        <v>846</v>
      </c>
      <c r="D102" s="248"/>
      <c r="E102" s="249">
        <v>441.495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254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5">
      <c r="A103" s="217"/>
      <c r="B103" s="218"/>
      <c r="C103" s="244"/>
      <c r="D103" s="239"/>
      <c r="E103" s="239"/>
      <c r="F103" s="239"/>
      <c r="G103" s="239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180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0.399999999999999" outlineLevel="1" x14ac:dyDescent="0.25">
      <c r="A104" s="229">
        <v>18</v>
      </c>
      <c r="B104" s="230" t="s">
        <v>292</v>
      </c>
      <c r="C104" s="241" t="s">
        <v>293</v>
      </c>
      <c r="D104" s="231" t="s">
        <v>270</v>
      </c>
      <c r="E104" s="232">
        <v>6622.4250000000002</v>
      </c>
      <c r="F104" s="233"/>
      <c r="G104" s="234">
        <f>ROUND(E104*F104,2)</f>
        <v>0</v>
      </c>
      <c r="H104" s="233"/>
      <c r="I104" s="234">
        <f>ROUND(E104*H104,2)</f>
        <v>0</v>
      </c>
      <c r="J104" s="233"/>
      <c r="K104" s="234">
        <f>ROUND(E104*J104,2)</f>
        <v>0</v>
      </c>
      <c r="L104" s="234">
        <v>21</v>
      </c>
      <c r="M104" s="234">
        <f>G104*(1+L104/100)</f>
        <v>0</v>
      </c>
      <c r="N104" s="232">
        <v>0</v>
      </c>
      <c r="O104" s="232">
        <f>ROUND(E104*N104,2)</f>
        <v>0</v>
      </c>
      <c r="P104" s="232">
        <v>0</v>
      </c>
      <c r="Q104" s="232">
        <f>ROUND(E104*P104,2)</f>
        <v>0</v>
      </c>
      <c r="R104" s="234" t="s">
        <v>236</v>
      </c>
      <c r="S104" s="234" t="s">
        <v>173</v>
      </c>
      <c r="T104" s="235" t="s">
        <v>173</v>
      </c>
      <c r="U104" s="220">
        <v>0</v>
      </c>
      <c r="V104" s="220">
        <f>ROUND(E104*U104,2)</f>
        <v>0</v>
      </c>
      <c r="W104" s="220"/>
      <c r="X104" s="220" t="s">
        <v>237</v>
      </c>
      <c r="Y104" s="220" t="s">
        <v>176</v>
      </c>
      <c r="Z104" s="210"/>
      <c r="AA104" s="210"/>
      <c r="AB104" s="210"/>
      <c r="AC104" s="210"/>
      <c r="AD104" s="210"/>
      <c r="AE104" s="210"/>
      <c r="AF104" s="210"/>
      <c r="AG104" s="210" t="s">
        <v>467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5">
      <c r="A105" s="217"/>
      <c r="B105" s="218"/>
      <c r="C105" s="252" t="s">
        <v>285</v>
      </c>
      <c r="D105" s="250"/>
      <c r="E105" s="250"/>
      <c r="F105" s="250"/>
      <c r="G105" s="25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240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5">
      <c r="A106" s="217"/>
      <c r="B106" s="218"/>
      <c r="C106" s="253" t="s">
        <v>856</v>
      </c>
      <c r="D106" s="248"/>
      <c r="E106" s="249"/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254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5">
      <c r="A107" s="217"/>
      <c r="B107" s="218"/>
      <c r="C107" s="253" t="s">
        <v>857</v>
      </c>
      <c r="D107" s="248"/>
      <c r="E107" s="249">
        <v>6622.4250000000002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254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5">
      <c r="A108" s="217"/>
      <c r="B108" s="218"/>
      <c r="C108" s="244"/>
      <c r="D108" s="239"/>
      <c r="E108" s="239"/>
      <c r="F108" s="239"/>
      <c r="G108" s="239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180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x14ac:dyDescent="0.25">
      <c r="A109" s="222" t="s">
        <v>168</v>
      </c>
      <c r="B109" s="223" t="s">
        <v>85</v>
      </c>
      <c r="C109" s="240" t="s">
        <v>86</v>
      </c>
      <c r="D109" s="224"/>
      <c r="E109" s="225"/>
      <c r="F109" s="226"/>
      <c r="G109" s="226">
        <f>SUMIF(AG110:AG119,"&lt;&gt;NOR",G110:G119)</f>
        <v>0</v>
      </c>
      <c r="H109" s="226"/>
      <c r="I109" s="226">
        <f>SUM(I110:I119)</f>
        <v>0</v>
      </c>
      <c r="J109" s="226"/>
      <c r="K109" s="226">
        <f>SUM(K110:K119)</f>
        <v>0</v>
      </c>
      <c r="L109" s="226"/>
      <c r="M109" s="226">
        <f>SUM(M110:M119)</f>
        <v>0</v>
      </c>
      <c r="N109" s="225"/>
      <c r="O109" s="225">
        <f>SUM(O110:O119)</f>
        <v>0</v>
      </c>
      <c r="P109" s="225"/>
      <c r="Q109" s="225">
        <f>SUM(Q110:Q119)</f>
        <v>0</v>
      </c>
      <c r="R109" s="226"/>
      <c r="S109" s="226"/>
      <c r="T109" s="227"/>
      <c r="U109" s="221"/>
      <c r="V109" s="221">
        <f>SUM(V110:V119)</f>
        <v>247.53</v>
      </c>
      <c r="W109" s="221"/>
      <c r="X109" s="221"/>
      <c r="Y109" s="221"/>
      <c r="AG109" t="s">
        <v>169</v>
      </c>
    </row>
    <row r="110" spans="1:60" outlineLevel="1" x14ac:dyDescent="0.25">
      <c r="A110" s="229">
        <v>19</v>
      </c>
      <c r="B110" s="230" t="s">
        <v>581</v>
      </c>
      <c r="C110" s="241" t="s">
        <v>858</v>
      </c>
      <c r="D110" s="231" t="s">
        <v>270</v>
      </c>
      <c r="E110" s="232">
        <v>119.072</v>
      </c>
      <c r="F110" s="233"/>
      <c r="G110" s="234">
        <f>ROUND(E110*F110,2)</f>
        <v>0</v>
      </c>
      <c r="H110" s="233"/>
      <c r="I110" s="234">
        <f>ROUND(E110*H110,2)</f>
        <v>0</v>
      </c>
      <c r="J110" s="233"/>
      <c r="K110" s="234">
        <f>ROUND(E110*J110,2)</f>
        <v>0</v>
      </c>
      <c r="L110" s="234">
        <v>21</v>
      </c>
      <c r="M110" s="234">
        <f>G110*(1+L110/100)</f>
        <v>0</v>
      </c>
      <c r="N110" s="232">
        <v>0</v>
      </c>
      <c r="O110" s="232">
        <f>ROUND(E110*N110,2)</f>
        <v>0</v>
      </c>
      <c r="P110" s="232">
        <v>0</v>
      </c>
      <c r="Q110" s="232">
        <f>ROUND(E110*P110,2)</f>
        <v>0</v>
      </c>
      <c r="R110" s="234" t="s">
        <v>236</v>
      </c>
      <c r="S110" s="234" t="s">
        <v>173</v>
      </c>
      <c r="T110" s="235" t="s">
        <v>173</v>
      </c>
      <c r="U110" s="220">
        <v>1.59</v>
      </c>
      <c r="V110" s="220">
        <f>ROUND(E110*U110,2)</f>
        <v>189.32</v>
      </c>
      <c r="W110" s="220"/>
      <c r="X110" s="220" t="s">
        <v>237</v>
      </c>
      <c r="Y110" s="220" t="s">
        <v>176</v>
      </c>
      <c r="Z110" s="210"/>
      <c r="AA110" s="210"/>
      <c r="AB110" s="210"/>
      <c r="AC110" s="210"/>
      <c r="AD110" s="210"/>
      <c r="AE110" s="210"/>
      <c r="AF110" s="210"/>
      <c r="AG110" s="210" t="s">
        <v>467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1" outlineLevel="2" x14ac:dyDescent="0.25">
      <c r="A111" s="217"/>
      <c r="B111" s="218"/>
      <c r="C111" s="252" t="s">
        <v>859</v>
      </c>
      <c r="D111" s="250"/>
      <c r="E111" s="250"/>
      <c r="F111" s="250"/>
      <c r="G111" s="25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240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37" t="str">
        <f>C111</f>
        <v>sypaninou z vhodných hornin tř. 1 - 4 nebo materiálem připraveným podél výkopu ve vzdálenosti do 3 m od jeho kraje, pro jakoukoliv hloubku výkopu a jakoukoliv míru zhutnění,</v>
      </c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5">
      <c r="A112" s="217"/>
      <c r="B112" s="218"/>
      <c r="C112" s="253" t="s">
        <v>860</v>
      </c>
      <c r="D112" s="248"/>
      <c r="E112" s="249"/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254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5">
      <c r="A113" s="217"/>
      <c r="B113" s="218"/>
      <c r="C113" s="253" t="s">
        <v>861</v>
      </c>
      <c r="D113" s="248"/>
      <c r="E113" s="249">
        <v>119.072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254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5">
      <c r="A114" s="217"/>
      <c r="B114" s="218"/>
      <c r="C114" s="244"/>
      <c r="D114" s="239"/>
      <c r="E114" s="239"/>
      <c r="F114" s="239"/>
      <c r="G114" s="239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180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9">
        <v>20</v>
      </c>
      <c r="B115" s="230" t="s">
        <v>315</v>
      </c>
      <c r="C115" s="241" t="s">
        <v>316</v>
      </c>
      <c r="D115" s="231" t="s">
        <v>270</v>
      </c>
      <c r="E115" s="232">
        <v>291.05700000000002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 t="s">
        <v>236</v>
      </c>
      <c r="S115" s="234" t="s">
        <v>173</v>
      </c>
      <c r="T115" s="235" t="s">
        <v>173</v>
      </c>
      <c r="U115" s="220">
        <v>0.2</v>
      </c>
      <c r="V115" s="220">
        <f>ROUND(E115*U115,2)</f>
        <v>58.21</v>
      </c>
      <c r="W115" s="220"/>
      <c r="X115" s="220" t="s">
        <v>237</v>
      </c>
      <c r="Y115" s="220" t="s">
        <v>176</v>
      </c>
      <c r="Z115" s="210"/>
      <c r="AA115" s="210"/>
      <c r="AB115" s="210"/>
      <c r="AC115" s="210"/>
      <c r="AD115" s="210"/>
      <c r="AE115" s="210"/>
      <c r="AF115" s="210"/>
      <c r="AG115" s="210" t="s">
        <v>467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5">
      <c r="A116" s="217"/>
      <c r="B116" s="218"/>
      <c r="C116" s="252" t="s">
        <v>317</v>
      </c>
      <c r="D116" s="250"/>
      <c r="E116" s="250"/>
      <c r="F116" s="250"/>
      <c r="G116" s="25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240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5">
      <c r="A117" s="217"/>
      <c r="B117" s="218"/>
      <c r="C117" s="253" t="s">
        <v>862</v>
      </c>
      <c r="D117" s="248"/>
      <c r="E117" s="249"/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254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5">
      <c r="A118" s="217"/>
      <c r="B118" s="218"/>
      <c r="C118" s="253" t="s">
        <v>863</v>
      </c>
      <c r="D118" s="248"/>
      <c r="E118" s="249">
        <v>291.05700000000002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254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5">
      <c r="A119" s="217"/>
      <c r="B119" s="218"/>
      <c r="C119" s="244"/>
      <c r="D119" s="239"/>
      <c r="E119" s="239"/>
      <c r="F119" s="239"/>
      <c r="G119" s="239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180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x14ac:dyDescent="0.25">
      <c r="A120" s="222" t="s">
        <v>168</v>
      </c>
      <c r="B120" s="223" t="s">
        <v>89</v>
      </c>
      <c r="C120" s="240" t="s">
        <v>90</v>
      </c>
      <c r="D120" s="224"/>
      <c r="E120" s="225"/>
      <c r="F120" s="226"/>
      <c r="G120" s="226">
        <f>SUMIF(AG121:AG124,"&lt;&gt;NOR",G121:G124)</f>
        <v>0</v>
      </c>
      <c r="H120" s="226"/>
      <c r="I120" s="226">
        <f>SUM(I121:I124)</f>
        <v>0</v>
      </c>
      <c r="J120" s="226"/>
      <c r="K120" s="226">
        <f>SUM(K121:K124)</f>
        <v>0</v>
      </c>
      <c r="L120" s="226"/>
      <c r="M120" s="226">
        <f>SUM(M121:M124)</f>
        <v>0</v>
      </c>
      <c r="N120" s="225"/>
      <c r="O120" s="225">
        <f>SUM(O121:O124)</f>
        <v>0</v>
      </c>
      <c r="P120" s="225"/>
      <c r="Q120" s="225">
        <f>SUM(Q121:Q124)</f>
        <v>0</v>
      </c>
      <c r="R120" s="226"/>
      <c r="S120" s="226"/>
      <c r="T120" s="227"/>
      <c r="U120" s="221"/>
      <c r="V120" s="221">
        <f>SUM(V121:V124)</f>
        <v>0</v>
      </c>
      <c r="W120" s="221"/>
      <c r="X120" s="221"/>
      <c r="Y120" s="221"/>
      <c r="AG120" t="s">
        <v>169</v>
      </c>
    </row>
    <row r="121" spans="1:60" outlineLevel="1" x14ac:dyDescent="0.25">
      <c r="A121" s="229">
        <v>21</v>
      </c>
      <c r="B121" s="230" t="s">
        <v>599</v>
      </c>
      <c r="C121" s="241" t="s">
        <v>864</v>
      </c>
      <c r="D121" s="231" t="s">
        <v>270</v>
      </c>
      <c r="E121" s="232">
        <v>441.495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4" t="s">
        <v>236</v>
      </c>
      <c r="S121" s="234" t="s">
        <v>173</v>
      </c>
      <c r="T121" s="235" t="s">
        <v>173</v>
      </c>
      <c r="U121" s="220">
        <v>0</v>
      </c>
      <c r="V121" s="220">
        <f>ROUND(E121*U121,2)</f>
        <v>0</v>
      </c>
      <c r="W121" s="220"/>
      <c r="X121" s="220" t="s">
        <v>237</v>
      </c>
      <c r="Y121" s="220" t="s">
        <v>176</v>
      </c>
      <c r="Z121" s="210"/>
      <c r="AA121" s="210"/>
      <c r="AB121" s="210"/>
      <c r="AC121" s="210"/>
      <c r="AD121" s="210"/>
      <c r="AE121" s="210"/>
      <c r="AF121" s="210"/>
      <c r="AG121" s="210" t="s">
        <v>238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5">
      <c r="A122" s="217"/>
      <c r="B122" s="218"/>
      <c r="C122" s="253" t="s">
        <v>855</v>
      </c>
      <c r="D122" s="248"/>
      <c r="E122" s="249"/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254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5">
      <c r="A123" s="217"/>
      <c r="B123" s="218"/>
      <c r="C123" s="253" t="s">
        <v>846</v>
      </c>
      <c r="D123" s="248"/>
      <c r="E123" s="249">
        <v>441.495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254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5">
      <c r="A124" s="217"/>
      <c r="B124" s="218"/>
      <c r="C124" s="244"/>
      <c r="D124" s="239"/>
      <c r="E124" s="239"/>
      <c r="F124" s="239"/>
      <c r="G124" s="239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180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x14ac:dyDescent="0.25">
      <c r="A125" s="222" t="s">
        <v>168</v>
      </c>
      <c r="B125" s="223" t="s">
        <v>93</v>
      </c>
      <c r="C125" s="240" t="s">
        <v>94</v>
      </c>
      <c r="D125" s="224"/>
      <c r="E125" s="225"/>
      <c r="F125" s="226"/>
      <c r="G125" s="226">
        <f>SUMIF(AG126:AG129,"&lt;&gt;NOR",G126:G129)</f>
        <v>0</v>
      </c>
      <c r="H125" s="226"/>
      <c r="I125" s="226">
        <f>SUM(I126:I129)</f>
        <v>0</v>
      </c>
      <c r="J125" s="226"/>
      <c r="K125" s="226">
        <f>SUM(K126:K129)</f>
        <v>0</v>
      </c>
      <c r="L125" s="226"/>
      <c r="M125" s="226">
        <f>SUM(M126:M129)</f>
        <v>0</v>
      </c>
      <c r="N125" s="225"/>
      <c r="O125" s="225">
        <f>SUM(O126:O129)</f>
        <v>0.43</v>
      </c>
      <c r="P125" s="225"/>
      <c r="Q125" s="225">
        <f>SUM(Q126:Q129)</f>
        <v>0</v>
      </c>
      <c r="R125" s="226"/>
      <c r="S125" s="226"/>
      <c r="T125" s="227"/>
      <c r="U125" s="221"/>
      <c r="V125" s="221">
        <f>SUM(V126:V129)</f>
        <v>0.56000000000000005</v>
      </c>
      <c r="W125" s="221"/>
      <c r="X125" s="221"/>
      <c r="Y125" s="221"/>
      <c r="AG125" t="s">
        <v>169</v>
      </c>
    </row>
    <row r="126" spans="1:60" ht="20.399999999999999" outlineLevel="1" x14ac:dyDescent="0.25">
      <c r="A126" s="229">
        <v>22</v>
      </c>
      <c r="B126" s="230" t="s">
        <v>865</v>
      </c>
      <c r="C126" s="241" t="s">
        <v>866</v>
      </c>
      <c r="D126" s="231" t="s">
        <v>270</v>
      </c>
      <c r="E126" s="232">
        <v>0.14499999999999999</v>
      </c>
      <c r="F126" s="233"/>
      <c r="G126" s="234">
        <f>ROUND(E126*F126,2)</f>
        <v>0</v>
      </c>
      <c r="H126" s="233"/>
      <c r="I126" s="234">
        <f>ROUND(E126*H126,2)</f>
        <v>0</v>
      </c>
      <c r="J126" s="233"/>
      <c r="K126" s="234">
        <f>ROUND(E126*J126,2)</f>
        <v>0</v>
      </c>
      <c r="L126" s="234">
        <v>21</v>
      </c>
      <c r="M126" s="234">
        <f>G126*(1+L126/100)</f>
        <v>0</v>
      </c>
      <c r="N126" s="232">
        <v>2.9541400000000002</v>
      </c>
      <c r="O126" s="232">
        <f>ROUND(E126*N126,2)</f>
        <v>0.43</v>
      </c>
      <c r="P126" s="232">
        <v>0</v>
      </c>
      <c r="Q126" s="232">
        <f>ROUND(E126*P126,2)</f>
        <v>0</v>
      </c>
      <c r="R126" s="234" t="s">
        <v>867</v>
      </c>
      <c r="S126" s="234" t="s">
        <v>173</v>
      </c>
      <c r="T126" s="235" t="s">
        <v>173</v>
      </c>
      <c r="U126" s="220">
        <v>3.88</v>
      </c>
      <c r="V126" s="220">
        <f>ROUND(E126*U126,2)</f>
        <v>0.56000000000000005</v>
      </c>
      <c r="W126" s="220"/>
      <c r="X126" s="220" t="s">
        <v>237</v>
      </c>
      <c r="Y126" s="220" t="s">
        <v>176</v>
      </c>
      <c r="Z126" s="210"/>
      <c r="AA126" s="210"/>
      <c r="AB126" s="210"/>
      <c r="AC126" s="210"/>
      <c r="AD126" s="210"/>
      <c r="AE126" s="210"/>
      <c r="AF126" s="210"/>
      <c r="AG126" s="210" t="s">
        <v>467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5">
      <c r="A127" s="217"/>
      <c r="B127" s="218"/>
      <c r="C127" s="253" t="s">
        <v>868</v>
      </c>
      <c r="D127" s="248"/>
      <c r="E127" s="249"/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254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5">
      <c r="A128" s="217"/>
      <c r="B128" s="218"/>
      <c r="C128" s="253" t="s">
        <v>869</v>
      </c>
      <c r="D128" s="248"/>
      <c r="E128" s="249">
        <v>0.14499999999999999</v>
      </c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254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5">
      <c r="A129" s="217"/>
      <c r="B129" s="218"/>
      <c r="C129" s="244"/>
      <c r="D129" s="239"/>
      <c r="E129" s="239"/>
      <c r="F129" s="239"/>
      <c r="G129" s="239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180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6.4" x14ac:dyDescent="0.25">
      <c r="A130" s="222" t="s">
        <v>168</v>
      </c>
      <c r="B130" s="223" t="s">
        <v>97</v>
      </c>
      <c r="C130" s="240" t="s">
        <v>98</v>
      </c>
      <c r="D130" s="224"/>
      <c r="E130" s="225"/>
      <c r="F130" s="226"/>
      <c r="G130" s="226">
        <f>SUMIF(AG131:AG139,"&lt;&gt;NOR",G131:G139)</f>
        <v>0</v>
      </c>
      <c r="H130" s="226"/>
      <c r="I130" s="226">
        <f>SUM(I131:I139)</f>
        <v>0</v>
      </c>
      <c r="J130" s="226"/>
      <c r="K130" s="226">
        <f>SUM(K131:K139)</f>
        <v>0</v>
      </c>
      <c r="L130" s="226"/>
      <c r="M130" s="226">
        <f>SUM(M131:M139)</f>
        <v>0</v>
      </c>
      <c r="N130" s="225"/>
      <c r="O130" s="225">
        <f>SUM(O131:O139)</f>
        <v>57.04</v>
      </c>
      <c r="P130" s="225"/>
      <c r="Q130" s="225">
        <f>SUM(Q131:Q139)</f>
        <v>0</v>
      </c>
      <c r="R130" s="226"/>
      <c r="S130" s="226"/>
      <c r="T130" s="227"/>
      <c r="U130" s="221"/>
      <c r="V130" s="221">
        <f>SUM(V131:V139)</f>
        <v>50.75</v>
      </c>
      <c r="W130" s="221"/>
      <c r="X130" s="221"/>
      <c r="Y130" s="221"/>
      <c r="AG130" t="s">
        <v>169</v>
      </c>
    </row>
    <row r="131" spans="1:60" outlineLevel="1" x14ac:dyDescent="0.25">
      <c r="A131" s="229">
        <v>23</v>
      </c>
      <c r="B131" s="230" t="s">
        <v>601</v>
      </c>
      <c r="C131" s="241" t="s">
        <v>870</v>
      </c>
      <c r="D131" s="231" t="s">
        <v>270</v>
      </c>
      <c r="E131" s="232">
        <v>29.850999999999999</v>
      </c>
      <c r="F131" s="233"/>
      <c r="G131" s="234">
        <f>ROUND(E131*F131,2)</f>
        <v>0</v>
      </c>
      <c r="H131" s="233"/>
      <c r="I131" s="234">
        <f>ROUND(E131*H131,2)</f>
        <v>0</v>
      </c>
      <c r="J131" s="233"/>
      <c r="K131" s="234">
        <f>ROUND(E131*J131,2)</f>
        <v>0</v>
      </c>
      <c r="L131" s="234">
        <v>21</v>
      </c>
      <c r="M131" s="234">
        <f>G131*(1+L131/100)</f>
        <v>0</v>
      </c>
      <c r="N131" s="232">
        <v>1.8907700000000001</v>
      </c>
      <c r="O131" s="232">
        <f>ROUND(E131*N131,2)</f>
        <v>56.44</v>
      </c>
      <c r="P131" s="232">
        <v>0</v>
      </c>
      <c r="Q131" s="232">
        <f>ROUND(E131*P131,2)</f>
        <v>0</v>
      </c>
      <c r="R131" s="234" t="s">
        <v>871</v>
      </c>
      <c r="S131" s="234" t="s">
        <v>173</v>
      </c>
      <c r="T131" s="235" t="s">
        <v>173</v>
      </c>
      <c r="U131" s="220">
        <v>1.7</v>
      </c>
      <c r="V131" s="220">
        <f>ROUND(E131*U131,2)</f>
        <v>50.75</v>
      </c>
      <c r="W131" s="220"/>
      <c r="X131" s="220" t="s">
        <v>237</v>
      </c>
      <c r="Y131" s="220" t="s">
        <v>176</v>
      </c>
      <c r="Z131" s="210"/>
      <c r="AA131" s="210"/>
      <c r="AB131" s="210"/>
      <c r="AC131" s="210"/>
      <c r="AD131" s="210"/>
      <c r="AE131" s="210"/>
      <c r="AF131" s="210"/>
      <c r="AG131" s="210" t="s">
        <v>467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5">
      <c r="A132" s="217"/>
      <c r="B132" s="218"/>
      <c r="C132" s="252" t="s">
        <v>872</v>
      </c>
      <c r="D132" s="250"/>
      <c r="E132" s="250"/>
      <c r="F132" s="250"/>
      <c r="G132" s="25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240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5">
      <c r="A133" s="217"/>
      <c r="B133" s="218"/>
      <c r="C133" s="253" t="s">
        <v>873</v>
      </c>
      <c r="D133" s="248"/>
      <c r="E133" s="249"/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254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5">
      <c r="A134" s="217"/>
      <c r="B134" s="218"/>
      <c r="C134" s="253" t="s">
        <v>874</v>
      </c>
      <c r="D134" s="248"/>
      <c r="E134" s="249">
        <v>29.850999999999999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254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5">
      <c r="A135" s="217"/>
      <c r="B135" s="218"/>
      <c r="C135" s="244"/>
      <c r="D135" s="239"/>
      <c r="E135" s="239"/>
      <c r="F135" s="239"/>
      <c r="G135" s="239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180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9">
        <v>24</v>
      </c>
      <c r="B136" s="230" t="s">
        <v>614</v>
      </c>
      <c r="C136" s="241" t="s">
        <v>618</v>
      </c>
      <c r="D136" s="231" t="s">
        <v>250</v>
      </c>
      <c r="E136" s="232">
        <v>268.2</v>
      </c>
      <c r="F136" s="233"/>
      <c r="G136" s="234">
        <f>ROUND(E136*F136,2)</f>
        <v>0</v>
      </c>
      <c r="H136" s="233"/>
      <c r="I136" s="234">
        <f>ROUND(E136*H136,2)</f>
        <v>0</v>
      </c>
      <c r="J136" s="233"/>
      <c r="K136" s="234">
        <f>ROUND(E136*J136,2)</f>
        <v>0</v>
      </c>
      <c r="L136" s="234">
        <v>21</v>
      </c>
      <c r="M136" s="234">
        <f>G136*(1+L136/100)</f>
        <v>0</v>
      </c>
      <c r="N136" s="232">
        <v>2.2499999999999998E-3</v>
      </c>
      <c r="O136" s="232">
        <f>ROUND(E136*N136,2)</f>
        <v>0.6</v>
      </c>
      <c r="P136" s="232">
        <v>0</v>
      </c>
      <c r="Q136" s="232">
        <f>ROUND(E136*P136,2)</f>
        <v>0</v>
      </c>
      <c r="R136" s="234"/>
      <c r="S136" s="234" t="s">
        <v>193</v>
      </c>
      <c r="T136" s="235" t="s">
        <v>174</v>
      </c>
      <c r="U136" s="220">
        <v>0</v>
      </c>
      <c r="V136" s="220">
        <f>ROUND(E136*U136,2)</f>
        <v>0</v>
      </c>
      <c r="W136" s="220"/>
      <c r="X136" s="220" t="s">
        <v>237</v>
      </c>
      <c r="Y136" s="220" t="s">
        <v>176</v>
      </c>
      <c r="Z136" s="210"/>
      <c r="AA136" s="210"/>
      <c r="AB136" s="210"/>
      <c r="AC136" s="210"/>
      <c r="AD136" s="210"/>
      <c r="AE136" s="210"/>
      <c r="AF136" s="210"/>
      <c r="AG136" s="210" t="s">
        <v>467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5">
      <c r="A137" s="217"/>
      <c r="B137" s="218"/>
      <c r="C137" s="253" t="s">
        <v>875</v>
      </c>
      <c r="D137" s="248"/>
      <c r="E137" s="249"/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254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5">
      <c r="A138" s="217"/>
      <c r="B138" s="218"/>
      <c r="C138" s="253" t="s">
        <v>876</v>
      </c>
      <c r="D138" s="248"/>
      <c r="E138" s="249">
        <v>268.2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254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5">
      <c r="A139" s="217"/>
      <c r="B139" s="218"/>
      <c r="C139" s="244"/>
      <c r="D139" s="239"/>
      <c r="E139" s="239"/>
      <c r="F139" s="239"/>
      <c r="G139" s="239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180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x14ac:dyDescent="0.25">
      <c r="A140" s="222" t="s">
        <v>168</v>
      </c>
      <c r="B140" s="223" t="s">
        <v>107</v>
      </c>
      <c r="C140" s="240" t="s">
        <v>108</v>
      </c>
      <c r="D140" s="224"/>
      <c r="E140" s="225"/>
      <c r="F140" s="226"/>
      <c r="G140" s="226">
        <f>SUMIF(AG141:AG175,"&lt;&gt;NOR",G141:G175)</f>
        <v>0</v>
      </c>
      <c r="H140" s="226"/>
      <c r="I140" s="226">
        <f>SUM(I141:I175)</f>
        <v>0</v>
      </c>
      <c r="J140" s="226"/>
      <c r="K140" s="226">
        <f>SUM(K141:K175)</f>
        <v>0</v>
      </c>
      <c r="L140" s="226"/>
      <c r="M140" s="226">
        <f>SUM(M141:M175)</f>
        <v>0</v>
      </c>
      <c r="N140" s="225"/>
      <c r="O140" s="225">
        <f>SUM(O141:O175)</f>
        <v>0</v>
      </c>
      <c r="P140" s="225"/>
      <c r="Q140" s="225">
        <f>SUM(Q141:Q175)</f>
        <v>0</v>
      </c>
      <c r="R140" s="226"/>
      <c r="S140" s="226"/>
      <c r="T140" s="227"/>
      <c r="U140" s="221"/>
      <c r="V140" s="221">
        <f>SUM(V141:V175)</f>
        <v>146.12</v>
      </c>
      <c r="W140" s="221"/>
      <c r="X140" s="221"/>
      <c r="Y140" s="221"/>
      <c r="AG140" t="s">
        <v>169</v>
      </c>
    </row>
    <row r="141" spans="1:60" ht="20.399999999999999" outlineLevel="1" x14ac:dyDescent="0.25">
      <c r="A141" s="229">
        <v>25</v>
      </c>
      <c r="B141" s="230" t="s">
        <v>877</v>
      </c>
      <c r="C141" s="241" t="s">
        <v>878</v>
      </c>
      <c r="D141" s="231" t="s">
        <v>266</v>
      </c>
      <c r="E141" s="232">
        <v>183.5</v>
      </c>
      <c r="F141" s="233"/>
      <c r="G141" s="234">
        <f>ROUND(E141*F141,2)</f>
        <v>0</v>
      </c>
      <c r="H141" s="233"/>
      <c r="I141" s="234">
        <f>ROUND(E141*H141,2)</f>
        <v>0</v>
      </c>
      <c r="J141" s="233"/>
      <c r="K141" s="234">
        <f>ROUND(E141*J141,2)</f>
        <v>0</v>
      </c>
      <c r="L141" s="234">
        <v>21</v>
      </c>
      <c r="M141" s="234">
        <f>G141*(1+L141/100)</f>
        <v>0</v>
      </c>
      <c r="N141" s="232">
        <v>0</v>
      </c>
      <c r="O141" s="232">
        <f>ROUND(E141*N141,2)</f>
        <v>0</v>
      </c>
      <c r="P141" s="232">
        <v>0</v>
      </c>
      <c r="Q141" s="232">
        <f>ROUND(E141*P141,2)</f>
        <v>0</v>
      </c>
      <c r="R141" s="234" t="s">
        <v>871</v>
      </c>
      <c r="S141" s="234" t="s">
        <v>173</v>
      </c>
      <c r="T141" s="235" t="s">
        <v>173</v>
      </c>
      <c r="U141" s="220">
        <v>0.44</v>
      </c>
      <c r="V141" s="220">
        <f>ROUND(E141*U141,2)</f>
        <v>80.739999999999995</v>
      </c>
      <c r="W141" s="220"/>
      <c r="X141" s="220" t="s">
        <v>237</v>
      </c>
      <c r="Y141" s="220" t="s">
        <v>176</v>
      </c>
      <c r="Z141" s="210"/>
      <c r="AA141" s="210"/>
      <c r="AB141" s="210"/>
      <c r="AC141" s="210"/>
      <c r="AD141" s="210"/>
      <c r="AE141" s="210"/>
      <c r="AF141" s="210"/>
      <c r="AG141" s="210" t="s">
        <v>467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5">
      <c r="A142" s="217"/>
      <c r="B142" s="218"/>
      <c r="C142" s="252" t="s">
        <v>879</v>
      </c>
      <c r="D142" s="250"/>
      <c r="E142" s="250"/>
      <c r="F142" s="250"/>
      <c r="G142" s="25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240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5">
      <c r="A143" s="217"/>
      <c r="B143" s="218"/>
      <c r="C143" s="253" t="s">
        <v>880</v>
      </c>
      <c r="D143" s="248"/>
      <c r="E143" s="249"/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254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5">
      <c r="A144" s="217"/>
      <c r="B144" s="218"/>
      <c r="C144" s="253" t="s">
        <v>881</v>
      </c>
      <c r="D144" s="248"/>
      <c r="E144" s="249">
        <v>183.5</v>
      </c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254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5">
      <c r="A145" s="217"/>
      <c r="B145" s="218"/>
      <c r="C145" s="244"/>
      <c r="D145" s="239"/>
      <c r="E145" s="239"/>
      <c r="F145" s="239"/>
      <c r="G145" s="239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180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0.399999999999999" outlineLevel="1" x14ac:dyDescent="0.25">
      <c r="A146" s="229">
        <v>26</v>
      </c>
      <c r="B146" s="230" t="s">
        <v>882</v>
      </c>
      <c r="C146" s="241" t="s">
        <v>883</v>
      </c>
      <c r="D146" s="231" t="s">
        <v>235</v>
      </c>
      <c r="E146" s="232">
        <v>19</v>
      </c>
      <c r="F146" s="233"/>
      <c r="G146" s="234">
        <f>ROUND(E146*F146,2)</f>
        <v>0</v>
      </c>
      <c r="H146" s="233"/>
      <c r="I146" s="234">
        <f>ROUND(E146*H146,2)</f>
        <v>0</v>
      </c>
      <c r="J146" s="233"/>
      <c r="K146" s="234">
        <f>ROUND(E146*J146,2)</f>
        <v>0</v>
      </c>
      <c r="L146" s="234">
        <v>21</v>
      </c>
      <c r="M146" s="234">
        <f>G146*(1+L146/100)</f>
        <v>0</v>
      </c>
      <c r="N146" s="232">
        <v>0</v>
      </c>
      <c r="O146" s="232">
        <f>ROUND(E146*N146,2)</f>
        <v>0</v>
      </c>
      <c r="P146" s="232">
        <v>0</v>
      </c>
      <c r="Q146" s="232">
        <f>ROUND(E146*P146,2)</f>
        <v>0</v>
      </c>
      <c r="R146" s="234" t="s">
        <v>871</v>
      </c>
      <c r="S146" s="234" t="s">
        <v>173</v>
      </c>
      <c r="T146" s="235" t="s">
        <v>173</v>
      </c>
      <c r="U146" s="220">
        <v>1.27</v>
      </c>
      <c r="V146" s="220">
        <f>ROUND(E146*U146,2)</f>
        <v>24.13</v>
      </c>
      <c r="W146" s="220"/>
      <c r="X146" s="220" t="s">
        <v>237</v>
      </c>
      <c r="Y146" s="220" t="s">
        <v>176</v>
      </c>
      <c r="Z146" s="210"/>
      <c r="AA146" s="210"/>
      <c r="AB146" s="210"/>
      <c r="AC146" s="210"/>
      <c r="AD146" s="210"/>
      <c r="AE146" s="210"/>
      <c r="AF146" s="210"/>
      <c r="AG146" s="210" t="s">
        <v>467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5">
      <c r="A147" s="217"/>
      <c r="B147" s="218"/>
      <c r="C147" s="253" t="s">
        <v>884</v>
      </c>
      <c r="D147" s="248"/>
      <c r="E147" s="249"/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254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5">
      <c r="A148" s="217"/>
      <c r="B148" s="218"/>
      <c r="C148" s="253" t="s">
        <v>752</v>
      </c>
      <c r="D148" s="248"/>
      <c r="E148" s="249"/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254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5">
      <c r="A149" s="217"/>
      <c r="B149" s="218"/>
      <c r="C149" s="253" t="s">
        <v>885</v>
      </c>
      <c r="D149" s="248"/>
      <c r="E149" s="249"/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254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5">
      <c r="A150" s="217"/>
      <c r="B150" s="218"/>
      <c r="C150" s="253" t="s">
        <v>752</v>
      </c>
      <c r="D150" s="248"/>
      <c r="E150" s="249"/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254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5">
      <c r="A151" s="217"/>
      <c r="B151" s="218"/>
      <c r="C151" s="253" t="s">
        <v>884</v>
      </c>
      <c r="D151" s="248"/>
      <c r="E151" s="249"/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254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5">
      <c r="A152" s="217"/>
      <c r="B152" s="218"/>
      <c r="C152" s="253" t="s">
        <v>884</v>
      </c>
      <c r="D152" s="248"/>
      <c r="E152" s="249"/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254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5">
      <c r="A153" s="217"/>
      <c r="B153" s="218"/>
      <c r="C153" s="253" t="s">
        <v>89</v>
      </c>
      <c r="D153" s="248"/>
      <c r="E153" s="249">
        <v>19</v>
      </c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254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5">
      <c r="A154" s="217"/>
      <c r="B154" s="218"/>
      <c r="C154" s="244"/>
      <c r="D154" s="239"/>
      <c r="E154" s="239"/>
      <c r="F154" s="239"/>
      <c r="G154" s="239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180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0.399999999999999" outlineLevel="1" x14ac:dyDescent="0.25">
      <c r="A155" s="229">
        <v>27</v>
      </c>
      <c r="B155" s="230" t="s">
        <v>886</v>
      </c>
      <c r="C155" s="241" t="s">
        <v>887</v>
      </c>
      <c r="D155" s="231" t="s">
        <v>235</v>
      </c>
      <c r="E155" s="232">
        <v>1</v>
      </c>
      <c r="F155" s="233"/>
      <c r="G155" s="234">
        <f>ROUND(E155*F155,2)</f>
        <v>0</v>
      </c>
      <c r="H155" s="233"/>
      <c r="I155" s="234">
        <f>ROUND(E155*H155,2)</f>
        <v>0</v>
      </c>
      <c r="J155" s="233"/>
      <c r="K155" s="234">
        <f>ROUND(E155*J155,2)</f>
        <v>0</v>
      </c>
      <c r="L155" s="234">
        <v>21</v>
      </c>
      <c r="M155" s="234">
        <f>G155*(1+L155/100)</f>
        <v>0</v>
      </c>
      <c r="N155" s="232">
        <v>2.1000000000000001E-4</v>
      </c>
      <c r="O155" s="232">
        <f>ROUND(E155*N155,2)</f>
        <v>0</v>
      </c>
      <c r="P155" s="232">
        <v>0</v>
      </c>
      <c r="Q155" s="232">
        <f>ROUND(E155*P155,2)</f>
        <v>0</v>
      </c>
      <c r="R155" s="234" t="s">
        <v>871</v>
      </c>
      <c r="S155" s="234" t="s">
        <v>173</v>
      </c>
      <c r="T155" s="235" t="s">
        <v>173</v>
      </c>
      <c r="U155" s="220">
        <v>1.65</v>
      </c>
      <c r="V155" s="220">
        <f>ROUND(E155*U155,2)</f>
        <v>1.65</v>
      </c>
      <c r="W155" s="220"/>
      <c r="X155" s="220" t="s">
        <v>237</v>
      </c>
      <c r="Y155" s="220" t="s">
        <v>176</v>
      </c>
      <c r="Z155" s="210"/>
      <c r="AA155" s="210"/>
      <c r="AB155" s="210"/>
      <c r="AC155" s="210"/>
      <c r="AD155" s="210"/>
      <c r="AE155" s="210"/>
      <c r="AF155" s="210"/>
      <c r="AG155" s="210" t="s">
        <v>467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5">
      <c r="A156" s="217"/>
      <c r="B156" s="218"/>
      <c r="C156" s="253" t="s">
        <v>755</v>
      </c>
      <c r="D156" s="248"/>
      <c r="E156" s="249"/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254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5">
      <c r="A157" s="217"/>
      <c r="B157" s="218"/>
      <c r="C157" s="253" t="s">
        <v>73</v>
      </c>
      <c r="D157" s="248"/>
      <c r="E157" s="249">
        <v>1</v>
      </c>
      <c r="F157" s="220"/>
      <c r="G157" s="220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10"/>
      <c r="AA157" s="210"/>
      <c r="AB157" s="210"/>
      <c r="AC157" s="210"/>
      <c r="AD157" s="210"/>
      <c r="AE157" s="210"/>
      <c r="AF157" s="210"/>
      <c r="AG157" s="210" t="s">
        <v>254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5">
      <c r="A158" s="217"/>
      <c r="B158" s="218"/>
      <c r="C158" s="244"/>
      <c r="D158" s="239"/>
      <c r="E158" s="239"/>
      <c r="F158" s="239"/>
      <c r="G158" s="239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180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0.399999999999999" outlineLevel="1" x14ac:dyDescent="0.25">
      <c r="A159" s="229">
        <v>28</v>
      </c>
      <c r="B159" s="230" t="s">
        <v>888</v>
      </c>
      <c r="C159" s="241" t="s">
        <v>889</v>
      </c>
      <c r="D159" s="231" t="s">
        <v>235</v>
      </c>
      <c r="E159" s="232">
        <v>2</v>
      </c>
      <c r="F159" s="233"/>
      <c r="G159" s="234">
        <f>ROUND(E159*F159,2)</f>
        <v>0</v>
      </c>
      <c r="H159" s="233"/>
      <c r="I159" s="234">
        <f>ROUND(E159*H159,2)</f>
        <v>0</v>
      </c>
      <c r="J159" s="233"/>
      <c r="K159" s="234">
        <f>ROUND(E159*J159,2)</f>
        <v>0</v>
      </c>
      <c r="L159" s="234">
        <v>21</v>
      </c>
      <c r="M159" s="234">
        <f>G159*(1+L159/100)</f>
        <v>0</v>
      </c>
      <c r="N159" s="232">
        <v>6.2E-4</v>
      </c>
      <c r="O159" s="232">
        <f>ROUND(E159*N159,2)</f>
        <v>0</v>
      </c>
      <c r="P159" s="232">
        <v>0</v>
      </c>
      <c r="Q159" s="232">
        <f>ROUND(E159*P159,2)</f>
        <v>0</v>
      </c>
      <c r="R159" s="234" t="s">
        <v>871</v>
      </c>
      <c r="S159" s="234" t="s">
        <v>173</v>
      </c>
      <c r="T159" s="235" t="s">
        <v>173</v>
      </c>
      <c r="U159" s="220">
        <v>1.24</v>
      </c>
      <c r="V159" s="220">
        <f>ROUND(E159*U159,2)</f>
        <v>2.48</v>
      </c>
      <c r="W159" s="220"/>
      <c r="X159" s="220" t="s">
        <v>237</v>
      </c>
      <c r="Y159" s="220" t="s">
        <v>176</v>
      </c>
      <c r="Z159" s="210"/>
      <c r="AA159" s="210"/>
      <c r="AB159" s="210"/>
      <c r="AC159" s="210"/>
      <c r="AD159" s="210"/>
      <c r="AE159" s="210"/>
      <c r="AF159" s="210"/>
      <c r="AG159" s="210" t="s">
        <v>467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5">
      <c r="A160" s="217"/>
      <c r="B160" s="218"/>
      <c r="C160" s="253" t="s">
        <v>752</v>
      </c>
      <c r="D160" s="248"/>
      <c r="E160" s="249"/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254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5">
      <c r="A161" s="217"/>
      <c r="B161" s="218"/>
      <c r="C161" s="253" t="s">
        <v>91</v>
      </c>
      <c r="D161" s="248"/>
      <c r="E161" s="249">
        <v>2</v>
      </c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254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5">
      <c r="A162" s="217"/>
      <c r="B162" s="218"/>
      <c r="C162" s="244"/>
      <c r="D162" s="239"/>
      <c r="E162" s="239"/>
      <c r="F162" s="239"/>
      <c r="G162" s="239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180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29">
        <v>29</v>
      </c>
      <c r="B163" s="230" t="s">
        <v>890</v>
      </c>
      <c r="C163" s="241" t="s">
        <v>891</v>
      </c>
      <c r="D163" s="231" t="s">
        <v>266</v>
      </c>
      <c r="E163" s="232">
        <v>184.2</v>
      </c>
      <c r="F163" s="233"/>
      <c r="G163" s="234">
        <f>ROUND(E163*F163,2)</f>
        <v>0</v>
      </c>
      <c r="H163" s="233"/>
      <c r="I163" s="234">
        <f>ROUND(E163*H163,2)</f>
        <v>0</v>
      </c>
      <c r="J163" s="233"/>
      <c r="K163" s="234">
        <f>ROUND(E163*J163,2)</f>
        <v>0</v>
      </c>
      <c r="L163" s="234">
        <v>21</v>
      </c>
      <c r="M163" s="234">
        <f>G163*(1+L163/100)</f>
        <v>0</v>
      </c>
      <c r="N163" s="232">
        <v>0</v>
      </c>
      <c r="O163" s="232">
        <f>ROUND(E163*N163,2)</f>
        <v>0</v>
      </c>
      <c r="P163" s="232">
        <v>0</v>
      </c>
      <c r="Q163" s="232">
        <f>ROUND(E163*P163,2)</f>
        <v>0</v>
      </c>
      <c r="R163" s="234"/>
      <c r="S163" s="234" t="s">
        <v>193</v>
      </c>
      <c r="T163" s="235" t="s">
        <v>174</v>
      </c>
      <c r="U163" s="220">
        <v>0</v>
      </c>
      <c r="V163" s="220">
        <f>ROUND(E163*U163,2)</f>
        <v>0</v>
      </c>
      <c r="W163" s="220"/>
      <c r="X163" s="220" t="s">
        <v>237</v>
      </c>
      <c r="Y163" s="220" t="s">
        <v>176</v>
      </c>
      <c r="Z163" s="210"/>
      <c r="AA163" s="210"/>
      <c r="AB163" s="210"/>
      <c r="AC163" s="210"/>
      <c r="AD163" s="210"/>
      <c r="AE163" s="210"/>
      <c r="AF163" s="210"/>
      <c r="AG163" s="210" t="s">
        <v>467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5">
      <c r="A164" s="217"/>
      <c r="B164" s="218"/>
      <c r="C164" s="253" t="s">
        <v>892</v>
      </c>
      <c r="D164" s="248"/>
      <c r="E164" s="249"/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254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5">
      <c r="A165" s="217"/>
      <c r="B165" s="218"/>
      <c r="C165" s="253" t="s">
        <v>893</v>
      </c>
      <c r="D165" s="248"/>
      <c r="E165" s="249">
        <v>184.2</v>
      </c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254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5">
      <c r="A166" s="217"/>
      <c r="B166" s="218"/>
      <c r="C166" s="244"/>
      <c r="D166" s="239"/>
      <c r="E166" s="239"/>
      <c r="F166" s="239"/>
      <c r="G166" s="239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180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29">
        <v>30</v>
      </c>
      <c r="B167" s="230" t="s">
        <v>894</v>
      </c>
      <c r="C167" s="241" t="s">
        <v>895</v>
      </c>
      <c r="D167" s="231" t="s">
        <v>266</v>
      </c>
      <c r="E167" s="232">
        <v>358.8</v>
      </c>
      <c r="F167" s="233"/>
      <c r="G167" s="234">
        <f>ROUND(E167*F167,2)</f>
        <v>0</v>
      </c>
      <c r="H167" s="233"/>
      <c r="I167" s="234">
        <f>ROUND(E167*H167,2)</f>
        <v>0</v>
      </c>
      <c r="J167" s="233"/>
      <c r="K167" s="234">
        <f>ROUND(E167*J167,2)</f>
        <v>0</v>
      </c>
      <c r="L167" s="234">
        <v>21</v>
      </c>
      <c r="M167" s="234">
        <f>G167*(1+L167/100)</f>
        <v>0</v>
      </c>
      <c r="N167" s="232">
        <v>0</v>
      </c>
      <c r="O167" s="232">
        <f>ROUND(E167*N167,2)</f>
        <v>0</v>
      </c>
      <c r="P167" s="232">
        <v>0</v>
      </c>
      <c r="Q167" s="232">
        <f>ROUND(E167*P167,2)</f>
        <v>0</v>
      </c>
      <c r="R167" s="234"/>
      <c r="S167" s="234" t="s">
        <v>193</v>
      </c>
      <c r="T167" s="235" t="s">
        <v>174</v>
      </c>
      <c r="U167" s="220">
        <v>0</v>
      </c>
      <c r="V167" s="220">
        <f>ROUND(E167*U167,2)</f>
        <v>0</v>
      </c>
      <c r="W167" s="220"/>
      <c r="X167" s="220" t="s">
        <v>343</v>
      </c>
      <c r="Y167" s="220" t="s">
        <v>176</v>
      </c>
      <c r="Z167" s="210"/>
      <c r="AA167" s="210"/>
      <c r="AB167" s="210"/>
      <c r="AC167" s="210"/>
      <c r="AD167" s="210"/>
      <c r="AE167" s="210"/>
      <c r="AF167" s="210"/>
      <c r="AG167" s="210" t="s">
        <v>721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5">
      <c r="A168" s="217"/>
      <c r="B168" s="218"/>
      <c r="C168" s="253" t="s">
        <v>896</v>
      </c>
      <c r="D168" s="248"/>
      <c r="E168" s="249"/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254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5">
      <c r="A169" s="217"/>
      <c r="B169" s="218"/>
      <c r="C169" s="253" t="s">
        <v>897</v>
      </c>
      <c r="D169" s="248"/>
      <c r="E169" s="249">
        <v>358.8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254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5">
      <c r="A170" s="217"/>
      <c r="B170" s="218"/>
      <c r="C170" s="244"/>
      <c r="D170" s="239"/>
      <c r="E170" s="239"/>
      <c r="F170" s="239"/>
      <c r="G170" s="239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180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29">
        <v>31</v>
      </c>
      <c r="B171" s="230" t="s">
        <v>898</v>
      </c>
      <c r="C171" s="241" t="s">
        <v>899</v>
      </c>
      <c r="D171" s="231" t="s">
        <v>235</v>
      </c>
      <c r="E171" s="232">
        <v>4</v>
      </c>
      <c r="F171" s="233"/>
      <c r="G171" s="234">
        <f>ROUND(E171*F171,2)</f>
        <v>0</v>
      </c>
      <c r="H171" s="233"/>
      <c r="I171" s="234">
        <f>ROUND(E171*H171,2)</f>
        <v>0</v>
      </c>
      <c r="J171" s="233"/>
      <c r="K171" s="234">
        <f>ROUND(E171*J171,2)</f>
        <v>0</v>
      </c>
      <c r="L171" s="234">
        <v>21</v>
      </c>
      <c r="M171" s="234">
        <f>G171*(1+L171/100)</f>
        <v>0</v>
      </c>
      <c r="N171" s="232">
        <v>0</v>
      </c>
      <c r="O171" s="232">
        <f>ROUND(E171*N171,2)</f>
        <v>0</v>
      </c>
      <c r="P171" s="232">
        <v>0</v>
      </c>
      <c r="Q171" s="232">
        <f>ROUND(E171*P171,2)</f>
        <v>0</v>
      </c>
      <c r="R171" s="234" t="s">
        <v>871</v>
      </c>
      <c r="S171" s="234" t="s">
        <v>173</v>
      </c>
      <c r="T171" s="235" t="s">
        <v>173</v>
      </c>
      <c r="U171" s="220">
        <v>9.2799999999999994</v>
      </c>
      <c r="V171" s="220">
        <f>ROUND(E171*U171,2)</f>
        <v>37.119999999999997</v>
      </c>
      <c r="W171" s="220"/>
      <c r="X171" s="220" t="s">
        <v>237</v>
      </c>
      <c r="Y171" s="220" t="s">
        <v>176</v>
      </c>
      <c r="Z171" s="210"/>
      <c r="AA171" s="210"/>
      <c r="AB171" s="210"/>
      <c r="AC171" s="210"/>
      <c r="AD171" s="210"/>
      <c r="AE171" s="210"/>
      <c r="AF171" s="210"/>
      <c r="AG171" s="210" t="s">
        <v>467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1" outlineLevel="2" x14ac:dyDescent="0.25">
      <c r="A172" s="217"/>
      <c r="B172" s="218"/>
      <c r="C172" s="252" t="s">
        <v>900</v>
      </c>
      <c r="D172" s="250"/>
      <c r="E172" s="250"/>
      <c r="F172" s="250"/>
      <c r="G172" s="25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240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37" t="str">
        <f>C172</f>
        <v>ohlášení uzavírání vody, uzavření a otevření šoupat, vypuštění a napuštění vody, odvzdušnění potrubí, strojní nebo ruční výřez potrubí, nutné úpravy výkopu v prostoru provádění,</v>
      </c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5">
      <c r="A173" s="217"/>
      <c r="B173" s="218"/>
      <c r="C173" s="253" t="s">
        <v>901</v>
      </c>
      <c r="D173" s="248"/>
      <c r="E173" s="249"/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254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5">
      <c r="A174" s="217"/>
      <c r="B174" s="218"/>
      <c r="C174" s="253" t="s">
        <v>95</v>
      </c>
      <c r="D174" s="248"/>
      <c r="E174" s="249">
        <v>4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254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5">
      <c r="A175" s="217"/>
      <c r="B175" s="218"/>
      <c r="C175" s="244"/>
      <c r="D175" s="239"/>
      <c r="E175" s="239"/>
      <c r="F175" s="239"/>
      <c r="G175" s="239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180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x14ac:dyDescent="0.25">
      <c r="A176" s="222" t="s">
        <v>168</v>
      </c>
      <c r="B176" s="223" t="s">
        <v>109</v>
      </c>
      <c r="C176" s="240" t="s">
        <v>110</v>
      </c>
      <c r="D176" s="224"/>
      <c r="E176" s="225"/>
      <c r="F176" s="226"/>
      <c r="G176" s="226">
        <f>SUMIF(AG177:AG197,"&lt;&gt;NOR",G177:G197)</f>
        <v>0</v>
      </c>
      <c r="H176" s="226"/>
      <c r="I176" s="226">
        <f>SUM(I177:I197)</f>
        <v>0</v>
      </c>
      <c r="J176" s="226"/>
      <c r="K176" s="226">
        <f>SUM(K177:K197)</f>
        <v>0</v>
      </c>
      <c r="L176" s="226"/>
      <c r="M176" s="226">
        <f>SUM(M177:M197)</f>
        <v>0</v>
      </c>
      <c r="N176" s="225"/>
      <c r="O176" s="225">
        <f>SUM(O177:O197)</f>
        <v>0</v>
      </c>
      <c r="P176" s="225"/>
      <c r="Q176" s="225">
        <f>SUM(Q177:Q197)</f>
        <v>0</v>
      </c>
      <c r="R176" s="226"/>
      <c r="S176" s="226"/>
      <c r="T176" s="227"/>
      <c r="U176" s="221"/>
      <c r="V176" s="221">
        <f>SUM(V177:V197)</f>
        <v>35.799999999999997</v>
      </c>
      <c r="W176" s="221"/>
      <c r="X176" s="221"/>
      <c r="Y176" s="221"/>
      <c r="AG176" t="s">
        <v>169</v>
      </c>
    </row>
    <row r="177" spans="1:60" ht="20.399999999999999" outlineLevel="1" x14ac:dyDescent="0.25">
      <c r="A177" s="229">
        <v>32</v>
      </c>
      <c r="B177" s="230" t="s">
        <v>902</v>
      </c>
      <c r="C177" s="241" t="s">
        <v>903</v>
      </c>
      <c r="D177" s="231" t="s">
        <v>266</v>
      </c>
      <c r="E177" s="232">
        <v>114.5</v>
      </c>
      <c r="F177" s="233"/>
      <c r="G177" s="234">
        <f>ROUND(E177*F177,2)</f>
        <v>0</v>
      </c>
      <c r="H177" s="233"/>
      <c r="I177" s="234">
        <f>ROUND(E177*H177,2)</f>
        <v>0</v>
      </c>
      <c r="J177" s="233"/>
      <c r="K177" s="234">
        <f>ROUND(E177*J177,2)</f>
        <v>0</v>
      </c>
      <c r="L177" s="234">
        <v>21</v>
      </c>
      <c r="M177" s="234">
        <f>G177*(1+L177/100)</f>
        <v>0</v>
      </c>
      <c r="N177" s="232">
        <v>0</v>
      </c>
      <c r="O177" s="232">
        <f>ROUND(E177*N177,2)</f>
        <v>0</v>
      </c>
      <c r="P177" s="232">
        <v>0</v>
      </c>
      <c r="Q177" s="232">
        <f>ROUND(E177*P177,2)</f>
        <v>0</v>
      </c>
      <c r="R177" s="234" t="s">
        <v>871</v>
      </c>
      <c r="S177" s="234" t="s">
        <v>173</v>
      </c>
      <c r="T177" s="235" t="s">
        <v>173</v>
      </c>
      <c r="U177" s="220">
        <v>0.03</v>
      </c>
      <c r="V177" s="220">
        <f>ROUND(E177*U177,2)</f>
        <v>3.44</v>
      </c>
      <c r="W177" s="220"/>
      <c r="X177" s="220" t="s">
        <v>237</v>
      </c>
      <c r="Y177" s="220" t="s">
        <v>176</v>
      </c>
      <c r="Z177" s="210"/>
      <c r="AA177" s="210"/>
      <c r="AB177" s="210"/>
      <c r="AC177" s="210"/>
      <c r="AD177" s="210"/>
      <c r="AE177" s="210"/>
      <c r="AF177" s="210"/>
      <c r="AG177" s="210" t="s">
        <v>467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5">
      <c r="A178" s="217"/>
      <c r="B178" s="218"/>
      <c r="C178" s="252" t="s">
        <v>872</v>
      </c>
      <c r="D178" s="250"/>
      <c r="E178" s="250"/>
      <c r="F178" s="250"/>
      <c r="G178" s="25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240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5">
      <c r="A179" s="217"/>
      <c r="B179" s="218"/>
      <c r="C179" s="253" t="s">
        <v>904</v>
      </c>
      <c r="D179" s="248"/>
      <c r="E179" s="249"/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254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5">
      <c r="A180" s="217"/>
      <c r="B180" s="218"/>
      <c r="C180" s="253" t="s">
        <v>905</v>
      </c>
      <c r="D180" s="248"/>
      <c r="E180" s="249">
        <v>114.5</v>
      </c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254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5">
      <c r="A181" s="217"/>
      <c r="B181" s="218"/>
      <c r="C181" s="244"/>
      <c r="D181" s="239"/>
      <c r="E181" s="239"/>
      <c r="F181" s="239"/>
      <c r="G181" s="239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180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29">
        <v>33</v>
      </c>
      <c r="B182" s="230" t="s">
        <v>906</v>
      </c>
      <c r="C182" s="241" t="s">
        <v>907</v>
      </c>
      <c r="D182" s="231" t="s">
        <v>235</v>
      </c>
      <c r="E182" s="232">
        <v>9</v>
      </c>
      <c r="F182" s="233"/>
      <c r="G182" s="234">
        <f>ROUND(E182*F182,2)</f>
        <v>0</v>
      </c>
      <c r="H182" s="233"/>
      <c r="I182" s="234">
        <f>ROUND(E182*H182,2)</f>
        <v>0</v>
      </c>
      <c r="J182" s="233"/>
      <c r="K182" s="234">
        <f>ROUND(E182*J182,2)</f>
        <v>0</v>
      </c>
      <c r="L182" s="234">
        <v>21</v>
      </c>
      <c r="M182" s="234">
        <f>G182*(1+L182/100)</f>
        <v>0</v>
      </c>
      <c r="N182" s="232">
        <v>0</v>
      </c>
      <c r="O182" s="232">
        <f>ROUND(E182*N182,2)</f>
        <v>0</v>
      </c>
      <c r="P182" s="232">
        <v>0</v>
      </c>
      <c r="Q182" s="232">
        <f>ROUND(E182*P182,2)</f>
        <v>0</v>
      </c>
      <c r="R182" s="234" t="s">
        <v>871</v>
      </c>
      <c r="S182" s="234" t="s">
        <v>173</v>
      </c>
      <c r="T182" s="235" t="s">
        <v>173</v>
      </c>
      <c r="U182" s="220">
        <v>0.92</v>
      </c>
      <c r="V182" s="220">
        <f>ROUND(E182*U182,2)</f>
        <v>8.2799999999999994</v>
      </c>
      <c r="W182" s="220"/>
      <c r="X182" s="220" t="s">
        <v>237</v>
      </c>
      <c r="Y182" s="220" t="s">
        <v>176</v>
      </c>
      <c r="Z182" s="210"/>
      <c r="AA182" s="210"/>
      <c r="AB182" s="210"/>
      <c r="AC182" s="210"/>
      <c r="AD182" s="210"/>
      <c r="AE182" s="210"/>
      <c r="AF182" s="210"/>
      <c r="AG182" s="210" t="s">
        <v>467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5">
      <c r="A183" s="217"/>
      <c r="B183" s="218"/>
      <c r="C183" s="253" t="s">
        <v>908</v>
      </c>
      <c r="D183" s="248"/>
      <c r="E183" s="249"/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254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5">
      <c r="A184" s="217"/>
      <c r="B184" s="218"/>
      <c r="C184" s="253" t="s">
        <v>909</v>
      </c>
      <c r="D184" s="248"/>
      <c r="E184" s="249">
        <v>9</v>
      </c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254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5">
      <c r="A185" s="217"/>
      <c r="B185" s="218"/>
      <c r="C185" s="244"/>
      <c r="D185" s="239"/>
      <c r="E185" s="239"/>
      <c r="F185" s="239"/>
      <c r="G185" s="239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180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29">
        <v>34</v>
      </c>
      <c r="B186" s="230" t="s">
        <v>649</v>
      </c>
      <c r="C186" s="241" t="s">
        <v>650</v>
      </c>
      <c r="D186" s="231" t="s">
        <v>266</v>
      </c>
      <c r="E186" s="232">
        <v>183.5</v>
      </c>
      <c r="F186" s="233"/>
      <c r="G186" s="234">
        <f>ROUND(E186*F186,2)</f>
        <v>0</v>
      </c>
      <c r="H186" s="233"/>
      <c r="I186" s="234">
        <f>ROUND(E186*H186,2)</f>
        <v>0</v>
      </c>
      <c r="J186" s="233"/>
      <c r="K186" s="234">
        <f>ROUND(E186*J186,2)</f>
        <v>0</v>
      </c>
      <c r="L186" s="234">
        <v>21</v>
      </c>
      <c r="M186" s="234">
        <f>G186*(1+L186/100)</f>
        <v>0</v>
      </c>
      <c r="N186" s="232">
        <v>0</v>
      </c>
      <c r="O186" s="232">
        <f>ROUND(E186*N186,2)</f>
        <v>0</v>
      </c>
      <c r="P186" s="232">
        <v>0</v>
      </c>
      <c r="Q186" s="232">
        <f>ROUND(E186*P186,2)</f>
        <v>0</v>
      </c>
      <c r="R186" s="234"/>
      <c r="S186" s="234" t="s">
        <v>173</v>
      </c>
      <c r="T186" s="235" t="s">
        <v>173</v>
      </c>
      <c r="U186" s="220">
        <v>0.05</v>
      </c>
      <c r="V186" s="220">
        <f>ROUND(E186*U186,2)</f>
        <v>9.18</v>
      </c>
      <c r="W186" s="220"/>
      <c r="X186" s="220" t="s">
        <v>237</v>
      </c>
      <c r="Y186" s="220" t="s">
        <v>176</v>
      </c>
      <c r="Z186" s="210"/>
      <c r="AA186" s="210"/>
      <c r="AB186" s="210"/>
      <c r="AC186" s="210"/>
      <c r="AD186" s="210"/>
      <c r="AE186" s="210"/>
      <c r="AF186" s="210"/>
      <c r="AG186" s="210" t="s">
        <v>467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5">
      <c r="A187" s="217"/>
      <c r="B187" s="218"/>
      <c r="C187" s="253" t="s">
        <v>880</v>
      </c>
      <c r="D187" s="248"/>
      <c r="E187" s="249"/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254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5">
      <c r="A188" s="217"/>
      <c r="B188" s="218"/>
      <c r="C188" s="253" t="s">
        <v>881</v>
      </c>
      <c r="D188" s="248"/>
      <c r="E188" s="249">
        <v>183.5</v>
      </c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254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5">
      <c r="A189" s="217"/>
      <c r="B189" s="218"/>
      <c r="C189" s="244"/>
      <c r="D189" s="239"/>
      <c r="E189" s="239"/>
      <c r="F189" s="239"/>
      <c r="G189" s="239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180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29">
        <v>35</v>
      </c>
      <c r="B190" s="230" t="s">
        <v>910</v>
      </c>
      <c r="C190" s="241" t="s">
        <v>911</v>
      </c>
      <c r="D190" s="231" t="s">
        <v>235</v>
      </c>
      <c r="E190" s="232">
        <v>9</v>
      </c>
      <c r="F190" s="233"/>
      <c r="G190" s="234">
        <f>ROUND(E190*F190,2)</f>
        <v>0</v>
      </c>
      <c r="H190" s="233"/>
      <c r="I190" s="234">
        <f>ROUND(E190*H190,2)</f>
        <v>0</v>
      </c>
      <c r="J190" s="233"/>
      <c r="K190" s="234">
        <f>ROUND(E190*J190,2)</f>
        <v>0</v>
      </c>
      <c r="L190" s="234">
        <v>21</v>
      </c>
      <c r="M190" s="234">
        <f>G190*(1+L190/100)</f>
        <v>0</v>
      </c>
      <c r="N190" s="232">
        <v>0</v>
      </c>
      <c r="O190" s="232">
        <f>ROUND(E190*N190,2)</f>
        <v>0</v>
      </c>
      <c r="P190" s="232">
        <v>0</v>
      </c>
      <c r="Q190" s="232">
        <f>ROUND(E190*P190,2)</f>
        <v>0</v>
      </c>
      <c r="R190" s="234"/>
      <c r="S190" s="234" t="s">
        <v>193</v>
      </c>
      <c r="T190" s="235" t="s">
        <v>174</v>
      </c>
      <c r="U190" s="220">
        <v>0</v>
      </c>
      <c r="V190" s="220">
        <f>ROUND(E190*U190,2)</f>
        <v>0</v>
      </c>
      <c r="W190" s="220"/>
      <c r="X190" s="220" t="s">
        <v>343</v>
      </c>
      <c r="Y190" s="220" t="s">
        <v>176</v>
      </c>
      <c r="Z190" s="210"/>
      <c r="AA190" s="210"/>
      <c r="AB190" s="210"/>
      <c r="AC190" s="210"/>
      <c r="AD190" s="210"/>
      <c r="AE190" s="210"/>
      <c r="AF190" s="210"/>
      <c r="AG190" s="210" t="s">
        <v>721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5">
      <c r="A191" s="217"/>
      <c r="B191" s="218"/>
      <c r="C191" s="253" t="s">
        <v>908</v>
      </c>
      <c r="D191" s="248"/>
      <c r="E191" s="249"/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254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5">
      <c r="A192" s="217"/>
      <c r="B192" s="218"/>
      <c r="C192" s="253" t="s">
        <v>909</v>
      </c>
      <c r="D192" s="248"/>
      <c r="E192" s="249">
        <v>9</v>
      </c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254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5">
      <c r="A193" s="217"/>
      <c r="B193" s="218"/>
      <c r="C193" s="244"/>
      <c r="D193" s="239"/>
      <c r="E193" s="239"/>
      <c r="F193" s="239"/>
      <c r="G193" s="239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180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29">
        <v>36</v>
      </c>
      <c r="B194" s="230" t="s">
        <v>649</v>
      </c>
      <c r="C194" s="241" t="s">
        <v>650</v>
      </c>
      <c r="D194" s="231" t="s">
        <v>266</v>
      </c>
      <c r="E194" s="232">
        <v>298</v>
      </c>
      <c r="F194" s="233"/>
      <c r="G194" s="234">
        <f>ROUND(E194*F194,2)</f>
        <v>0</v>
      </c>
      <c r="H194" s="233"/>
      <c r="I194" s="234">
        <f>ROUND(E194*H194,2)</f>
        <v>0</v>
      </c>
      <c r="J194" s="233"/>
      <c r="K194" s="234">
        <f>ROUND(E194*J194,2)</f>
        <v>0</v>
      </c>
      <c r="L194" s="234">
        <v>21</v>
      </c>
      <c r="M194" s="234">
        <f>G194*(1+L194/100)</f>
        <v>0</v>
      </c>
      <c r="N194" s="232">
        <v>0</v>
      </c>
      <c r="O194" s="232">
        <f>ROUND(E194*N194,2)</f>
        <v>0</v>
      </c>
      <c r="P194" s="232">
        <v>0</v>
      </c>
      <c r="Q194" s="232">
        <f>ROUND(E194*P194,2)</f>
        <v>0</v>
      </c>
      <c r="R194" s="234"/>
      <c r="S194" s="234" t="s">
        <v>173</v>
      </c>
      <c r="T194" s="235" t="s">
        <v>173</v>
      </c>
      <c r="U194" s="220">
        <v>0.05</v>
      </c>
      <c r="V194" s="220">
        <f>ROUND(E194*U194,2)</f>
        <v>14.9</v>
      </c>
      <c r="W194" s="220"/>
      <c r="X194" s="220" t="s">
        <v>237</v>
      </c>
      <c r="Y194" s="220" t="s">
        <v>176</v>
      </c>
      <c r="Z194" s="210"/>
      <c r="AA194" s="210"/>
      <c r="AB194" s="210"/>
      <c r="AC194" s="210"/>
      <c r="AD194" s="210"/>
      <c r="AE194" s="210"/>
      <c r="AF194" s="210"/>
      <c r="AG194" s="210" t="s">
        <v>467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5">
      <c r="A195" s="217"/>
      <c r="B195" s="218"/>
      <c r="C195" s="253" t="s">
        <v>912</v>
      </c>
      <c r="D195" s="248"/>
      <c r="E195" s="249"/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254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5">
      <c r="A196" s="217"/>
      <c r="B196" s="218"/>
      <c r="C196" s="253" t="s">
        <v>913</v>
      </c>
      <c r="D196" s="248"/>
      <c r="E196" s="249">
        <v>298</v>
      </c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254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5">
      <c r="A197" s="217"/>
      <c r="B197" s="218"/>
      <c r="C197" s="244"/>
      <c r="D197" s="239"/>
      <c r="E197" s="239"/>
      <c r="F197" s="239"/>
      <c r="G197" s="239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180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x14ac:dyDescent="0.25">
      <c r="A198" s="222" t="s">
        <v>168</v>
      </c>
      <c r="B198" s="223" t="s">
        <v>111</v>
      </c>
      <c r="C198" s="240" t="s">
        <v>112</v>
      </c>
      <c r="D198" s="224"/>
      <c r="E198" s="225"/>
      <c r="F198" s="226"/>
      <c r="G198" s="226">
        <f>SUMIF(AG199:AG278,"&lt;&gt;NOR",G199:G278)</f>
        <v>0</v>
      </c>
      <c r="H198" s="226"/>
      <c r="I198" s="226">
        <f>SUM(I199:I278)</f>
        <v>0</v>
      </c>
      <c r="J198" s="226"/>
      <c r="K198" s="226">
        <f>SUM(K199:K278)</f>
        <v>0</v>
      </c>
      <c r="L198" s="226"/>
      <c r="M198" s="226">
        <f>SUM(M199:M278)</f>
        <v>0</v>
      </c>
      <c r="N198" s="225"/>
      <c r="O198" s="225">
        <f>SUM(O199:O278)</f>
        <v>2.35</v>
      </c>
      <c r="P198" s="225"/>
      <c r="Q198" s="225">
        <f>SUM(Q199:Q278)</f>
        <v>0</v>
      </c>
      <c r="R198" s="226"/>
      <c r="S198" s="226"/>
      <c r="T198" s="227"/>
      <c r="U198" s="221"/>
      <c r="V198" s="221">
        <f>SUM(V199:V278)</f>
        <v>142.91999999999996</v>
      </c>
      <c r="W198" s="221"/>
      <c r="X198" s="221"/>
      <c r="Y198" s="221"/>
      <c r="AG198" t="s">
        <v>169</v>
      </c>
    </row>
    <row r="199" spans="1:60" ht="20.399999999999999" outlineLevel="1" x14ac:dyDescent="0.25">
      <c r="A199" s="229">
        <v>37</v>
      </c>
      <c r="B199" s="230" t="s">
        <v>914</v>
      </c>
      <c r="C199" s="241" t="s">
        <v>915</v>
      </c>
      <c r="D199" s="231" t="s">
        <v>235</v>
      </c>
      <c r="E199" s="232">
        <v>3</v>
      </c>
      <c r="F199" s="233"/>
      <c r="G199" s="234">
        <f>ROUND(E199*F199,2)</f>
        <v>0</v>
      </c>
      <c r="H199" s="233"/>
      <c r="I199" s="234">
        <f>ROUND(E199*H199,2)</f>
        <v>0</v>
      </c>
      <c r="J199" s="233"/>
      <c r="K199" s="234">
        <f>ROUND(E199*J199,2)</f>
        <v>0</v>
      </c>
      <c r="L199" s="234">
        <v>21</v>
      </c>
      <c r="M199" s="234">
        <f>G199*(1+L199/100)</f>
        <v>0</v>
      </c>
      <c r="N199" s="232">
        <v>2.4000000000000001E-4</v>
      </c>
      <c r="O199" s="232">
        <f>ROUND(E199*N199,2)</f>
        <v>0</v>
      </c>
      <c r="P199" s="232">
        <v>0</v>
      </c>
      <c r="Q199" s="232">
        <f>ROUND(E199*P199,2)</f>
        <v>0</v>
      </c>
      <c r="R199" s="234" t="s">
        <v>871</v>
      </c>
      <c r="S199" s="234" t="s">
        <v>173</v>
      </c>
      <c r="T199" s="235" t="s">
        <v>173</v>
      </c>
      <c r="U199" s="220">
        <v>0.4</v>
      </c>
      <c r="V199" s="220">
        <f>ROUND(E199*U199,2)</f>
        <v>1.2</v>
      </c>
      <c r="W199" s="220"/>
      <c r="X199" s="220" t="s">
        <v>237</v>
      </c>
      <c r="Y199" s="220" t="s">
        <v>176</v>
      </c>
      <c r="Z199" s="210"/>
      <c r="AA199" s="210"/>
      <c r="AB199" s="210"/>
      <c r="AC199" s="210"/>
      <c r="AD199" s="210"/>
      <c r="AE199" s="210"/>
      <c r="AF199" s="210"/>
      <c r="AG199" s="210" t="s">
        <v>467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5">
      <c r="A200" s="217"/>
      <c r="B200" s="218"/>
      <c r="C200" s="253" t="s">
        <v>885</v>
      </c>
      <c r="D200" s="248"/>
      <c r="E200" s="249"/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254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5">
      <c r="A201" s="217"/>
      <c r="B201" s="218"/>
      <c r="C201" s="253" t="s">
        <v>821</v>
      </c>
      <c r="D201" s="248"/>
      <c r="E201" s="249">
        <v>3</v>
      </c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254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5">
      <c r="A202" s="217"/>
      <c r="B202" s="218"/>
      <c r="C202" s="244"/>
      <c r="D202" s="239"/>
      <c r="E202" s="239"/>
      <c r="F202" s="239"/>
      <c r="G202" s="239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180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0.399999999999999" outlineLevel="1" x14ac:dyDescent="0.25">
      <c r="A203" s="229">
        <v>38</v>
      </c>
      <c r="B203" s="230" t="s">
        <v>916</v>
      </c>
      <c r="C203" s="241" t="s">
        <v>917</v>
      </c>
      <c r="D203" s="231" t="s">
        <v>918</v>
      </c>
      <c r="E203" s="232">
        <v>2</v>
      </c>
      <c r="F203" s="233"/>
      <c r="G203" s="234">
        <f>ROUND(E203*F203,2)</f>
        <v>0</v>
      </c>
      <c r="H203" s="233"/>
      <c r="I203" s="234">
        <f>ROUND(E203*H203,2)</f>
        <v>0</v>
      </c>
      <c r="J203" s="233"/>
      <c r="K203" s="234">
        <f>ROUND(E203*J203,2)</f>
        <v>0</v>
      </c>
      <c r="L203" s="234">
        <v>21</v>
      </c>
      <c r="M203" s="234">
        <f>G203*(1+L203/100)</f>
        <v>0</v>
      </c>
      <c r="N203" s="232">
        <v>3.363E-2</v>
      </c>
      <c r="O203" s="232">
        <f>ROUND(E203*N203,2)</f>
        <v>7.0000000000000007E-2</v>
      </c>
      <c r="P203" s="232">
        <v>0</v>
      </c>
      <c r="Q203" s="232">
        <f>ROUND(E203*P203,2)</f>
        <v>0</v>
      </c>
      <c r="R203" s="234"/>
      <c r="S203" s="234" t="s">
        <v>193</v>
      </c>
      <c r="T203" s="235" t="s">
        <v>174</v>
      </c>
      <c r="U203" s="220">
        <v>0</v>
      </c>
      <c r="V203" s="220">
        <f>ROUND(E203*U203,2)</f>
        <v>0</v>
      </c>
      <c r="W203" s="220"/>
      <c r="X203" s="220" t="s">
        <v>343</v>
      </c>
      <c r="Y203" s="220" t="s">
        <v>176</v>
      </c>
      <c r="Z203" s="210"/>
      <c r="AA203" s="210"/>
      <c r="AB203" s="210"/>
      <c r="AC203" s="210"/>
      <c r="AD203" s="210"/>
      <c r="AE203" s="210"/>
      <c r="AF203" s="210"/>
      <c r="AG203" s="210" t="s">
        <v>721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5">
      <c r="A204" s="217"/>
      <c r="B204" s="218"/>
      <c r="C204" s="253" t="s">
        <v>752</v>
      </c>
      <c r="D204" s="248"/>
      <c r="E204" s="249"/>
      <c r="F204" s="220"/>
      <c r="G204" s="22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254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5">
      <c r="A205" s="217"/>
      <c r="B205" s="218"/>
      <c r="C205" s="253" t="s">
        <v>91</v>
      </c>
      <c r="D205" s="248"/>
      <c r="E205" s="249">
        <v>2</v>
      </c>
      <c r="F205" s="220"/>
      <c r="G205" s="22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254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5">
      <c r="A206" s="217"/>
      <c r="B206" s="218"/>
      <c r="C206" s="244"/>
      <c r="D206" s="239"/>
      <c r="E206" s="239"/>
      <c r="F206" s="239"/>
      <c r="G206" s="239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180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29">
        <v>39</v>
      </c>
      <c r="B207" s="230" t="s">
        <v>919</v>
      </c>
      <c r="C207" s="241" t="s">
        <v>920</v>
      </c>
      <c r="D207" s="231" t="s">
        <v>266</v>
      </c>
      <c r="E207" s="232">
        <v>113</v>
      </c>
      <c r="F207" s="233"/>
      <c r="G207" s="234">
        <f>ROUND(E207*F207,2)</f>
        <v>0</v>
      </c>
      <c r="H207" s="233"/>
      <c r="I207" s="234">
        <f>ROUND(E207*H207,2)</f>
        <v>0</v>
      </c>
      <c r="J207" s="233"/>
      <c r="K207" s="234">
        <f>ROUND(E207*J207,2)</f>
        <v>0</v>
      </c>
      <c r="L207" s="234">
        <v>21</v>
      </c>
      <c r="M207" s="234">
        <f>G207*(1+L207/100)</f>
        <v>0</v>
      </c>
      <c r="N207" s="232">
        <v>0</v>
      </c>
      <c r="O207" s="232">
        <f>ROUND(E207*N207,2)</f>
        <v>0</v>
      </c>
      <c r="P207" s="232">
        <v>0</v>
      </c>
      <c r="Q207" s="232">
        <f>ROUND(E207*P207,2)</f>
        <v>0</v>
      </c>
      <c r="R207" s="234" t="s">
        <v>871</v>
      </c>
      <c r="S207" s="234" t="s">
        <v>173</v>
      </c>
      <c r="T207" s="235" t="s">
        <v>173</v>
      </c>
      <c r="U207" s="220">
        <v>0.04</v>
      </c>
      <c r="V207" s="220">
        <f>ROUND(E207*U207,2)</f>
        <v>4.5199999999999996</v>
      </c>
      <c r="W207" s="220"/>
      <c r="X207" s="220" t="s">
        <v>237</v>
      </c>
      <c r="Y207" s="220" t="s">
        <v>176</v>
      </c>
      <c r="Z207" s="210"/>
      <c r="AA207" s="210"/>
      <c r="AB207" s="210"/>
      <c r="AC207" s="210"/>
      <c r="AD207" s="210"/>
      <c r="AE207" s="210"/>
      <c r="AF207" s="210"/>
      <c r="AG207" s="210" t="s">
        <v>467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5">
      <c r="A208" s="217"/>
      <c r="B208" s="218"/>
      <c r="C208" s="252" t="s">
        <v>921</v>
      </c>
      <c r="D208" s="250"/>
      <c r="E208" s="250"/>
      <c r="F208" s="250"/>
      <c r="G208" s="250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240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37" t="str">
        <f>C208</f>
        <v>přísun, montáže, demontáže a odsunu zkoušecího čerpadla, napuštění tlakovou vodou a dodání vody pro tlakovou zkoušku,</v>
      </c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5">
      <c r="A209" s="217"/>
      <c r="B209" s="218"/>
      <c r="C209" s="253" t="s">
        <v>922</v>
      </c>
      <c r="D209" s="248"/>
      <c r="E209" s="249"/>
      <c r="F209" s="220"/>
      <c r="G209" s="22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254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5">
      <c r="A210" s="217"/>
      <c r="B210" s="218"/>
      <c r="C210" s="253" t="s">
        <v>923</v>
      </c>
      <c r="D210" s="248"/>
      <c r="E210" s="249">
        <v>113</v>
      </c>
      <c r="F210" s="220"/>
      <c r="G210" s="22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10"/>
      <c r="AA210" s="210"/>
      <c r="AB210" s="210"/>
      <c r="AC210" s="210"/>
      <c r="AD210" s="210"/>
      <c r="AE210" s="210"/>
      <c r="AF210" s="210"/>
      <c r="AG210" s="210" t="s">
        <v>254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5">
      <c r="A211" s="217"/>
      <c r="B211" s="218"/>
      <c r="C211" s="244"/>
      <c r="D211" s="239"/>
      <c r="E211" s="239"/>
      <c r="F211" s="239"/>
      <c r="G211" s="239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180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29">
        <v>40</v>
      </c>
      <c r="B212" s="230" t="s">
        <v>924</v>
      </c>
      <c r="C212" s="241" t="s">
        <v>925</v>
      </c>
      <c r="D212" s="231" t="s">
        <v>266</v>
      </c>
      <c r="E212" s="232">
        <v>183.5</v>
      </c>
      <c r="F212" s="233"/>
      <c r="G212" s="234">
        <f>ROUND(E212*F212,2)</f>
        <v>0</v>
      </c>
      <c r="H212" s="233"/>
      <c r="I212" s="234">
        <f>ROUND(E212*H212,2)</f>
        <v>0</v>
      </c>
      <c r="J212" s="233"/>
      <c r="K212" s="234">
        <f>ROUND(E212*J212,2)</f>
        <v>0</v>
      </c>
      <c r="L212" s="234">
        <v>21</v>
      </c>
      <c r="M212" s="234">
        <f>G212*(1+L212/100)</f>
        <v>0</v>
      </c>
      <c r="N212" s="232">
        <v>0</v>
      </c>
      <c r="O212" s="232">
        <f>ROUND(E212*N212,2)</f>
        <v>0</v>
      </c>
      <c r="P212" s="232">
        <v>0</v>
      </c>
      <c r="Q212" s="232">
        <f>ROUND(E212*P212,2)</f>
        <v>0</v>
      </c>
      <c r="R212" s="234" t="s">
        <v>871</v>
      </c>
      <c r="S212" s="234" t="s">
        <v>173</v>
      </c>
      <c r="T212" s="235" t="s">
        <v>173</v>
      </c>
      <c r="U212" s="220">
        <v>0.04</v>
      </c>
      <c r="V212" s="220">
        <f>ROUND(E212*U212,2)</f>
        <v>7.34</v>
      </c>
      <c r="W212" s="220"/>
      <c r="X212" s="220" t="s">
        <v>237</v>
      </c>
      <c r="Y212" s="220" t="s">
        <v>176</v>
      </c>
      <c r="Z212" s="210"/>
      <c r="AA212" s="210"/>
      <c r="AB212" s="210"/>
      <c r="AC212" s="210"/>
      <c r="AD212" s="210"/>
      <c r="AE212" s="210"/>
      <c r="AF212" s="210"/>
      <c r="AG212" s="210" t="s">
        <v>467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5">
      <c r="A213" s="217"/>
      <c r="B213" s="218"/>
      <c r="C213" s="252" t="s">
        <v>921</v>
      </c>
      <c r="D213" s="250"/>
      <c r="E213" s="250"/>
      <c r="F213" s="250"/>
      <c r="G213" s="25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240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37" t="str">
        <f>C213</f>
        <v>přísun, montáže, demontáže a odsunu zkoušecího čerpadla, napuštění tlakovou vodou a dodání vody pro tlakovou zkoušku,</v>
      </c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5">
      <c r="A214" s="217"/>
      <c r="B214" s="218"/>
      <c r="C214" s="253" t="s">
        <v>880</v>
      </c>
      <c r="D214" s="248"/>
      <c r="E214" s="249"/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254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5">
      <c r="A215" s="217"/>
      <c r="B215" s="218"/>
      <c r="C215" s="253" t="s">
        <v>881</v>
      </c>
      <c r="D215" s="248"/>
      <c r="E215" s="249">
        <v>183.5</v>
      </c>
      <c r="F215" s="220"/>
      <c r="G215" s="220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20"/>
      <c r="Z215" s="210"/>
      <c r="AA215" s="210"/>
      <c r="AB215" s="210"/>
      <c r="AC215" s="210"/>
      <c r="AD215" s="210"/>
      <c r="AE215" s="210"/>
      <c r="AF215" s="210"/>
      <c r="AG215" s="210" t="s">
        <v>254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5">
      <c r="A216" s="217"/>
      <c r="B216" s="218"/>
      <c r="C216" s="244"/>
      <c r="D216" s="239"/>
      <c r="E216" s="239"/>
      <c r="F216" s="239"/>
      <c r="G216" s="239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10"/>
      <c r="AA216" s="210"/>
      <c r="AB216" s="210"/>
      <c r="AC216" s="210"/>
      <c r="AD216" s="210"/>
      <c r="AE216" s="210"/>
      <c r="AF216" s="210"/>
      <c r="AG216" s="210" t="s">
        <v>180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29">
        <v>41</v>
      </c>
      <c r="B217" s="230" t="s">
        <v>926</v>
      </c>
      <c r="C217" s="241" t="s">
        <v>927</v>
      </c>
      <c r="D217" s="231" t="s">
        <v>666</v>
      </c>
      <c r="E217" s="232">
        <v>2</v>
      </c>
      <c r="F217" s="233"/>
      <c r="G217" s="234">
        <f>ROUND(E217*F217,2)</f>
        <v>0</v>
      </c>
      <c r="H217" s="233"/>
      <c r="I217" s="234">
        <f>ROUND(E217*H217,2)</f>
        <v>0</v>
      </c>
      <c r="J217" s="233"/>
      <c r="K217" s="234">
        <f>ROUND(E217*J217,2)</f>
        <v>0</v>
      </c>
      <c r="L217" s="234">
        <v>21</v>
      </c>
      <c r="M217" s="234">
        <f>G217*(1+L217/100)</f>
        <v>0</v>
      </c>
      <c r="N217" s="232">
        <v>3.5029999999999999E-2</v>
      </c>
      <c r="O217" s="232">
        <f>ROUND(E217*N217,2)</f>
        <v>7.0000000000000007E-2</v>
      </c>
      <c r="P217" s="232">
        <v>0</v>
      </c>
      <c r="Q217" s="232">
        <f>ROUND(E217*P217,2)</f>
        <v>0</v>
      </c>
      <c r="R217" s="234" t="s">
        <v>871</v>
      </c>
      <c r="S217" s="234" t="s">
        <v>173</v>
      </c>
      <c r="T217" s="235" t="s">
        <v>173</v>
      </c>
      <c r="U217" s="220">
        <v>10.130000000000001</v>
      </c>
      <c r="V217" s="220">
        <f>ROUND(E217*U217,2)</f>
        <v>20.260000000000002</v>
      </c>
      <c r="W217" s="220"/>
      <c r="X217" s="220" t="s">
        <v>237</v>
      </c>
      <c r="Y217" s="220" t="s">
        <v>176</v>
      </c>
      <c r="Z217" s="210"/>
      <c r="AA217" s="210"/>
      <c r="AB217" s="210"/>
      <c r="AC217" s="210"/>
      <c r="AD217" s="210"/>
      <c r="AE217" s="210"/>
      <c r="AF217" s="210"/>
      <c r="AG217" s="210" t="s">
        <v>467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ht="31.2" outlineLevel="2" x14ac:dyDescent="0.25">
      <c r="A218" s="217"/>
      <c r="B218" s="218"/>
      <c r="C218" s="252" t="s">
        <v>928</v>
      </c>
      <c r="D218" s="250"/>
      <c r="E218" s="250"/>
      <c r="F218" s="250"/>
      <c r="G218" s="25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240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37" t="str">
        <f>C218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5">
      <c r="A219" s="217"/>
      <c r="B219" s="218"/>
      <c r="C219" s="253" t="s">
        <v>752</v>
      </c>
      <c r="D219" s="248"/>
      <c r="E219" s="249"/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254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5">
      <c r="A220" s="217"/>
      <c r="B220" s="218"/>
      <c r="C220" s="253" t="s">
        <v>91</v>
      </c>
      <c r="D220" s="248"/>
      <c r="E220" s="249">
        <v>2</v>
      </c>
      <c r="F220" s="220"/>
      <c r="G220" s="22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10"/>
      <c r="AA220" s="210"/>
      <c r="AB220" s="210"/>
      <c r="AC220" s="210"/>
      <c r="AD220" s="210"/>
      <c r="AE220" s="210"/>
      <c r="AF220" s="210"/>
      <c r="AG220" s="210" t="s">
        <v>254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5">
      <c r="A221" s="217"/>
      <c r="B221" s="218"/>
      <c r="C221" s="244"/>
      <c r="D221" s="239"/>
      <c r="E221" s="239"/>
      <c r="F221" s="239"/>
      <c r="G221" s="239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180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29">
        <v>42</v>
      </c>
      <c r="B222" s="230" t="s">
        <v>929</v>
      </c>
      <c r="C222" s="241" t="s">
        <v>930</v>
      </c>
      <c r="D222" s="231" t="s">
        <v>266</v>
      </c>
      <c r="E222" s="232">
        <v>113</v>
      </c>
      <c r="F222" s="233"/>
      <c r="G222" s="234">
        <f>ROUND(E222*F222,2)</f>
        <v>0</v>
      </c>
      <c r="H222" s="233"/>
      <c r="I222" s="234">
        <f>ROUND(E222*H222,2)</f>
        <v>0</v>
      </c>
      <c r="J222" s="233"/>
      <c r="K222" s="234">
        <f>ROUND(E222*J222,2)</f>
        <v>0</v>
      </c>
      <c r="L222" s="234">
        <v>21</v>
      </c>
      <c r="M222" s="234">
        <f>G222*(1+L222/100)</f>
        <v>0</v>
      </c>
      <c r="N222" s="232">
        <v>0</v>
      </c>
      <c r="O222" s="232">
        <f>ROUND(E222*N222,2)</f>
        <v>0</v>
      </c>
      <c r="P222" s="232">
        <v>0</v>
      </c>
      <c r="Q222" s="232">
        <f>ROUND(E222*P222,2)</f>
        <v>0</v>
      </c>
      <c r="R222" s="234" t="s">
        <v>871</v>
      </c>
      <c r="S222" s="234" t="s">
        <v>173</v>
      </c>
      <c r="T222" s="235" t="s">
        <v>173</v>
      </c>
      <c r="U222" s="220">
        <v>0.15</v>
      </c>
      <c r="V222" s="220">
        <f>ROUND(E222*U222,2)</f>
        <v>16.95</v>
      </c>
      <c r="W222" s="220"/>
      <c r="X222" s="220" t="s">
        <v>237</v>
      </c>
      <c r="Y222" s="220" t="s">
        <v>176</v>
      </c>
      <c r="Z222" s="210"/>
      <c r="AA222" s="210"/>
      <c r="AB222" s="210"/>
      <c r="AC222" s="210"/>
      <c r="AD222" s="210"/>
      <c r="AE222" s="210"/>
      <c r="AF222" s="210"/>
      <c r="AG222" s="210" t="s">
        <v>467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5">
      <c r="A223" s="217"/>
      <c r="B223" s="218"/>
      <c r="C223" s="252" t="s">
        <v>931</v>
      </c>
      <c r="D223" s="250"/>
      <c r="E223" s="250"/>
      <c r="F223" s="250"/>
      <c r="G223" s="25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240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37" t="str">
        <f>C223</f>
        <v>napuštění a vypuštění vody, dodání vody a desinfekčního prostředku, náklady na bakteriologický rozbor vody,</v>
      </c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5">
      <c r="A224" s="217"/>
      <c r="B224" s="218"/>
      <c r="C224" s="253" t="s">
        <v>922</v>
      </c>
      <c r="D224" s="248"/>
      <c r="E224" s="249"/>
      <c r="F224" s="220"/>
      <c r="G224" s="22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10"/>
      <c r="AA224" s="210"/>
      <c r="AB224" s="210"/>
      <c r="AC224" s="210"/>
      <c r="AD224" s="210"/>
      <c r="AE224" s="210"/>
      <c r="AF224" s="210"/>
      <c r="AG224" s="210" t="s">
        <v>254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5">
      <c r="A225" s="217"/>
      <c r="B225" s="218"/>
      <c r="C225" s="253" t="s">
        <v>923</v>
      </c>
      <c r="D225" s="248"/>
      <c r="E225" s="249">
        <v>113</v>
      </c>
      <c r="F225" s="220"/>
      <c r="G225" s="220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20"/>
      <c r="Z225" s="210"/>
      <c r="AA225" s="210"/>
      <c r="AB225" s="210"/>
      <c r="AC225" s="210"/>
      <c r="AD225" s="210"/>
      <c r="AE225" s="210"/>
      <c r="AF225" s="210"/>
      <c r="AG225" s="210" t="s">
        <v>254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5">
      <c r="A226" s="217"/>
      <c r="B226" s="218"/>
      <c r="C226" s="244"/>
      <c r="D226" s="239"/>
      <c r="E226" s="239"/>
      <c r="F226" s="239"/>
      <c r="G226" s="239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180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29">
        <v>43</v>
      </c>
      <c r="B227" s="230" t="s">
        <v>932</v>
      </c>
      <c r="C227" s="241" t="s">
        <v>933</v>
      </c>
      <c r="D227" s="231" t="s">
        <v>266</v>
      </c>
      <c r="E227" s="232">
        <v>183.5</v>
      </c>
      <c r="F227" s="233"/>
      <c r="G227" s="234">
        <f>ROUND(E227*F227,2)</f>
        <v>0</v>
      </c>
      <c r="H227" s="233"/>
      <c r="I227" s="234">
        <f>ROUND(E227*H227,2)</f>
        <v>0</v>
      </c>
      <c r="J227" s="233"/>
      <c r="K227" s="234">
        <f>ROUND(E227*J227,2)</f>
        <v>0</v>
      </c>
      <c r="L227" s="234">
        <v>21</v>
      </c>
      <c r="M227" s="234">
        <f>G227*(1+L227/100)</f>
        <v>0</v>
      </c>
      <c r="N227" s="232">
        <v>0</v>
      </c>
      <c r="O227" s="232">
        <f>ROUND(E227*N227,2)</f>
        <v>0</v>
      </c>
      <c r="P227" s="232">
        <v>0</v>
      </c>
      <c r="Q227" s="232">
        <f>ROUND(E227*P227,2)</f>
        <v>0</v>
      </c>
      <c r="R227" s="234" t="s">
        <v>871</v>
      </c>
      <c r="S227" s="234" t="s">
        <v>173</v>
      </c>
      <c r="T227" s="235" t="s">
        <v>173</v>
      </c>
      <c r="U227" s="220">
        <v>0.21</v>
      </c>
      <c r="V227" s="220">
        <f>ROUND(E227*U227,2)</f>
        <v>38.54</v>
      </c>
      <c r="W227" s="220"/>
      <c r="X227" s="220" t="s">
        <v>237</v>
      </c>
      <c r="Y227" s="220" t="s">
        <v>176</v>
      </c>
      <c r="Z227" s="210"/>
      <c r="AA227" s="210"/>
      <c r="AB227" s="210"/>
      <c r="AC227" s="210"/>
      <c r="AD227" s="210"/>
      <c r="AE227" s="210"/>
      <c r="AF227" s="210"/>
      <c r="AG227" s="210" t="s">
        <v>467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2" x14ac:dyDescent="0.25">
      <c r="A228" s="217"/>
      <c r="B228" s="218"/>
      <c r="C228" s="252" t="s">
        <v>931</v>
      </c>
      <c r="D228" s="250"/>
      <c r="E228" s="250"/>
      <c r="F228" s="250"/>
      <c r="G228" s="25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10"/>
      <c r="AA228" s="210"/>
      <c r="AB228" s="210"/>
      <c r="AC228" s="210"/>
      <c r="AD228" s="210"/>
      <c r="AE228" s="210"/>
      <c r="AF228" s="210"/>
      <c r="AG228" s="210" t="s">
        <v>240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37" t="str">
        <f>C228</f>
        <v>napuštění a vypuštění vody, dodání vody a desinfekčního prostředku, náklady na bakteriologický rozbor vody,</v>
      </c>
      <c r="BB228" s="210"/>
      <c r="BC228" s="210"/>
      <c r="BD228" s="210"/>
      <c r="BE228" s="210"/>
      <c r="BF228" s="210"/>
      <c r="BG228" s="210"/>
      <c r="BH228" s="210"/>
    </row>
    <row r="229" spans="1:60" outlineLevel="2" x14ac:dyDescent="0.25">
      <c r="A229" s="217"/>
      <c r="B229" s="218"/>
      <c r="C229" s="253" t="s">
        <v>934</v>
      </c>
      <c r="D229" s="248"/>
      <c r="E229" s="249"/>
      <c r="F229" s="220"/>
      <c r="G229" s="220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20"/>
      <c r="Z229" s="210"/>
      <c r="AA229" s="210"/>
      <c r="AB229" s="210"/>
      <c r="AC229" s="210"/>
      <c r="AD229" s="210"/>
      <c r="AE229" s="210"/>
      <c r="AF229" s="210"/>
      <c r="AG229" s="210" t="s">
        <v>254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5">
      <c r="A230" s="217"/>
      <c r="B230" s="218"/>
      <c r="C230" s="253" t="s">
        <v>881</v>
      </c>
      <c r="D230" s="248"/>
      <c r="E230" s="249">
        <v>183.5</v>
      </c>
      <c r="F230" s="220"/>
      <c r="G230" s="22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254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5">
      <c r="A231" s="217"/>
      <c r="B231" s="218"/>
      <c r="C231" s="244"/>
      <c r="D231" s="239"/>
      <c r="E231" s="239"/>
      <c r="F231" s="239"/>
      <c r="G231" s="239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180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ht="20.399999999999999" outlineLevel="1" x14ac:dyDescent="0.25">
      <c r="A232" s="229">
        <v>44</v>
      </c>
      <c r="B232" s="230" t="s">
        <v>935</v>
      </c>
      <c r="C232" s="241" t="s">
        <v>936</v>
      </c>
      <c r="D232" s="231" t="s">
        <v>235</v>
      </c>
      <c r="E232" s="232">
        <v>2</v>
      </c>
      <c r="F232" s="233"/>
      <c r="G232" s="234">
        <f>ROUND(E232*F232,2)</f>
        <v>0</v>
      </c>
      <c r="H232" s="233"/>
      <c r="I232" s="234">
        <f>ROUND(E232*H232,2)</f>
        <v>0</v>
      </c>
      <c r="J232" s="233"/>
      <c r="K232" s="234">
        <f>ROUND(E232*J232,2)</f>
        <v>0</v>
      </c>
      <c r="L232" s="234">
        <v>21</v>
      </c>
      <c r="M232" s="234">
        <f>G232*(1+L232/100)</f>
        <v>0</v>
      </c>
      <c r="N232" s="232">
        <v>2.2000000000000001E-4</v>
      </c>
      <c r="O232" s="232">
        <f>ROUND(E232*N232,2)</f>
        <v>0</v>
      </c>
      <c r="P232" s="232">
        <v>0</v>
      </c>
      <c r="Q232" s="232">
        <f>ROUND(E232*P232,2)</f>
        <v>0</v>
      </c>
      <c r="R232" s="234" t="s">
        <v>871</v>
      </c>
      <c r="S232" s="234" t="s">
        <v>173</v>
      </c>
      <c r="T232" s="235" t="s">
        <v>173</v>
      </c>
      <c r="U232" s="220">
        <v>1.55</v>
      </c>
      <c r="V232" s="220">
        <f>ROUND(E232*U232,2)</f>
        <v>3.1</v>
      </c>
      <c r="W232" s="220"/>
      <c r="X232" s="220" t="s">
        <v>237</v>
      </c>
      <c r="Y232" s="220" t="s">
        <v>176</v>
      </c>
      <c r="Z232" s="210"/>
      <c r="AA232" s="210"/>
      <c r="AB232" s="210"/>
      <c r="AC232" s="210"/>
      <c r="AD232" s="210"/>
      <c r="AE232" s="210"/>
      <c r="AF232" s="210"/>
      <c r="AG232" s="210" t="s">
        <v>467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5">
      <c r="A233" s="217"/>
      <c r="B233" s="218"/>
      <c r="C233" s="253" t="s">
        <v>752</v>
      </c>
      <c r="D233" s="248"/>
      <c r="E233" s="249"/>
      <c r="F233" s="220"/>
      <c r="G233" s="220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20"/>
      <c r="Z233" s="210"/>
      <c r="AA233" s="210"/>
      <c r="AB233" s="210"/>
      <c r="AC233" s="210"/>
      <c r="AD233" s="210"/>
      <c r="AE233" s="210"/>
      <c r="AF233" s="210"/>
      <c r="AG233" s="210" t="s">
        <v>254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5">
      <c r="A234" s="217"/>
      <c r="B234" s="218"/>
      <c r="C234" s="253" t="s">
        <v>91</v>
      </c>
      <c r="D234" s="248"/>
      <c r="E234" s="249">
        <v>2</v>
      </c>
      <c r="F234" s="220"/>
      <c r="G234" s="220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20"/>
      <c r="Z234" s="210"/>
      <c r="AA234" s="210"/>
      <c r="AB234" s="210"/>
      <c r="AC234" s="210"/>
      <c r="AD234" s="210"/>
      <c r="AE234" s="210"/>
      <c r="AF234" s="210"/>
      <c r="AG234" s="210" t="s">
        <v>254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5">
      <c r="A235" s="217"/>
      <c r="B235" s="218"/>
      <c r="C235" s="244"/>
      <c r="D235" s="239"/>
      <c r="E235" s="239"/>
      <c r="F235" s="239"/>
      <c r="G235" s="239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180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ht="20.399999999999999" outlineLevel="1" x14ac:dyDescent="0.25">
      <c r="A236" s="229">
        <v>45</v>
      </c>
      <c r="B236" s="230" t="s">
        <v>937</v>
      </c>
      <c r="C236" s="241" t="s">
        <v>938</v>
      </c>
      <c r="D236" s="231" t="s">
        <v>235</v>
      </c>
      <c r="E236" s="232">
        <v>2</v>
      </c>
      <c r="F236" s="233"/>
      <c r="G236" s="234">
        <f>ROUND(E236*F236,2)</f>
        <v>0</v>
      </c>
      <c r="H236" s="233"/>
      <c r="I236" s="234">
        <f>ROUND(E236*H236,2)</f>
        <v>0</v>
      </c>
      <c r="J236" s="233"/>
      <c r="K236" s="234">
        <f>ROUND(E236*J236,2)</f>
        <v>0</v>
      </c>
      <c r="L236" s="234">
        <v>21</v>
      </c>
      <c r="M236" s="234">
        <f>G236*(1+L236/100)</f>
        <v>0</v>
      </c>
      <c r="N236" s="232">
        <v>4.0999999999999999E-4</v>
      </c>
      <c r="O236" s="232">
        <f>ROUND(E236*N236,2)</f>
        <v>0</v>
      </c>
      <c r="P236" s="232">
        <v>0</v>
      </c>
      <c r="Q236" s="232">
        <f>ROUND(E236*P236,2)</f>
        <v>0</v>
      </c>
      <c r="R236" s="234" t="s">
        <v>871</v>
      </c>
      <c r="S236" s="234" t="s">
        <v>173</v>
      </c>
      <c r="T236" s="235" t="s">
        <v>173</v>
      </c>
      <c r="U236" s="220">
        <v>1.87</v>
      </c>
      <c r="V236" s="220">
        <f>ROUND(E236*U236,2)</f>
        <v>3.74</v>
      </c>
      <c r="W236" s="220"/>
      <c r="X236" s="220" t="s">
        <v>237</v>
      </c>
      <c r="Y236" s="220" t="s">
        <v>176</v>
      </c>
      <c r="Z236" s="210"/>
      <c r="AA236" s="210"/>
      <c r="AB236" s="210"/>
      <c r="AC236" s="210"/>
      <c r="AD236" s="210"/>
      <c r="AE236" s="210"/>
      <c r="AF236" s="210"/>
      <c r="AG236" s="210" t="s">
        <v>467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5">
      <c r="A237" s="217"/>
      <c r="B237" s="218"/>
      <c r="C237" s="253" t="s">
        <v>752</v>
      </c>
      <c r="D237" s="248"/>
      <c r="E237" s="249"/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254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5">
      <c r="A238" s="217"/>
      <c r="B238" s="218"/>
      <c r="C238" s="253" t="s">
        <v>91</v>
      </c>
      <c r="D238" s="248"/>
      <c r="E238" s="249">
        <v>2</v>
      </c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10"/>
      <c r="AA238" s="210"/>
      <c r="AB238" s="210"/>
      <c r="AC238" s="210"/>
      <c r="AD238" s="210"/>
      <c r="AE238" s="210"/>
      <c r="AF238" s="210"/>
      <c r="AG238" s="210" t="s">
        <v>254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2" x14ac:dyDescent="0.25">
      <c r="A239" s="217"/>
      <c r="B239" s="218"/>
      <c r="C239" s="244"/>
      <c r="D239" s="239"/>
      <c r="E239" s="239"/>
      <c r="F239" s="239"/>
      <c r="G239" s="239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180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29">
        <v>46</v>
      </c>
      <c r="B240" s="230" t="s">
        <v>939</v>
      </c>
      <c r="C240" s="241" t="s">
        <v>940</v>
      </c>
      <c r="D240" s="231" t="s">
        <v>235</v>
      </c>
      <c r="E240" s="232">
        <v>4</v>
      </c>
      <c r="F240" s="233"/>
      <c r="G240" s="234">
        <f>ROUND(E240*F240,2)</f>
        <v>0</v>
      </c>
      <c r="H240" s="233"/>
      <c r="I240" s="234">
        <f>ROUND(E240*H240,2)</f>
        <v>0</v>
      </c>
      <c r="J240" s="233"/>
      <c r="K240" s="234">
        <f>ROUND(E240*J240,2)</f>
        <v>0</v>
      </c>
      <c r="L240" s="234">
        <v>21</v>
      </c>
      <c r="M240" s="234">
        <f>G240*(1+L240/100)</f>
        <v>0</v>
      </c>
      <c r="N240" s="232">
        <v>0.11178</v>
      </c>
      <c r="O240" s="232">
        <f>ROUND(E240*N240,2)</f>
        <v>0.45</v>
      </c>
      <c r="P240" s="232">
        <v>0</v>
      </c>
      <c r="Q240" s="232">
        <f>ROUND(E240*P240,2)</f>
        <v>0</v>
      </c>
      <c r="R240" s="234" t="s">
        <v>871</v>
      </c>
      <c r="S240" s="234" t="s">
        <v>173</v>
      </c>
      <c r="T240" s="235" t="s">
        <v>173</v>
      </c>
      <c r="U240" s="220">
        <v>0.86</v>
      </c>
      <c r="V240" s="220">
        <f>ROUND(E240*U240,2)</f>
        <v>3.44</v>
      </c>
      <c r="W240" s="220"/>
      <c r="X240" s="220" t="s">
        <v>237</v>
      </c>
      <c r="Y240" s="220" t="s">
        <v>176</v>
      </c>
      <c r="Z240" s="210"/>
      <c r="AA240" s="210"/>
      <c r="AB240" s="210"/>
      <c r="AC240" s="210"/>
      <c r="AD240" s="210"/>
      <c r="AE240" s="210"/>
      <c r="AF240" s="210"/>
      <c r="AG240" s="210" t="s">
        <v>467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2" x14ac:dyDescent="0.25">
      <c r="A241" s="217"/>
      <c r="B241" s="218"/>
      <c r="C241" s="252" t="s">
        <v>941</v>
      </c>
      <c r="D241" s="250"/>
      <c r="E241" s="250"/>
      <c r="F241" s="250"/>
      <c r="G241" s="25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240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5">
      <c r="A242" s="217"/>
      <c r="B242" s="218"/>
      <c r="C242" s="253" t="s">
        <v>901</v>
      </c>
      <c r="D242" s="248"/>
      <c r="E242" s="249"/>
      <c r="F242" s="220"/>
      <c r="G242" s="220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20"/>
      <c r="Z242" s="210"/>
      <c r="AA242" s="210"/>
      <c r="AB242" s="210"/>
      <c r="AC242" s="210"/>
      <c r="AD242" s="210"/>
      <c r="AE242" s="210"/>
      <c r="AF242" s="210"/>
      <c r="AG242" s="210" t="s">
        <v>254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5">
      <c r="A243" s="217"/>
      <c r="B243" s="218"/>
      <c r="C243" s="253" t="s">
        <v>95</v>
      </c>
      <c r="D243" s="248"/>
      <c r="E243" s="249">
        <v>4</v>
      </c>
      <c r="F243" s="220"/>
      <c r="G243" s="22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254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2" x14ac:dyDescent="0.25">
      <c r="A244" s="217"/>
      <c r="B244" s="218"/>
      <c r="C244" s="244"/>
      <c r="D244" s="239"/>
      <c r="E244" s="239"/>
      <c r="F244" s="239"/>
      <c r="G244" s="239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20"/>
      <c r="Z244" s="210"/>
      <c r="AA244" s="210"/>
      <c r="AB244" s="210"/>
      <c r="AC244" s="210"/>
      <c r="AD244" s="210"/>
      <c r="AE244" s="210"/>
      <c r="AF244" s="210"/>
      <c r="AG244" s="210" t="s">
        <v>180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29">
        <v>47</v>
      </c>
      <c r="B245" s="230" t="s">
        <v>942</v>
      </c>
      <c r="C245" s="241" t="s">
        <v>943</v>
      </c>
      <c r="D245" s="231" t="s">
        <v>235</v>
      </c>
      <c r="E245" s="232">
        <v>9</v>
      </c>
      <c r="F245" s="233"/>
      <c r="G245" s="234">
        <f>ROUND(E245*F245,2)</f>
        <v>0</v>
      </c>
      <c r="H245" s="233"/>
      <c r="I245" s="234">
        <f>ROUND(E245*H245,2)</f>
        <v>0</v>
      </c>
      <c r="J245" s="233"/>
      <c r="K245" s="234">
        <f>ROUND(E245*J245,2)</f>
        <v>0</v>
      </c>
      <c r="L245" s="234">
        <v>21</v>
      </c>
      <c r="M245" s="234">
        <f>G245*(1+L245/100)</f>
        <v>0</v>
      </c>
      <c r="N245" s="232">
        <v>6.3829999999999998E-2</v>
      </c>
      <c r="O245" s="232">
        <f>ROUND(E245*N245,2)</f>
        <v>0.56999999999999995</v>
      </c>
      <c r="P245" s="232">
        <v>0</v>
      </c>
      <c r="Q245" s="232">
        <f>ROUND(E245*P245,2)</f>
        <v>0</v>
      </c>
      <c r="R245" s="234" t="s">
        <v>871</v>
      </c>
      <c r="S245" s="234" t="s">
        <v>173</v>
      </c>
      <c r="T245" s="235" t="s">
        <v>173</v>
      </c>
      <c r="U245" s="220">
        <v>0.77</v>
      </c>
      <c r="V245" s="220">
        <f>ROUND(E245*U245,2)</f>
        <v>6.93</v>
      </c>
      <c r="W245" s="220"/>
      <c r="X245" s="220" t="s">
        <v>237</v>
      </c>
      <c r="Y245" s="220" t="s">
        <v>176</v>
      </c>
      <c r="Z245" s="210"/>
      <c r="AA245" s="210"/>
      <c r="AB245" s="210"/>
      <c r="AC245" s="210"/>
      <c r="AD245" s="210"/>
      <c r="AE245" s="210"/>
      <c r="AF245" s="210"/>
      <c r="AG245" s="210" t="s">
        <v>467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5">
      <c r="A246" s="217"/>
      <c r="B246" s="218"/>
      <c r="C246" s="252" t="s">
        <v>941</v>
      </c>
      <c r="D246" s="250"/>
      <c r="E246" s="250"/>
      <c r="F246" s="250"/>
      <c r="G246" s="25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10"/>
      <c r="AA246" s="210"/>
      <c r="AB246" s="210"/>
      <c r="AC246" s="210"/>
      <c r="AD246" s="210"/>
      <c r="AE246" s="210"/>
      <c r="AF246" s="210"/>
      <c r="AG246" s="210" t="s">
        <v>240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2" x14ac:dyDescent="0.25">
      <c r="A247" s="217"/>
      <c r="B247" s="218"/>
      <c r="C247" s="253" t="s">
        <v>908</v>
      </c>
      <c r="D247" s="248"/>
      <c r="E247" s="249"/>
      <c r="F247" s="220"/>
      <c r="G247" s="22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20"/>
      <c r="Z247" s="210"/>
      <c r="AA247" s="210"/>
      <c r="AB247" s="210"/>
      <c r="AC247" s="210"/>
      <c r="AD247" s="210"/>
      <c r="AE247" s="210"/>
      <c r="AF247" s="210"/>
      <c r="AG247" s="210" t="s">
        <v>254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5">
      <c r="A248" s="217"/>
      <c r="B248" s="218"/>
      <c r="C248" s="253" t="s">
        <v>909</v>
      </c>
      <c r="D248" s="248"/>
      <c r="E248" s="249">
        <v>9</v>
      </c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10"/>
      <c r="AA248" s="210"/>
      <c r="AB248" s="210"/>
      <c r="AC248" s="210"/>
      <c r="AD248" s="210"/>
      <c r="AE248" s="210"/>
      <c r="AF248" s="210"/>
      <c r="AG248" s="210" t="s">
        <v>254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2" x14ac:dyDescent="0.25">
      <c r="A249" s="217"/>
      <c r="B249" s="218"/>
      <c r="C249" s="244"/>
      <c r="D249" s="239"/>
      <c r="E249" s="239"/>
      <c r="F249" s="239"/>
      <c r="G249" s="239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20"/>
      <c r="Z249" s="210"/>
      <c r="AA249" s="210"/>
      <c r="AB249" s="210"/>
      <c r="AC249" s="210"/>
      <c r="AD249" s="210"/>
      <c r="AE249" s="210"/>
      <c r="AF249" s="210"/>
      <c r="AG249" s="210" t="s">
        <v>180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20.399999999999999" outlineLevel="1" x14ac:dyDescent="0.25">
      <c r="A250" s="229">
        <v>48</v>
      </c>
      <c r="B250" s="230" t="s">
        <v>944</v>
      </c>
      <c r="C250" s="241" t="s">
        <v>945</v>
      </c>
      <c r="D250" s="231" t="s">
        <v>235</v>
      </c>
      <c r="E250" s="232">
        <v>1</v>
      </c>
      <c r="F250" s="233"/>
      <c r="G250" s="234">
        <f>ROUND(E250*F250,2)</f>
        <v>0</v>
      </c>
      <c r="H250" s="233"/>
      <c r="I250" s="234">
        <f>ROUND(E250*H250,2)</f>
        <v>0</v>
      </c>
      <c r="J250" s="233"/>
      <c r="K250" s="234">
        <f>ROUND(E250*J250,2)</f>
        <v>0</v>
      </c>
      <c r="L250" s="234">
        <v>21</v>
      </c>
      <c r="M250" s="234">
        <f>G250*(1+L250/100)</f>
        <v>0</v>
      </c>
      <c r="N250" s="232">
        <v>0</v>
      </c>
      <c r="O250" s="232">
        <f>ROUND(E250*N250,2)</f>
        <v>0</v>
      </c>
      <c r="P250" s="232">
        <v>0</v>
      </c>
      <c r="Q250" s="232">
        <f>ROUND(E250*P250,2)</f>
        <v>0</v>
      </c>
      <c r="R250" s="234" t="s">
        <v>871</v>
      </c>
      <c r="S250" s="234" t="s">
        <v>173</v>
      </c>
      <c r="T250" s="235" t="s">
        <v>173</v>
      </c>
      <c r="U250" s="220">
        <v>0.71</v>
      </c>
      <c r="V250" s="220">
        <f>ROUND(E250*U250,2)</f>
        <v>0.71</v>
      </c>
      <c r="W250" s="220"/>
      <c r="X250" s="220" t="s">
        <v>237</v>
      </c>
      <c r="Y250" s="220" t="s">
        <v>176</v>
      </c>
      <c r="Z250" s="210"/>
      <c r="AA250" s="210"/>
      <c r="AB250" s="210"/>
      <c r="AC250" s="210"/>
      <c r="AD250" s="210"/>
      <c r="AE250" s="210"/>
      <c r="AF250" s="210"/>
      <c r="AG250" s="210" t="s">
        <v>467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5">
      <c r="A251" s="217"/>
      <c r="B251" s="218"/>
      <c r="C251" s="253" t="s">
        <v>755</v>
      </c>
      <c r="D251" s="248"/>
      <c r="E251" s="249"/>
      <c r="F251" s="220"/>
      <c r="G251" s="220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10"/>
      <c r="AA251" s="210"/>
      <c r="AB251" s="210"/>
      <c r="AC251" s="210"/>
      <c r="AD251" s="210"/>
      <c r="AE251" s="210"/>
      <c r="AF251" s="210"/>
      <c r="AG251" s="210" t="s">
        <v>254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5">
      <c r="A252" s="217"/>
      <c r="B252" s="218"/>
      <c r="C252" s="253" t="s">
        <v>73</v>
      </c>
      <c r="D252" s="248"/>
      <c r="E252" s="249">
        <v>1</v>
      </c>
      <c r="F252" s="220"/>
      <c r="G252" s="220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20"/>
      <c r="Z252" s="210"/>
      <c r="AA252" s="210"/>
      <c r="AB252" s="210"/>
      <c r="AC252" s="210"/>
      <c r="AD252" s="210"/>
      <c r="AE252" s="210"/>
      <c r="AF252" s="210"/>
      <c r="AG252" s="210" t="s">
        <v>254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5">
      <c r="A253" s="217"/>
      <c r="B253" s="218"/>
      <c r="C253" s="244"/>
      <c r="D253" s="239"/>
      <c r="E253" s="239"/>
      <c r="F253" s="239"/>
      <c r="G253" s="239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180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29">
        <v>49</v>
      </c>
      <c r="B254" s="230" t="s">
        <v>946</v>
      </c>
      <c r="C254" s="241" t="s">
        <v>947</v>
      </c>
      <c r="D254" s="231" t="s">
        <v>235</v>
      </c>
      <c r="E254" s="232">
        <v>1</v>
      </c>
      <c r="F254" s="233"/>
      <c r="G254" s="234">
        <f>ROUND(E254*F254,2)</f>
        <v>0</v>
      </c>
      <c r="H254" s="233"/>
      <c r="I254" s="234">
        <f>ROUND(E254*H254,2)</f>
        <v>0</v>
      </c>
      <c r="J254" s="233"/>
      <c r="K254" s="234">
        <f>ROUND(E254*J254,2)</f>
        <v>0</v>
      </c>
      <c r="L254" s="234">
        <v>21</v>
      </c>
      <c r="M254" s="234">
        <f>G254*(1+L254/100)</f>
        <v>0</v>
      </c>
      <c r="N254" s="232">
        <v>0.316</v>
      </c>
      <c r="O254" s="232">
        <f>ROUND(E254*N254,2)</f>
        <v>0.32</v>
      </c>
      <c r="P254" s="232">
        <v>0</v>
      </c>
      <c r="Q254" s="232">
        <f>ROUND(E254*P254,2)</f>
        <v>0</v>
      </c>
      <c r="R254" s="234" t="s">
        <v>871</v>
      </c>
      <c r="S254" s="234" t="s">
        <v>173</v>
      </c>
      <c r="T254" s="235" t="s">
        <v>173</v>
      </c>
      <c r="U254" s="220">
        <v>1.18</v>
      </c>
      <c r="V254" s="220">
        <f>ROUND(E254*U254,2)</f>
        <v>1.18</v>
      </c>
      <c r="W254" s="220"/>
      <c r="X254" s="220" t="s">
        <v>237</v>
      </c>
      <c r="Y254" s="220" t="s">
        <v>176</v>
      </c>
      <c r="Z254" s="210"/>
      <c r="AA254" s="210"/>
      <c r="AB254" s="210"/>
      <c r="AC254" s="210"/>
      <c r="AD254" s="210"/>
      <c r="AE254" s="210"/>
      <c r="AF254" s="210"/>
      <c r="AG254" s="210" t="s">
        <v>467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5">
      <c r="A255" s="217"/>
      <c r="B255" s="218"/>
      <c r="C255" s="252" t="s">
        <v>941</v>
      </c>
      <c r="D255" s="250"/>
      <c r="E255" s="250"/>
      <c r="F255" s="250"/>
      <c r="G255" s="250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240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2" x14ac:dyDescent="0.25">
      <c r="A256" s="217"/>
      <c r="B256" s="218"/>
      <c r="C256" s="253" t="s">
        <v>755</v>
      </c>
      <c r="D256" s="248"/>
      <c r="E256" s="249"/>
      <c r="F256" s="220"/>
      <c r="G256" s="220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10"/>
      <c r="AA256" s="210"/>
      <c r="AB256" s="210"/>
      <c r="AC256" s="210"/>
      <c r="AD256" s="210"/>
      <c r="AE256" s="210"/>
      <c r="AF256" s="210"/>
      <c r="AG256" s="210" t="s">
        <v>254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5">
      <c r="A257" s="217"/>
      <c r="B257" s="218"/>
      <c r="C257" s="253" t="s">
        <v>73</v>
      </c>
      <c r="D257" s="248"/>
      <c r="E257" s="249">
        <v>1</v>
      </c>
      <c r="F257" s="220"/>
      <c r="G257" s="220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20"/>
      <c r="Z257" s="210"/>
      <c r="AA257" s="210"/>
      <c r="AB257" s="210"/>
      <c r="AC257" s="210"/>
      <c r="AD257" s="210"/>
      <c r="AE257" s="210"/>
      <c r="AF257" s="210"/>
      <c r="AG257" s="210" t="s">
        <v>254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2" x14ac:dyDescent="0.25">
      <c r="A258" s="217"/>
      <c r="B258" s="218"/>
      <c r="C258" s="244"/>
      <c r="D258" s="239"/>
      <c r="E258" s="239"/>
      <c r="F258" s="239"/>
      <c r="G258" s="239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20"/>
      <c r="Z258" s="210"/>
      <c r="AA258" s="210"/>
      <c r="AB258" s="210"/>
      <c r="AC258" s="210"/>
      <c r="AD258" s="210"/>
      <c r="AE258" s="210"/>
      <c r="AF258" s="210"/>
      <c r="AG258" s="210" t="s">
        <v>180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ht="20.399999999999999" outlineLevel="1" x14ac:dyDescent="0.25">
      <c r="A259" s="229">
        <v>50</v>
      </c>
      <c r="B259" s="230" t="s">
        <v>948</v>
      </c>
      <c r="C259" s="241" t="s">
        <v>949</v>
      </c>
      <c r="D259" s="231" t="s">
        <v>235</v>
      </c>
      <c r="E259" s="232">
        <v>9</v>
      </c>
      <c r="F259" s="233"/>
      <c r="G259" s="234">
        <f>ROUND(E259*F259,2)</f>
        <v>0</v>
      </c>
      <c r="H259" s="233"/>
      <c r="I259" s="234">
        <f>ROUND(E259*H259,2)</f>
        <v>0</v>
      </c>
      <c r="J259" s="233"/>
      <c r="K259" s="234">
        <f>ROUND(E259*J259,2)</f>
        <v>0</v>
      </c>
      <c r="L259" s="234">
        <v>21</v>
      </c>
      <c r="M259" s="234">
        <f>G259*(1+L259/100)</f>
        <v>0</v>
      </c>
      <c r="N259" s="232">
        <v>0</v>
      </c>
      <c r="O259" s="232">
        <f>ROUND(E259*N259,2)</f>
        <v>0</v>
      </c>
      <c r="P259" s="232">
        <v>0</v>
      </c>
      <c r="Q259" s="232">
        <f>ROUND(E259*P259,2)</f>
        <v>0</v>
      </c>
      <c r="R259" s="234" t="s">
        <v>871</v>
      </c>
      <c r="S259" s="234" t="s">
        <v>173</v>
      </c>
      <c r="T259" s="235" t="s">
        <v>173</v>
      </c>
      <c r="U259" s="220">
        <v>3.51</v>
      </c>
      <c r="V259" s="220">
        <f>ROUND(E259*U259,2)</f>
        <v>31.59</v>
      </c>
      <c r="W259" s="220"/>
      <c r="X259" s="220" t="s">
        <v>237</v>
      </c>
      <c r="Y259" s="220" t="s">
        <v>176</v>
      </c>
      <c r="Z259" s="210"/>
      <c r="AA259" s="210"/>
      <c r="AB259" s="210"/>
      <c r="AC259" s="210"/>
      <c r="AD259" s="210"/>
      <c r="AE259" s="210"/>
      <c r="AF259" s="210"/>
      <c r="AG259" s="210" t="s">
        <v>467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2" x14ac:dyDescent="0.25">
      <c r="A260" s="217"/>
      <c r="B260" s="218"/>
      <c r="C260" s="253" t="s">
        <v>908</v>
      </c>
      <c r="D260" s="248"/>
      <c r="E260" s="249"/>
      <c r="F260" s="220"/>
      <c r="G260" s="220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20"/>
      <c r="Z260" s="210"/>
      <c r="AA260" s="210"/>
      <c r="AB260" s="210"/>
      <c r="AC260" s="210"/>
      <c r="AD260" s="210"/>
      <c r="AE260" s="210"/>
      <c r="AF260" s="210"/>
      <c r="AG260" s="210" t="s">
        <v>254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5">
      <c r="A261" s="217"/>
      <c r="B261" s="218"/>
      <c r="C261" s="253" t="s">
        <v>909</v>
      </c>
      <c r="D261" s="248"/>
      <c r="E261" s="249">
        <v>9</v>
      </c>
      <c r="F261" s="220"/>
      <c r="G261" s="220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20"/>
      <c r="Z261" s="210"/>
      <c r="AA261" s="210"/>
      <c r="AB261" s="210"/>
      <c r="AC261" s="210"/>
      <c r="AD261" s="210"/>
      <c r="AE261" s="210"/>
      <c r="AF261" s="210"/>
      <c r="AG261" s="210" t="s">
        <v>254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2" x14ac:dyDescent="0.25">
      <c r="A262" s="217"/>
      <c r="B262" s="218"/>
      <c r="C262" s="244"/>
      <c r="D262" s="239"/>
      <c r="E262" s="239"/>
      <c r="F262" s="239"/>
      <c r="G262" s="239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20"/>
      <c r="Z262" s="210"/>
      <c r="AA262" s="210"/>
      <c r="AB262" s="210"/>
      <c r="AC262" s="210"/>
      <c r="AD262" s="210"/>
      <c r="AE262" s="210"/>
      <c r="AF262" s="210"/>
      <c r="AG262" s="210" t="s">
        <v>180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29">
        <v>51</v>
      </c>
      <c r="B263" s="230" t="s">
        <v>950</v>
      </c>
      <c r="C263" s="241" t="s">
        <v>951</v>
      </c>
      <c r="D263" s="231" t="s">
        <v>235</v>
      </c>
      <c r="E263" s="232">
        <v>9</v>
      </c>
      <c r="F263" s="233"/>
      <c r="G263" s="234">
        <f>ROUND(E263*F263,2)</f>
        <v>0</v>
      </c>
      <c r="H263" s="233"/>
      <c r="I263" s="234">
        <f>ROUND(E263*H263,2)</f>
        <v>0</v>
      </c>
      <c r="J263" s="233"/>
      <c r="K263" s="234">
        <f>ROUND(E263*J263,2)</f>
        <v>0</v>
      </c>
      <c r="L263" s="234">
        <v>21</v>
      </c>
      <c r="M263" s="234">
        <f>G263*(1+L263/100)</f>
        <v>0</v>
      </c>
      <c r="N263" s="232">
        <v>2.0000000000000002E-5</v>
      </c>
      <c r="O263" s="232">
        <f>ROUND(E263*N263,2)</f>
        <v>0</v>
      </c>
      <c r="P263" s="232">
        <v>0</v>
      </c>
      <c r="Q263" s="232">
        <f>ROUND(E263*P263,2)</f>
        <v>0</v>
      </c>
      <c r="R263" s="234" t="s">
        <v>871</v>
      </c>
      <c r="S263" s="234" t="s">
        <v>173</v>
      </c>
      <c r="T263" s="235" t="s">
        <v>173</v>
      </c>
      <c r="U263" s="220">
        <v>0.38</v>
      </c>
      <c r="V263" s="220">
        <f>ROUND(E263*U263,2)</f>
        <v>3.42</v>
      </c>
      <c r="W263" s="220"/>
      <c r="X263" s="220" t="s">
        <v>237</v>
      </c>
      <c r="Y263" s="220" t="s">
        <v>176</v>
      </c>
      <c r="Z263" s="210"/>
      <c r="AA263" s="210"/>
      <c r="AB263" s="210"/>
      <c r="AC263" s="210"/>
      <c r="AD263" s="210"/>
      <c r="AE263" s="210"/>
      <c r="AF263" s="210"/>
      <c r="AG263" s="210" t="s">
        <v>467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5">
      <c r="A264" s="217"/>
      <c r="B264" s="218"/>
      <c r="C264" s="253" t="s">
        <v>908</v>
      </c>
      <c r="D264" s="248"/>
      <c r="E264" s="249"/>
      <c r="F264" s="220"/>
      <c r="G264" s="220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20"/>
      <c r="Z264" s="210"/>
      <c r="AA264" s="210"/>
      <c r="AB264" s="210"/>
      <c r="AC264" s="210"/>
      <c r="AD264" s="210"/>
      <c r="AE264" s="210"/>
      <c r="AF264" s="210"/>
      <c r="AG264" s="210" t="s">
        <v>254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5">
      <c r="A265" s="217"/>
      <c r="B265" s="218"/>
      <c r="C265" s="253" t="s">
        <v>909</v>
      </c>
      <c r="D265" s="248"/>
      <c r="E265" s="249">
        <v>9</v>
      </c>
      <c r="F265" s="220"/>
      <c r="G265" s="220"/>
      <c r="H265" s="220"/>
      <c r="I265" s="220"/>
      <c r="J265" s="220"/>
      <c r="K265" s="220"/>
      <c r="L265" s="220"/>
      <c r="M265" s="220"/>
      <c r="N265" s="219"/>
      <c r="O265" s="219"/>
      <c r="P265" s="219"/>
      <c r="Q265" s="219"/>
      <c r="R265" s="220"/>
      <c r="S265" s="220"/>
      <c r="T265" s="220"/>
      <c r="U265" s="220"/>
      <c r="V265" s="220"/>
      <c r="W265" s="220"/>
      <c r="X265" s="220"/>
      <c r="Y265" s="220"/>
      <c r="Z265" s="210"/>
      <c r="AA265" s="210"/>
      <c r="AB265" s="210"/>
      <c r="AC265" s="210"/>
      <c r="AD265" s="210"/>
      <c r="AE265" s="210"/>
      <c r="AF265" s="210"/>
      <c r="AG265" s="210" t="s">
        <v>254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2" x14ac:dyDescent="0.25">
      <c r="A266" s="217"/>
      <c r="B266" s="218"/>
      <c r="C266" s="244"/>
      <c r="D266" s="239"/>
      <c r="E266" s="239"/>
      <c r="F266" s="239"/>
      <c r="G266" s="239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20"/>
      <c r="Z266" s="210"/>
      <c r="AA266" s="210"/>
      <c r="AB266" s="210"/>
      <c r="AC266" s="210"/>
      <c r="AD266" s="210"/>
      <c r="AE266" s="210"/>
      <c r="AF266" s="210"/>
      <c r="AG266" s="210" t="s">
        <v>180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29">
        <v>52</v>
      </c>
      <c r="B267" s="230" t="s">
        <v>952</v>
      </c>
      <c r="C267" s="241" t="s">
        <v>953</v>
      </c>
      <c r="D267" s="231" t="s">
        <v>235</v>
      </c>
      <c r="E267" s="232">
        <v>9</v>
      </c>
      <c r="F267" s="233"/>
      <c r="G267" s="234">
        <f>ROUND(E267*F267,2)</f>
        <v>0</v>
      </c>
      <c r="H267" s="233"/>
      <c r="I267" s="234">
        <f>ROUND(E267*H267,2)</f>
        <v>0</v>
      </c>
      <c r="J267" s="233"/>
      <c r="K267" s="234">
        <f>ROUND(E267*J267,2)</f>
        <v>0</v>
      </c>
      <c r="L267" s="234">
        <v>21</v>
      </c>
      <c r="M267" s="234">
        <f>G267*(1+L267/100)</f>
        <v>0</v>
      </c>
      <c r="N267" s="232">
        <v>2.0000000000000002E-5</v>
      </c>
      <c r="O267" s="232">
        <f>ROUND(E267*N267,2)</f>
        <v>0</v>
      </c>
      <c r="P267" s="232">
        <v>0</v>
      </c>
      <c r="Q267" s="232">
        <f>ROUND(E267*P267,2)</f>
        <v>0</v>
      </c>
      <c r="R267" s="234"/>
      <c r="S267" s="234" t="s">
        <v>193</v>
      </c>
      <c r="T267" s="235" t="s">
        <v>174</v>
      </c>
      <c r="U267" s="220">
        <v>0</v>
      </c>
      <c r="V267" s="220">
        <f>ROUND(E267*U267,2)</f>
        <v>0</v>
      </c>
      <c r="W267" s="220"/>
      <c r="X267" s="220" t="s">
        <v>237</v>
      </c>
      <c r="Y267" s="220" t="s">
        <v>176</v>
      </c>
      <c r="Z267" s="210"/>
      <c r="AA267" s="210"/>
      <c r="AB267" s="210"/>
      <c r="AC267" s="210"/>
      <c r="AD267" s="210"/>
      <c r="AE267" s="210"/>
      <c r="AF267" s="210"/>
      <c r="AG267" s="210" t="s">
        <v>467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2" x14ac:dyDescent="0.25">
      <c r="A268" s="217"/>
      <c r="B268" s="218"/>
      <c r="C268" s="253" t="s">
        <v>908</v>
      </c>
      <c r="D268" s="248"/>
      <c r="E268" s="249"/>
      <c r="F268" s="220"/>
      <c r="G268" s="220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20"/>
      <c r="Z268" s="210"/>
      <c r="AA268" s="210"/>
      <c r="AB268" s="210"/>
      <c r="AC268" s="210"/>
      <c r="AD268" s="210"/>
      <c r="AE268" s="210"/>
      <c r="AF268" s="210"/>
      <c r="AG268" s="210" t="s">
        <v>254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25">
      <c r="A269" s="217"/>
      <c r="B269" s="218"/>
      <c r="C269" s="253" t="s">
        <v>909</v>
      </c>
      <c r="D269" s="248"/>
      <c r="E269" s="249">
        <v>9</v>
      </c>
      <c r="F269" s="220"/>
      <c r="G269" s="220"/>
      <c r="H269" s="220"/>
      <c r="I269" s="220"/>
      <c r="J269" s="220"/>
      <c r="K269" s="220"/>
      <c r="L269" s="220"/>
      <c r="M269" s="220"/>
      <c r="N269" s="219"/>
      <c r="O269" s="219"/>
      <c r="P269" s="219"/>
      <c r="Q269" s="219"/>
      <c r="R269" s="220"/>
      <c r="S269" s="220"/>
      <c r="T269" s="220"/>
      <c r="U269" s="220"/>
      <c r="V269" s="220"/>
      <c r="W269" s="220"/>
      <c r="X269" s="220"/>
      <c r="Y269" s="220"/>
      <c r="Z269" s="210"/>
      <c r="AA269" s="210"/>
      <c r="AB269" s="210"/>
      <c r="AC269" s="210"/>
      <c r="AD269" s="210"/>
      <c r="AE269" s="210"/>
      <c r="AF269" s="210"/>
      <c r="AG269" s="210" t="s">
        <v>254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5">
      <c r="A270" s="217"/>
      <c r="B270" s="218"/>
      <c r="C270" s="244"/>
      <c r="D270" s="239"/>
      <c r="E270" s="239"/>
      <c r="F270" s="239"/>
      <c r="G270" s="239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20"/>
      <c r="Z270" s="210"/>
      <c r="AA270" s="210"/>
      <c r="AB270" s="210"/>
      <c r="AC270" s="210"/>
      <c r="AD270" s="210"/>
      <c r="AE270" s="210"/>
      <c r="AF270" s="210"/>
      <c r="AG270" s="210" t="s">
        <v>180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29">
        <v>53</v>
      </c>
      <c r="B271" s="230" t="s">
        <v>954</v>
      </c>
      <c r="C271" s="241" t="s">
        <v>955</v>
      </c>
      <c r="D271" s="231" t="s">
        <v>235</v>
      </c>
      <c r="E271" s="232">
        <v>9</v>
      </c>
      <c r="F271" s="233"/>
      <c r="G271" s="234">
        <f>ROUND(E271*F271,2)</f>
        <v>0</v>
      </c>
      <c r="H271" s="233"/>
      <c r="I271" s="234">
        <f>ROUND(E271*H271,2)</f>
        <v>0</v>
      </c>
      <c r="J271" s="233"/>
      <c r="K271" s="234">
        <f>ROUND(E271*J271,2)</f>
        <v>0</v>
      </c>
      <c r="L271" s="234">
        <v>21</v>
      </c>
      <c r="M271" s="234">
        <f>G271*(1+L271/100)</f>
        <v>0</v>
      </c>
      <c r="N271" s="232">
        <v>6.3829999999999998E-2</v>
      </c>
      <c r="O271" s="232">
        <f>ROUND(E271*N271,2)</f>
        <v>0.56999999999999995</v>
      </c>
      <c r="P271" s="232">
        <v>0</v>
      </c>
      <c r="Q271" s="232">
        <f>ROUND(E271*P271,2)</f>
        <v>0</v>
      </c>
      <c r="R271" s="234"/>
      <c r="S271" s="234" t="s">
        <v>193</v>
      </c>
      <c r="T271" s="235" t="s">
        <v>174</v>
      </c>
      <c r="U271" s="220">
        <v>0</v>
      </c>
      <c r="V271" s="220">
        <f>ROUND(E271*U271,2)</f>
        <v>0</v>
      </c>
      <c r="W271" s="220"/>
      <c r="X271" s="220" t="s">
        <v>237</v>
      </c>
      <c r="Y271" s="220" t="s">
        <v>176</v>
      </c>
      <c r="Z271" s="210"/>
      <c r="AA271" s="210"/>
      <c r="AB271" s="210"/>
      <c r="AC271" s="210"/>
      <c r="AD271" s="210"/>
      <c r="AE271" s="210"/>
      <c r="AF271" s="210"/>
      <c r="AG271" s="210" t="s">
        <v>467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2" x14ac:dyDescent="0.25">
      <c r="A272" s="217"/>
      <c r="B272" s="218"/>
      <c r="C272" s="253" t="s">
        <v>908</v>
      </c>
      <c r="D272" s="248"/>
      <c r="E272" s="249"/>
      <c r="F272" s="220"/>
      <c r="G272" s="220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20"/>
      <c r="Z272" s="210"/>
      <c r="AA272" s="210"/>
      <c r="AB272" s="210"/>
      <c r="AC272" s="210"/>
      <c r="AD272" s="210"/>
      <c r="AE272" s="210"/>
      <c r="AF272" s="210"/>
      <c r="AG272" s="210" t="s">
        <v>254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5">
      <c r="A273" s="217"/>
      <c r="B273" s="218"/>
      <c r="C273" s="253" t="s">
        <v>909</v>
      </c>
      <c r="D273" s="248"/>
      <c r="E273" s="249">
        <v>9</v>
      </c>
      <c r="F273" s="220"/>
      <c r="G273" s="220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20"/>
      <c r="Z273" s="210"/>
      <c r="AA273" s="210"/>
      <c r="AB273" s="210"/>
      <c r="AC273" s="210"/>
      <c r="AD273" s="210"/>
      <c r="AE273" s="210"/>
      <c r="AF273" s="210"/>
      <c r="AG273" s="210" t="s">
        <v>254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2" x14ac:dyDescent="0.25">
      <c r="A274" s="217"/>
      <c r="B274" s="218"/>
      <c r="C274" s="244"/>
      <c r="D274" s="239"/>
      <c r="E274" s="239"/>
      <c r="F274" s="239"/>
      <c r="G274" s="239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20"/>
      <c r="Z274" s="210"/>
      <c r="AA274" s="210"/>
      <c r="AB274" s="210"/>
      <c r="AC274" s="210"/>
      <c r="AD274" s="210"/>
      <c r="AE274" s="210"/>
      <c r="AF274" s="210"/>
      <c r="AG274" s="210" t="s">
        <v>180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29">
        <v>54</v>
      </c>
      <c r="B275" s="230" t="s">
        <v>916</v>
      </c>
      <c r="C275" s="241" t="s">
        <v>956</v>
      </c>
      <c r="D275" s="231" t="s">
        <v>235</v>
      </c>
      <c r="E275" s="232">
        <v>9</v>
      </c>
      <c r="F275" s="233"/>
      <c r="G275" s="234">
        <f>ROUND(E275*F275,2)</f>
        <v>0</v>
      </c>
      <c r="H275" s="233"/>
      <c r="I275" s="234">
        <f>ROUND(E275*H275,2)</f>
        <v>0</v>
      </c>
      <c r="J275" s="233"/>
      <c r="K275" s="234">
        <f>ROUND(E275*J275,2)</f>
        <v>0</v>
      </c>
      <c r="L275" s="234">
        <v>21</v>
      </c>
      <c r="M275" s="234">
        <f>G275*(1+L275/100)</f>
        <v>0</v>
      </c>
      <c r="N275" s="232">
        <v>3.363E-2</v>
      </c>
      <c r="O275" s="232">
        <f>ROUND(E275*N275,2)</f>
        <v>0.3</v>
      </c>
      <c r="P275" s="232">
        <v>0</v>
      </c>
      <c r="Q275" s="232">
        <f>ROUND(E275*P275,2)</f>
        <v>0</v>
      </c>
      <c r="R275" s="234"/>
      <c r="S275" s="234" t="s">
        <v>193</v>
      </c>
      <c r="T275" s="235" t="s">
        <v>174</v>
      </c>
      <c r="U275" s="220">
        <v>0</v>
      </c>
      <c r="V275" s="220">
        <f>ROUND(E275*U275,2)</f>
        <v>0</v>
      </c>
      <c r="W275" s="220"/>
      <c r="X275" s="220" t="s">
        <v>619</v>
      </c>
      <c r="Y275" s="220" t="s">
        <v>176</v>
      </c>
      <c r="Z275" s="210"/>
      <c r="AA275" s="210"/>
      <c r="AB275" s="210"/>
      <c r="AC275" s="210"/>
      <c r="AD275" s="210"/>
      <c r="AE275" s="210"/>
      <c r="AF275" s="210"/>
      <c r="AG275" s="210" t="s">
        <v>957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2" x14ac:dyDescent="0.25">
      <c r="A276" s="217"/>
      <c r="B276" s="218"/>
      <c r="C276" s="253" t="s">
        <v>908</v>
      </c>
      <c r="D276" s="248"/>
      <c r="E276" s="249"/>
      <c r="F276" s="220"/>
      <c r="G276" s="220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20"/>
      <c r="Z276" s="210"/>
      <c r="AA276" s="210"/>
      <c r="AB276" s="210"/>
      <c r="AC276" s="210"/>
      <c r="AD276" s="210"/>
      <c r="AE276" s="210"/>
      <c r="AF276" s="210"/>
      <c r="AG276" s="210" t="s">
        <v>254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5">
      <c r="A277" s="217"/>
      <c r="B277" s="218"/>
      <c r="C277" s="253" t="s">
        <v>909</v>
      </c>
      <c r="D277" s="248"/>
      <c r="E277" s="249">
        <v>9</v>
      </c>
      <c r="F277" s="220"/>
      <c r="G277" s="220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20"/>
      <c r="Z277" s="210"/>
      <c r="AA277" s="210"/>
      <c r="AB277" s="210"/>
      <c r="AC277" s="210"/>
      <c r="AD277" s="210"/>
      <c r="AE277" s="210"/>
      <c r="AF277" s="210"/>
      <c r="AG277" s="210" t="s">
        <v>254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2" x14ac:dyDescent="0.25">
      <c r="A278" s="217"/>
      <c r="B278" s="218"/>
      <c r="C278" s="244"/>
      <c r="D278" s="239"/>
      <c r="E278" s="239"/>
      <c r="F278" s="239"/>
      <c r="G278" s="239"/>
      <c r="H278" s="220"/>
      <c r="I278" s="220"/>
      <c r="J278" s="220"/>
      <c r="K278" s="220"/>
      <c r="L278" s="220"/>
      <c r="M278" s="220"/>
      <c r="N278" s="219"/>
      <c r="O278" s="219"/>
      <c r="P278" s="219"/>
      <c r="Q278" s="219"/>
      <c r="R278" s="220"/>
      <c r="S278" s="220"/>
      <c r="T278" s="220"/>
      <c r="U278" s="220"/>
      <c r="V278" s="220"/>
      <c r="W278" s="220"/>
      <c r="X278" s="220"/>
      <c r="Y278" s="220"/>
      <c r="Z278" s="210"/>
      <c r="AA278" s="210"/>
      <c r="AB278" s="210"/>
      <c r="AC278" s="210"/>
      <c r="AD278" s="210"/>
      <c r="AE278" s="210"/>
      <c r="AF278" s="210"/>
      <c r="AG278" s="210" t="s">
        <v>180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6.4" x14ac:dyDescent="0.25">
      <c r="A279" s="222" t="s">
        <v>168</v>
      </c>
      <c r="B279" s="223" t="s">
        <v>113</v>
      </c>
      <c r="C279" s="240" t="s">
        <v>114</v>
      </c>
      <c r="D279" s="224"/>
      <c r="E279" s="225"/>
      <c r="F279" s="226"/>
      <c r="G279" s="226">
        <f>SUMIF(AG280:AG285,"&lt;&gt;NOR",G280:G285)</f>
        <v>0</v>
      </c>
      <c r="H279" s="226"/>
      <c r="I279" s="226">
        <f>SUM(I280:I285)</f>
        <v>0</v>
      </c>
      <c r="J279" s="226"/>
      <c r="K279" s="226">
        <f>SUM(K280:K285)</f>
        <v>0</v>
      </c>
      <c r="L279" s="226"/>
      <c r="M279" s="226">
        <f>SUM(M280:M285)</f>
        <v>0</v>
      </c>
      <c r="N279" s="225"/>
      <c r="O279" s="225">
        <f>SUM(O280:O285)</f>
        <v>0.27</v>
      </c>
      <c r="P279" s="225"/>
      <c r="Q279" s="225">
        <f>SUM(Q280:Q285)</f>
        <v>0</v>
      </c>
      <c r="R279" s="226"/>
      <c r="S279" s="226"/>
      <c r="T279" s="227"/>
      <c r="U279" s="221"/>
      <c r="V279" s="221">
        <f>SUM(V280:V285)</f>
        <v>0.78</v>
      </c>
      <c r="W279" s="221"/>
      <c r="X279" s="221"/>
      <c r="Y279" s="221"/>
      <c r="AG279" t="s">
        <v>169</v>
      </c>
    </row>
    <row r="280" spans="1:60" ht="20.399999999999999" outlineLevel="1" x14ac:dyDescent="0.25">
      <c r="A280" s="229">
        <v>55</v>
      </c>
      <c r="B280" s="230" t="s">
        <v>681</v>
      </c>
      <c r="C280" s="241" t="s">
        <v>958</v>
      </c>
      <c r="D280" s="231" t="s">
        <v>266</v>
      </c>
      <c r="E280" s="232">
        <v>9.734</v>
      </c>
      <c r="F280" s="233"/>
      <c r="G280" s="234">
        <f>ROUND(E280*F280,2)</f>
        <v>0</v>
      </c>
      <c r="H280" s="233"/>
      <c r="I280" s="234">
        <f>ROUND(E280*H280,2)</f>
        <v>0</v>
      </c>
      <c r="J280" s="233"/>
      <c r="K280" s="234">
        <f>ROUND(E280*J280,2)</f>
        <v>0</v>
      </c>
      <c r="L280" s="234">
        <v>21</v>
      </c>
      <c r="M280" s="234">
        <f>G280*(1+L280/100)</f>
        <v>0</v>
      </c>
      <c r="N280" s="232">
        <v>2.7709999999999999E-2</v>
      </c>
      <c r="O280" s="232">
        <f>ROUND(E280*N280,2)</f>
        <v>0.27</v>
      </c>
      <c r="P280" s="232">
        <v>0</v>
      </c>
      <c r="Q280" s="232">
        <f>ROUND(E280*P280,2)</f>
        <v>0</v>
      </c>
      <c r="R280" s="234" t="s">
        <v>251</v>
      </c>
      <c r="S280" s="234" t="s">
        <v>173</v>
      </c>
      <c r="T280" s="235" t="s">
        <v>173</v>
      </c>
      <c r="U280" s="220">
        <v>0.08</v>
      </c>
      <c r="V280" s="220">
        <f>ROUND(E280*U280,2)</f>
        <v>0.78</v>
      </c>
      <c r="W280" s="220"/>
      <c r="X280" s="220" t="s">
        <v>237</v>
      </c>
      <c r="Y280" s="220" t="s">
        <v>176</v>
      </c>
      <c r="Z280" s="210"/>
      <c r="AA280" s="210"/>
      <c r="AB280" s="210"/>
      <c r="AC280" s="210"/>
      <c r="AD280" s="210"/>
      <c r="AE280" s="210"/>
      <c r="AF280" s="210"/>
      <c r="AG280" s="210" t="s">
        <v>467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2" x14ac:dyDescent="0.25">
      <c r="A281" s="217"/>
      <c r="B281" s="218"/>
      <c r="C281" s="252" t="s">
        <v>959</v>
      </c>
      <c r="D281" s="250"/>
      <c r="E281" s="250"/>
      <c r="F281" s="250"/>
      <c r="G281" s="250"/>
      <c r="H281" s="220"/>
      <c r="I281" s="220"/>
      <c r="J281" s="220"/>
      <c r="K281" s="220"/>
      <c r="L281" s="220"/>
      <c r="M281" s="220"/>
      <c r="N281" s="219"/>
      <c r="O281" s="219"/>
      <c r="P281" s="219"/>
      <c r="Q281" s="219"/>
      <c r="R281" s="220"/>
      <c r="S281" s="220"/>
      <c r="T281" s="220"/>
      <c r="U281" s="220"/>
      <c r="V281" s="220"/>
      <c r="W281" s="220"/>
      <c r="X281" s="220"/>
      <c r="Y281" s="220"/>
      <c r="Z281" s="210"/>
      <c r="AA281" s="210"/>
      <c r="AB281" s="210"/>
      <c r="AC281" s="210"/>
      <c r="AD281" s="210"/>
      <c r="AE281" s="210"/>
      <c r="AF281" s="210"/>
      <c r="AG281" s="210" t="s">
        <v>240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2" x14ac:dyDescent="0.25">
      <c r="A282" s="217"/>
      <c r="B282" s="218"/>
      <c r="C282" s="253" t="s">
        <v>960</v>
      </c>
      <c r="D282" s="248"/>
      <c r="E282" s="249"/>
      <c r="F282" s="220"/>
      <c r="G282" s="220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20"/>
      <c r="Z282" s="210"/>
      <c r="AA282" s="210"/>
      <c r="AB282" s="210"/>
      <c r="AC282" s="210"/>
      <c r="AD282" s="210"/>
      <c r="AE282" s="210"/>
      <c r="AF282" s="210"/>
      <c r="AG282" s="210" t="s">
        <v>254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5">
      <c r="A283" s="217"/>
      <c r="B283" s="218"/>
      <c r="C283" s="253" t="s">
        <v>961</v>
      </c>
      <c r="D283" s="248"/>
      <c r="E283" s="249"/>
      <c r="F283" s="220"/>
      <c r="G283" s="220"/>
      <c r="H283" s="220"/>
      <c r="I283" s="220"/>
      <c r="J283" s="220"/>
      <c r="K283" s="220"/>
      <c r="L283" s="220"/>
      <c r="M283" s="220"/>
      <c r="N283" s="219"/>
      <c r="O283" s="219"/>
      <c r="P283" s="219"/>
      <c r="Q283" s="219"/>
      <c r="R283" s="220"/>
      <c r="S283" s="220"/>
      <c r="T283" s="220"/>
      <c r="U283" s="220"/>
      <c r="V283" s="220"/>
      <c r="W283" s="220"/>
      <c r="X283" s="220"/>
      <c r="Y283" s="220"/>
      <c r="Z283" s="210"/>
      <c r="AA283" s="210"/>
      <c r="AB283" s="210"/>
      <c r="AC283" s="210"/>
      <c r="AD283" s="210"/>
      <c r="AE283" s="210"/>
      <c r="AF283" s="210"/>
      <c r="AG283" s="210" t="s">
        <v>254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5">
      <c r="A284" s="217"/>
      <c r="B284" s="218"/>
      <c r="C284" s="253" t="s">
        <v>962</v>
      </c>
      <c r="D284" s="248"/>
      <c r="E284" s="249">
        <v>9.734</v>
      </c>
      <c r="F284" s="220"/>
      <c r="G284" s="220"/>
      <c r="H284" s="220"/>
      <c r="I284" s="220"/>
      <c r="J284" s="220"/>
      <c r="K284" s="220"/>
      <c r="L284" s="220"/>
      <c r="M284" s="220"/>
      <c r="N284" s="219"/>
      <c r="O284" s="219"/>
      <c r="P284" s="219"/>
      <c r="Q284" s="219"/>
      <c r="R284" s="220"/>
      <c r="S284" s="220"/>
      <c r="T284" s="220"/>
      <c r="U284" s="220"/>
      <c r="V284" s="220"/>
      <c r="W284" s="220"/>
      <c r="X284" s="220"/>
      <c r="Y284" s="220"/>
      <c r="Z284" s="210"/>
      <c r="AA284" s="210"/>
      <c r="AB284" s="210"/>
      <c r="AC284" s="210"/>
      <c r="AD284" s="210"/>
      <c r="AE284" s="210"/>
      <c r="AF284" s="210"/>
      <c r="AG284" s="210" t="s">
        <v>254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2" x14ac:dyDescent="0.25">
      <c r="A285" s="217"/>
      <c r="B285" s="218"/>
      <c r="C285" s="244"/>
      <c r="D285" s="239"/>
      <c r="E285" s="239"/>
      <c r="F285" s="239"/>
      <c r="G285" s="239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20"/>
      <c r="Z285" s="210"/>
      <c r="AA285" s="210"/>
      <c r="AB285" s="210"/>
      <c r="AC285" s="210"/>
      <c r="AD285" s="210"/>
      <c r="AE285" s="210"/>
      <c r="AF285" s="210"/>
      <c r="AG285" s="210" t="s">
        <v>180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x14ac:dyDescent="0.25">
      <c r="A286" s="222" t="s">
        <v>168</v>
      </c>
      <c r="B286" s="223" t="s">
        <v>118</v>
      </c>
      <c r="C286" s="240" t="s">
        <v>119</v>
      </c>
      <c r="D286" s="224"/>
      <c r="E286" s="225"/>
      <c r="F286" s="226"/>
      <c r="G286" s="226">
        <f>SUMIF(AG287:AG290,"&lt;&gt;NOR",G287:G290)</f>
        <v>0</v>
      </c>
      <c r="H286" s="226"/>
      <c r="I286" s="226">
        <f>SUM(I287:I290)</f>
        <v>0</v>
      </c>
      <c r="J286" s="226"/>
      <c r="K286" s="226">
        <f>SUM(K287:K290)</f>
        <v>0</v>
      </c>
      <c r="L286" s="226"/>
      <c r="M286" s="226">
        <f>SUM(M287:M290)</f>
        <v>0</v>
      </c>
      <c r="N286" s="225"/>
      <c r="O286" s="225">
        <f>SUM(O287:O290)</f>
        <v>1.27</v>
      </c>
      <c r="P286" s="225"/>
      <c r="Q286" s="225">
        <f>SUM(Q287:Q290)</f>
        <v>0</v>
      </c>
      <c r="R286" s="226"/>
      <c r="S286" s="226"/>
      <c r="T286" s="227"/>
      <c r="U286" s="221"/>
      <c r="V286" s="221">
        <f>SUM(V287:V290)</f>
        <v>10.8</v>
      </c>
      <c r="W286" s="221"/>
      <c r="X286" s="221"/>
      <c r="Y286" s="221"/>
      <c r="AG286" t="s">
        <v>169</v>
      </c>
    </row>
    <row r="287" spans="1:60" outlineLevel="1" x14ac:dyDescent="0.25">
      <c r="A287" s="229">
        <v>56</v>
      </c>
      <c r="B287" s="230" t="s">
        <v>963</v>
      </c>
      <c r="C287" s="241" t="s">
        <v>964</v>
      </c>
      <c r="D287" s="231" t="s">
        <v>266</v>
      </c>
      <c r="E287" s="232">
        <v>90</v>
      </c>
      <c r="F287" s="233"/>
      <c r="G287" s="234">
        <f>ROUND(E287*F287,2)</f>
        <v>0</v>
      </c>
      <c r="H287" s="233"/>
      <c r="I287" s="234">
        <f>ROUND(E287*H287,2)</f>
        <v>0</v>
      </c>
      <c r="J287" s="233"/>
      <c r="K287" s="234">
        <f>ROUND(E287*J287,2)</f>
        <v>0</v>
      </c>
      <c r="L287" s="234">
        <v>21</v>
      </c>
      <c r="M287" s="234">
        <f>G287*(1+L287/100)</f>
        <v>0</v>
      </c>
      <c r="N287" s="232">
        <v>1.4109999999999999E-2</v>
      </c>
      <c r="O287" s="232">
        <f>ROUND(E287*N287,2)</f>
        <v>1.27</v>
      </c>
      <c r="P287" s="232">
        <v>0</v>
      </c>
      <c r="Q287" s="232">
        <f>ROUND(E287*P287,2)</f>
        <v>0</v>
      </c>
      <c r="R287" s="234" t="s">
        <v>871</v>
      </c>
      <c r="S287" s="234" t="s">
        <v>173</v>
      </c>
      <c r="T287" s="235" t="s">
        <v>173</v>
      </c>
      <c r="U287" s="220">
        <v>0.12</v>
      </c>
      <c r="V287" s="220">
        <f>ROUND(E287*U287,2)</f>
        <v>10.8</v>
      </c>
      <c r="W287" s="220"/>
      <c r="X287" s="220" t="s">
        <v>237</v>
      </c>
      <c r="Y287" s="220" t="s">
        <v>176</v>
      </c>
      <c r="Z287" s="210"/>
      <c r="AA287" s="210"/>
      <c r="AB287" s="210"/>
      <c r="AC287" s="210"/>
      <c r="AD287" s="210"/>
      <c r="AE287" s="210"/>
      <c r="AF287" s="210"/>
      <c r="AG287" s="210" t="s">
        <v>467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2" x14ac:dyDescent="0.25">
      <c r="A288" s="217"/>
      <c r="B288" s="218"/>
      <c r="C288" s="253" t="s">
        <v>965</v>
      </c>
      <c r="D288" s="248"/>
      <c r="E288" s="249"/>
      <c r="F288" s="220"/>
      <c r="G288" s="220"/>
      <c r="H288" s="220"/>
      <c r="I288" s="220"/>
      <c r="J288" s="220"/>
      <c r="K288" s="220"/>
      <c r="L288" s="220"/>
      <c r="M288" s="220"/>
      <c r="N288" s="219"/>
      <c r="O288" s="219"/>
      <c r="P288" s="219"/>
      <c r="Q288" s="219"/>
      <c r="R288" s="220"/>
      <c r="S288" s="220"/>
      <c r="T288" s="220"/>
      <c r="U288" s="220"/>
      <c r="V288" s="220"/>
      <c r="W288" s="220"/>
      <c r="X288" s="220"/>
      <c r="Y288" s="220"/>
      <c r="Z288" s="210"/>
      <c r="AA288" s="210"/>
      <c r="AB288" s="210"/>
      <c r="AC288" s="210"/>
      <c r="AD288" s="210"/>
      <c r="AE288" s="210"/>
      <c r="AF288" s="210"/>
      <c r="AG288" s="210" t="s">
        <v>254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5">
      <c r="A289" s="217"/>
      <c r="B289" s="218"/>
      <c r="C289" s="253" t="s">
        <v>966</v>
      </c>
      <c r="D289" s="248"/>
      <c r="E289" s="249">
        <v>90</v>
      </c>
      <c r="F289" s="220"/>
      <c r="G289" s="220"/>
      <c r="H289" s="220"/>
      <c r="I289" s="220"/>
      <c r="J289" s="220"/>
      <c r="K289" s="220"/>
      <c r="L289" s="220"/>
      <c r="M289" s="220"/>
      <c r="N289" s="219"/>
      <c r="O289" s="219"/>
      <c r="P289" s="219"/>
      <c r="Q289" s="219"/>
      <c r="R289" s="220"/>
      <c r="S289" s="220"/>
      <c r="T289" s="220"/>
      <c r="U289" s="220"/>
      <c r="V289" s="220"/>
      <c r="W289" s="220"/>
      <c r="X289" s="220"/>
      <c r="Y289" s="220"/>
      <c r="Z289" s="210"/>
      <c r="AA289" s="210"/>
      <c r="AB289" s="210"/>
      <c r="AC289" s="210"/>
      <c r="AD289" s="210"/>
      <c r="AE289" s="210"/>
      <c r="AF289" s="210"/>
      <c r="AG289" s="210" t="s">
        <v>254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2" x14ac:dyDescent="0.25">
      <c r="A290" s="217"/>
      <c r="B290" s="218"/>
      <c r="C290" s="244"/>
      <c r="D290" s="239"/>
      <c r="E290" s="239"/>
      <c r="F290" s="239"/>
      <c r="G290" s="239"/>
      <c r="H290" s="220"/>
      <c r="I290" s="220"/>
      <c r="J290" s="220"/>
      <c r="K290" s="220"/>
      <c r="L290" s="220"/>
      <c r="M290" s="220"/>
      <c r="N290" s="219"/>
      <c r="O290" s="219"/>
      <c r="P290" s="219"/>
      <c r="Q290" s="219"/>
      <c r="R290" s="220"/>
      <c r="S290" s="220"/>
      <c r="T290" s="220"/>
      <c r="U290" s="220"/>
      <c r="V290" s="220"/>
      <c r="W290" s="220"/>
      <c r="X290" s="220"/>
      <c r="Y290" s="220"/>
      <c r="Z290" s="210"/>
      <c r="AA290" s="210"/>
      <c r="AB290" s="210"/>
      <c r="AC290" s="210"/>
      <c r="AD290" s="210"/>
      <c r="AE290" s="210"/>
      <c r="AF290" s="210"/>
      <c r="AG290" s="210" t="s">
        <v>180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x14ac:dyDescent="0.25">
      <c r="A291" s="222" t="s">
        <v>168</v>
      </c>
      <c r="B291" s="223" t="s">
        <v>127</v>
      </c>
      <c r="C291" s="240" t="s">
        <v>128</v>
      </c>
      <c r="D291" s="224"/>
      <c r="E291" s="225"/>
      <c r="F291" s="226"/>
      <c r="G291" s="226">
        <f>SUMIF(AG292:AG295,"&lt;&gt;NOR",G292:G295)</f>
        <v>0</v>
      </c>
      <c r="H291" s="226"/>
      <c r="I291" s="226">
        <f>SUM(I292:I295)</f>
        <v>0</v>
      </c>
      <c r="J291" s="226"/>
      <c r="K291" s="226">
        <f>SUM(K292:K295)</f>
        <v>0</v>
      </c>
      <c r="L291" s="226"/>
      <c r="M291" s="226">
        <f>SUM(M292:M295)</f>
        <v>0</v>
      </c>
      <c r="N291" s="225"/>
      <c r="O291" s="225">
        <f>SUM(O292:O295)</f>
        <v>0</v>
      </c>
      <c r="P291" s="225"/>
      <c r="Q291" s="225">
        <f>SUM(Q292:Q295)</f>
        <v>0</v>
      </c>
      <c r="R291" s="226"/>
      <c r="S291" s="226"/>
      <c r="T291" s="227"/>
      <c r="U291" s="221"/>
      <c r="V291" s="221">
        <f>SUM(V292:V295)</f>
        <v>69.5</v>
      </c>
      <c r="W291" s="221"/>
      <c r="X291" s="221"/>
      <c r="Y291" s="221"/>
      <c r="AG291" t="s">
        <v>169</v>
      </c>
    </row>
    <row r="292" spans="1:60" outlineLevel="1" x14ac:dyDescent="0.25">
      <c r="A292" s="229">
        <v>57</v>
      </c>
      <c r="B292" s="230" t="s">
        <v>967</v>
      </c>
      <c r="C292" s="241" t="s">
        <v>968</v>
      </c>
      <c r="D292" s="231" t="s">
        <v>348</v>
      </c>
      <c r="E292" s="232">
        <v>695.01189999999997</v>
      </c>
      <c r="F292" s="233"/>
      <c r="G292" s="234">
        <f>ROUND(E292*F292,2)</f>
        <v>0</v>
      </c>
      <c r="H292" s="233"/>
      <c r="I292" s="234">
        <f>ROUND(E292*H292,2)</f>
        <v>0</v>
      </c>
      <c r="J292" s="233"/>
      <c r="K292" s="234">
        <f>ROUND(E292*J292,2)</f>
        <v>0</v>
      </c>
      <c r="L292" s="234">
        <v>21</v>
      </c>
      <c r="M292" s="234">
        <f>G292*(1+L292/100)</f>
        <v>0</v>
      </c>
      <c r="N292" s="232">
        <v>0</v>
      </c>
      <c r="O292" s="232">
        <f>ROUND(E292*N292,2)</f>
        <v>0</v>
      </c>
      <c r="P292" s="232">
        <v>0</v>
      </c>
      <c r="Q292" s="232">
        <f>ROUND(E292*P292,2)</f>
        <v>0</v>
      </c>
      <c r="R292" s="234" t="s">
        <v>871</v>
      </c>
      <c r="S292" s="234" t="s">
        <v>173</v>
      </c>
      <c r="T292" s="235" t="s">
        <v>173</v>
      </c>
      <c r="U292" s="220">
        <v>0.1</v>
      </c>
      <c r="V292" s="220">
        <f>ROUND(E292*U292,2)</f>
        <v>69.5</v>
      </c>
      <c r="W292" s="220"/>
      <c r="X292" s="220" t="s">
        <v>237</v>
      </c>
      <c r="Y292" s="220" t="s">
        <v>176</v>
      </c>
      <c r="Z292" s="210"/>
      <c r="AA292" s="210"/>
      <c r="AB292" s="210"/>
      <c r="AC292" s="210"/>
      <c r="AD292" s="210"/>
      <c r="AE292" s="210"/>
      <c r="AF292" s="210"/>
      <c r="AG292" s="210" t="s">
        <v>238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25">
      <c r="A293" s="217"/>
      <c r="B293" s="218"/>
      <c r="C293" s="252" t="s">
        <v>969</v>
      </c>
      <c r="D293" s="250"/>
      <c r="E293" s="250"/>
      <c r="F293" s="250"/>
      <c r="G293" s="250"/>
      <c r="H293" s="220"/>
      <c r="I293" s="220"/>
      <c r="J293" s="220"/>
      <c r="K293" s="220"/>
      <c r="L293" s="220"/>
      <c r="M293" s="220"/>
      <c r="N293" s="219"/>
      <c r="O293" s="219"/>
      <c r="P293" s="219"/>
      <c r="Q293" s="219"/>
      <c r="R293" s="220"/>
      <c r="S293" s="220"/>
      <c r="T293" s="220"/>
      <c r="U293" s="220"/>
      <c r="V293" s="220"/>
      <c r="W293" s="220"/>
      <c r="X293" s="220"/>
      <c r="Y293" s="220"/>
      <c r="Z293" s="210"/>
      <c r="AA293" s="210"/>
      <c r="AB293" s="210"/>
      <c r="AC293" s="210"/>
      <c r="AD293" s="210"/>
      <c r="AE293" s="210"/>
      <c r="AF293" s="210"/>
      <c r="AG293" s="210" t="s">
        <v>240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37" t="str">
        <f>C293</f>
        <v>vodovodu nebo kanalizace hloubené nebo ražené (827 1.3, 827 2.3) z trub litinových včetně drobných objektů,</v>
      </c>
      <c r="BB293" s="210"/>
      <c r="BC293" s="210"/>
      <c r="BD293" s="210"/>
      <c r="BE293" s="210"/>
      <c r="BF293" s="210"/>
      <c r="BG293" s="210"/>
      <c r="BH293" s="210"/>
    </row>
    <row r="294" spans="1:60" outlineLevel="2" x14ac:dyDescent="0.25">
      <c r="A294" s="217"/>
      <c r="B294" s="218"/>
      <c r="C294" s="253" t="s">
        <v>970</v>
      </c>
      <c r="D294" s="248"/>
      <c r="E294" s="249">
        <v>695.01189999999997</v>
      </c>
      <c r="F294" s="220"/>
      <c r="G294" s="220"/>
      <c r="H294" s="220"/>
      <c r="I294" s="220"/>
      <c r="J294" s="220"/>
      <c r="K294" s="220"/>
      <c r="L294" s="220"/>
      <c r="M294" s="220"/>
      <c r="N294" s="219"/>
      <c r="O294" s="219"/>
      <c r="P294" s="219"/>
      <c r="Q294" s="219"/>
      <c r="R294" s="220"/>
      <c r="S294" s="220"/>
      <c r="T294" s="220"/>
      <c r="U294" s="220"/>
      <c r="V294" s="220"/>
      <c r="W294" s="220"/>
      <c r="X294" s="220"/>
      <c r="Y294" s="220"/>
      <c r="Z294" s="210"/>
      <c r="AA294" s="210"/>
      <c r="AB294" s="210"/>
      <c r="AC294" s="210"/>
      <c r="AD294" s="210"/>
      <c r="AE294" s="210"/>
      <c r="AF294" s="210"/>
      <c r="AG294" s="210" t="s">
        <v>254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2" x14ac:dyDescent="0.25">
      <c r="A295" s="217"/>
      <c r="B295" s="218"/>
      <c r="C295" s="244"/>
      <c r="D295" s="239"/>
      <c r="E295" s="239"/>
      <c r="F295" s="239"/>
      <c r="G295" s="239"/>
      <c r="H295" s="220"/>
      <c r="I295" s="220"/>
      <c r="J295" s="220"/>
      <c r="K295" s="220"/>
      <c r="L295" s="220"/>
      <c r="M295" s="220"/>
      <c r="N295" s="219"/>
      <c r="O295" s="219"/>
      <c r="P295" s="219"/>
      <c r="Q295" s="219"/>
      <c r="R295" s="220"/>
      <c r="S295" s="220"/>
      <c r="T295" s="220"/>
      <c r="U295" s="220"/>
      <c r="V295" s="220"/>
      <c r="W295" s="220"/>
      <c r="X295" s="220"/>
      <c r="Y295" s="220"/>
      <c r="Z295" s="210"/>
      <c r="AA295" s="210"/>
      <c r="AB295" s="210"/>
      <c r="AC295" s="210"/>
      <c r="AD295" s="210"/>
      <c r="AE295" s="210"/>
      <c r="AF295" s="210"/>
      <c r="AG295" s="210" t="s">
        <v>180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x14ac:dyDescent="0.25">
      <c r="A296" s="222" t="s">
        <v>168</v>
      </c>
      <c r="B296" s="223" t="s">
        <v>131</v>
      </c>
      <c r="C296" s="240" t="s">
        <v>132</v>
      </c>
      <c r="D296" s="224"/>
      <c r="E296" s="225"/>
      <c r="F296" s="226"/>
      <c r="G296" s="226">
        <f>SUMIF(AG297:AG301,"&lt;&gt;NOR",G297:G301)</f>
        <v>0</v>
      </c>
      <c r="H296" s="226"/>
      <c r="I296" s="226">
        <f>SUM(I297:I301)</f>
        <v>0</v>
      </c>
      <c r="J296" s="226"/>
      <c r="K296" s="226">
        <f>SUM(K297:K301)</f>
        <v>0</v>
      </c>
      <c r="L296" s="226"/>
      <c r="M296" s="226">
        <f>SUM(M297:M301)</f>
        <v>0</v>
      </c>
      <c r="N296" s="225"/>
      <c r="O296" s="225">
        <f>SUM(O297:O301)</f>
        <v>0</v>
      </c>
      <c r="P296" s="225"/>
      <c r="Q296" s="225">
        <f>SUM(Q297:Q301)</f>
        <v>0</v>
      </c>
      <c r="R296" s="226"/>
      <c r="S296" s="226"/>
      <c r="T296" s="227"/>
      <c r="U296" s="221"/>
      <c r="V296" s="221">
        <f>SUM(V297:V301)</f>
        <v>0</v>
      </c>
      <c r="W296" s="221"/>
      <c r="X296" s="221"/>
      <c r="Y296" s="221"/>
      <c r="AG296" t="s">
        <v>169</v>
      </c>
    </row>
    <row r="297" spans="1:60" outlineLevel="1" x14ac:dyDescent="0.25">
      <c r="A297" s="229">
        <v>58</v>
      </c>
      <c r="B297" s="230" t="s">
        <v>971</v>
      </c>
      <c r="C297" s="241" t="s">
        <v>972</v>
      </c>
      <c r="D297" s="231" t="s">
        <v>235</v>
      </c>
      <c r="E297" s="232">
        <v>3</v>
      </c>
      <c r="F297" s="233"/>
      <c r="G297" s="234">
        <f>ROUND(E297*F297,2)</f>
        <v>0</v>
      </c>
      <c r="H297" s="233"/>
      <c r="I297" s="234">
        <f>ROUND(E297*H297,2)</f>
        <v>0</v>
      </c>
      <c r="J297" s="233"/>
      <c r="K297" s="234">
        <f>ROUND(E297*J297,2)</f>
        <v>0</v>
      </c>
      <c r="L297" s="234">
        <v>21</v>
      </c>
      <c r="M297" s="234">
        <f>G297*(1+L297/100)</f>
        <v>0</v>
      </c>
      <c r="N297" s="232">
        <v>5.8E-4</v>
      </c>
      <c r="O297" s="232">
        <f>ROUND(E297*N297,2)</f>
        <v>0</v>
      </c>
      <c r="P297" s="232">
        <v>0</v>
      </c>
      <c r="Q297" s="232">
        <f>ROUND(E297*P297,2)</f>
        <v>0</v>
      </c>
      <c r="R297" s="234"/>
      <c r="S297" s="234" t="s">
        <v>193</v>
      </c>
      <c r="T297" s="235" t="s">
        <v>174</v>
      </c>
      <c r="U297" s="220">
        <v>0</v>
      </c>
      <c r="V297" s="220">
        <f>ROUND(E297*U297,2)</f>
        <v>0</v>
      </c>
      <c r="W297" s="220"/>
      <c r="X297" s="220" t="s">
        <v>237</v>
      </c>
      <c r="Y297" s="220" t="s">
        <v>176</v>
      </c>
      <c r="Z297" s="210"/>
      <c r="AA297" s="210"/>
      <c r="AB297" s="210"/>
      <c r="AC297" s="210"/>
      <c r="AD297" s="210"/>
      <c r="AE297" s="210"/>
      <c r="AF297" s="210"/>
      <c r="AG297" s="210" t="s">
        <v>973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2" x14ac:dyDescent="0.25">
      <c r="A298" s="217"/>
      <c r="B298" s="218"/>
      <c r="C298" s="253" t="s">
        <v>752</v>
      </c>
      <c r="D298" s="248"/>
      <c r="E298" s="249"/>
      <c r="F298" s="220"/>
      <c r="G298" s="220"/>
      <c r="H298" s="220"/>
      <c r="I298" s="220"/>
      <c r="J298" s="220"/>
      <c r="K298" s="220"/>
      <c r="L298" s="220"/>
      <c r="M298" s="220"/>
      <c r="N298" s="219"/>
      <c r="O298" s="219"/>
      <c r="P298" s="219"/>
      <c r="Q298" s="219"/>
      <c r="R298" s="220"/>
      <c r="S298" s="220"/>
      <c r="T298" s="220"/>
      <c r="U298" s="220"/>
      <c r="V298" s="220"/>
      <c r="W298" s="220"/>
      <c r="X298" s="220"/>
      <c r="Y298" s="220"/>
      <c r="Z298" s="210"/>
      <c r="AA298" s="210"/>
      <c r="AB298" s="210"/>
      <c r="AC298" s="210"/>
      <c r="AD298" s="210"/>
      <c r="AE298" s="210"/>
      <c r="AF298" s="210"/>
      <c r="AG298" s="210" t="s">
        <v>254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5">
      <c r="A299" s="217"/>
      <c r="B299" s="218"/>
      <c r="C299" s="253" t="s">
        <v>755</v>
      </c>
      <c r="D299" s="248"/>
      <c r="E299" s="249"/>
      <c r="F299" s="220"/>
      <c r="G299" s="220"/>
      <c r="H299" s="220"/>
      <c r="I299" s="220"/>
      <c r="J299" s="220"/>
      <c r="K299" s="220"/>
      <c r="L299" s="220"/>
      <c r="M299" s="220"/>
      <c r="N299" s="219"/>
      <c r="O299" s="219"/>
      <c r="P299" s="219"/>
      <c r="Q299" s="219"/>
      <c r="R299" s="220"/>
      <c r="S299" s="220"/>
      <c r="T299" s="220"/>
      <c r="U299" s="220"/>
      <c r="V299" s="220"/>
      <c r="W299" s="220"/>
      <c r="X299" s="220"/>
      <c r="Y299" s="220"/>
      <c r="Z299" s="210"/>
      <c r="AA299" s="210"/>
      <c r="AB299" s="210"/>
      <c r="AC299" s="210"/>
      <c r="AD299" s="210"/>
      <c r="AE299" s="210"/>
      <c r="AF299" s="210"/>
      <c r="AG299" s="210" t="s">
        <v>254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5">
      <c r="A300" s="217"/>
      <c r="B300" s="218"/>
      <c r="C300" s="253" t="s">
        <v>821</v>
      </c>
      <c r="D300" s="248"/>
      <c r="E300" s="249">
        <v>3</v>
      </c>
      <c r="F300" s="220"/>
      <c r="G300" s="220"/>
      <c r="H300" s="220"/>
      <c r="I300" s="220"/>
      <c r="J300" s="220"/>
      <c r="K300" s="220"/>
      <c r="L300" s="220"/>
      <c r="M300" s="220"/>
      <c r="N300" s="219"/>
      <c r="O300" s="219"/>
      <c r="P300" s="219"/>
      <c r="Q300" s="219"/>
      <c r="R300" s="220"/>
      <c r="S300" s="220"/>
      <c r="T300" s="220"/>
      <c r="U300" s="220"/>
      <c r="V300" s="220"/>
      <c r="W300" s="220"/>
      <c r="X300" s="220"/>
      <c r="Y300" s="220"/>
      <c r="Z300" s="210"/>
      <c r="AA300" s="210"/>
      <c r="AB300" s="210"/>
      <c r="AC300" s="210"/>
      <c r="AD300" s="210"/>
      <c r="AE300" s="210"/>
      <c r="AF300" s="210"/>
      <c r="AG300" s="210" t="s">
        <v>254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2" x14ac:dyDescent="0.25">
      <c r="A301" s="217"/>
      <c r="B301" s="218"/>
      <c r="C301" s="244"/>
      <c r="D301" s="239"/>
      <c r="E301" s="239"/>
      <c r="F301" s="239"/>
      <c r="G301" s="239"/>
      <c r="H301" s="220"/>
      <c r="I301" s="220"/>
      <c r="J301" s="220"/>
      <c r="K301" s="220"/>
      <c r="L301" s="220"/>
      <c r="M301" s="220"/>
      <c r="N301" s="219"/>
      <c r="O301" s="219"/>
      <c r="P301" s="219"/>
      <c r="Q301" s="219"/>
      <c r="R301" s="220"/>
      <c r="S301" s="220"/>
      <c r="T301" s="220"/>
      <c r="U301" s="220"/>
      <c r="V301" s="220"/>
      <c r="W301" s="220"/>
      <c r="X301" s="220"/>
      <c r="Y301" s="220"/>
      <c r="Z301" s="210"/>
      <c r="AA301" s="210"/>
      <c r="AB301" s="210"/>
      <c r="AC301" s="210"/>
      <c r="AD301" s="210"/>
      <c r="AE301" s="210"/>
      <c r="AF301" s="210"/>
      <c r="AG301" s="210" t="s">
        <v>180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x14ac:dyDescent="0.25">
      <c r="A302" s="222" t="s">
        <v>168</v>
      </c>
      <c r="B302" s="223" t="s">
        <v>133</v>
      </c>
      <c r="C302" s="240" t="s">
        <v>134</v>
      </c>
      <c r="D302" s="224"/>
      <c r="E302" s="225"/>
      <c r="F302" s="226"/>
      <c r="G302" s="226">
        <f>SUMIF(AG303:AG455,"&lt;&gt;NOR",G303:G455)</f>
        <v>0</v>
      </c>
      <c r="H302" s="226"/>
      <c r="I302" s="226">
        <f>SUM(I303:I455)</f>
        <v>0</v>
      </c>
      <c r="J302" s="226"/>
      <c r="K302" s="226">
        <f>SUM(K303:K455)</f>
        <v>0</v>
      </c>
      <c r="L302" s="226"/>
      <c r="M302" s="226">
        <f>SUM(M303:M455)</f>
        <v>0</v>
      </c>
      <c r="N302" s="225"/>
      <c r="O302" s="225">
        <f>SUM(O303:O455)</f>
        <v>691.39</v>
      </c>
      <c r="P302" s="225"/>
      <c r="Q302" s="225">
        <f>SUM(Q303:Q455)</f>
        <v>0</v>
      </c>
      <c r="R302" s="226"/>
      <c r="S302" s="226"/>
      <c r="T302" s="227"/>
      <c r="U302" s="221"/>
      <c r="V302" s="221">
        <f>SUM(V303:V455)</f>
        <v>0</v>
      </c>
      <c r="W302" s="221"/>
      <c r="X302" s="221"/>
      <c r="Y302" s="221"/>
      <c r="AG302" t="s">
        <v>169</v>
      </c>
    </row>
    <row r="303" spans="1:60" ht="20.399999999999999" outlineLevel="1" x14ac:dyDescent="0.25">
      <c r="A303" s="229">
        <v>59</v>
      </c>
      <c r="B303" s="230" t="s">
        <v>974</v>
      </c>
      <c r="C303" s="241" t="s">
        <v>975</v>
      </c>
      <c r="D303" s="231" t="s">
        <v>266</v>
      </c>
      <c r="E303" s="232">
        <v>183.5</v>
      </c>
      <c r="F303" s="233"/>
      <c r="G303" s="234">
        <f>ROUND(E303*F303,2)</f>
        <v>0</v>
      </c>
      <c r="H303" s="233"/>
      <c r="I303" s="234">
        <f>ROUND(E303*H303,2)</f>
        <v>0</v>
      </c>
      <c r="J303" s="233"/>
      <c r="K303" s="234">
        <f>ROUND(E303*J303,2)</f>
        <v>0</v>
      </c>
      <c r="L303" s="234">
        <v>21</v>
      </c>
      <c r="M303" s="234">
        <f>G303*(1+L303/100)</f>
        <v>0</v>
      </c>
      <c r="N303" s="232">
        <v>2.29E-2</v>
      </c>
      <c r="O303" s="232">
        <f>ROUND(E303*N303,2)</f>
        <v>4.2</v>
      </c>
      <c r="P303" s="232">
        <v>0</v>
      </c>
      <c r="Q303" s="232">
        <f>ROUND(E303*P303,2)</f>
        <v>0</v>
      </c>
      <c r="R303" s="234" t="s">
        <v>342</v>
      </c>
      <c r="S303" s="234" t="s">
        <v>173</v>
      </c>
      <c r="T303" s="235" t="s">
        <v>173</v>
      </c>
      <c r="U303" s="220">
        <v>0</v>
      </c>
      <c r="V303" s="220">
        <f>ROUND(E303*U303,2)</f>
        <v>0</v>
      </c>
      <c r="W303" s="220"/>
      <c r="X303" s="220" t="s">
        <v>343</v>
      </c>
      <c r="Y303" s="220" t="s">
        <v>176</v>
      </c>
      <c r="Z303" s="210"/>
      <c r="AA303" s="210"/>
      <c r="AB303" s="210"/>
      <c r="AC303" s="210"/>
      <c r="AD303" s="210"/>
      <c r="AE303" s="210"/>
      <c r="AF303" s="210"/>
      <c r="AG303" s="210" t="s">
        <v>721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2" x14ac:dyDescent="0.25">
      <c r="A304" s="217"/>
      <c r="B304" s="218"/>
      <c r="C304" s="253" t="s">
        <v>934</v>
      </c>
      <c r="D304" s="248"/>
      <c r="E304" s="249"/>
      <c r="F304" s="220"/>
      <c r="G304" s="220"/>
      <c r="H304" s="220"/>
      <c r="I304" s="220"/>
      <c r="J304" s="220"/>
      <c r="K304" s="220"/>
      <c r="L304" s="220"/>
      <c r="M304" s="220"/>
      <c r="N304" s="219"/>
      <c r="O304" s="219"/>
      <c r="P304" s="219"/>
      <c r="Q304" s="219"/>
      <c r="R304" s="220"/>
      <c r="S304" s="220"/>
      <c r="T304" s="220"/>
      <c r="U304" s="220"/>
      <c r="V304" s="220"/>
      <c r="W304" s="220"/>
      <c r="X304" s="220"/>
      <c r="Y304" s="220"/>
      <c r="Z304" s="210"/>
      <c r="AA304" s="210"/>
      <c r="AB304" s="210"/>
      <c r="AC304" s="210"/>
      <c r="AD304" s="210"/>
      <c r="AE304" s="210"/>
      <c r="AF304" s="210"/>
      <c r="AG304" s="210" t="s">
        <v>254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5">
      <c r="A305" s="217"/>
      <c r="B305" s="218"/>
      <c r="C305" s="253" t="s">
        <v>881</v>
      </c>
      <c r="D305" s="248"/>
      <c r="E305" s="249">
        <v>183.5</v>
      </c>
      <c r="F305" s="220"/>
      <c r="G305" s="220"/>
      <c r="H305" s="220"/>
      <c r="I305" s="220"/>
      <c r="J305" s="220"/>
      <c r="K305" s="220"/>
      <c r="L305" s="220"/>
      <c r="M305" s="220"/>
      <c r="N305" s="219"/>
      <c r="O305" s="219"/>
      <c r="P305" s="219"/>
      <c r="Q305" s="219"/>
      <c r="R305" s="220"/>
      <c r="S305" s="220"/>
      <c r="T305" s="220"/>
      <c r="U305" s="220"/>
      <c r="V305" s="220"/>
      <c r="W305" s="220"/>
      <c r="X305" s="220"/>
      <c r="Y305" s="220"/>
      <c r="Z305" s="210"/>
      <c r="AA305" s="210"/>
      <c r="AB305" s="210"/>
      <c r="AC305" s="210"/>
      <c r="AD305" s="210"/>
      <c r="AE305" s="210"/>
      <c r="AF305" s="210"/>
      <c r="AG305" s="210" t="s">
        <v>254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2" x14ac:dyDescent="0.25">
      <c r="A306" s="217"/>
      <c r="B306" s="218"/>
      <c r="C306" s="244"/>
      <c r="D306" s="239"/>
      <c r="E306" s="239"/>
      <c r="F306" s="239"/>
      <c r="G306" s="239"/>
      <c r="H306" s="220"/>
      <c r="I306" s="220"/>
      <c r="J306" s="220"/>
      <c r="K306" s="220"/>
      <c r="L306" s="220"/>
      <c r="M306" s="220"/>
      <c r="N306" s="219"/>
      <c r="O306" s="219"/>
      <c r="P306" s="219"/>
      <c r="Q306" s="219"/>
      <c r="R306" s="220"/>
      <c r="S306" s="220"/>
      <c r="T306" s="220"/>
      <c r="U306" s="220"/>
      <c r="V306" s="220"/>
      <c r="W306" s="220"/>
      <c r="X306" s="220"/>
      <c r="Y306" s="220"/>
      <c r="Z306" s="210"/>
      <c r="AA306" s="210"/>
      <c r="AB306" s="210"/>
      <c r="AC306" s="210"/>
      <c r="AD306" s="210"/>
      <c r="AE306" s="210"/>
      <c r="AF306" s="210"/>
      <c r="AG306" s="210" t="s">
        <v>180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ht="20.399999999999999" outlineLevel="1" x14ac:dyDescent="0.25">
      <c r="A307" s="229">
        <v>60</v>
      </c>
      <c r="B307" s="230" t="s">
        <v>976</v>
      </c>
      <c r="C307" s="241" t="s">
        <v>977</v>
      </c>
      <c r="D307" s="231" t="s">
        <v>235</v>
      </c>
      <c r="E307" s="232">
        <v>4</v>
      </c>
      <c r="F307" s="233"/>
      <c r="G307" s="234">
        <f>ROUND(E307*F307,2)</f>
        <v>0</v>
      </c>
      <c r="H307" s="233"/>
      <c r="I307" s="234">
        <f>ROUND(E307*H307,2)</f>
        <v>0</v>
      </c>
      <c r="J307" s="233"/>
      <c r="K307" s="234">
        <f>ROUND(E307*J307,2)</f>
        <v>0</v>
      </c>
      <c r="L307" s="234">
        <v>21</v>
      </c>
      <c r="M307" s="234">
        <f>G307*(1+L307/100)</f>
        <v>0</v>
      </c>
      <c r="N307" s="232">
        <v>1.0800000000000001E-2</v>
      </c>
      <c r="O307" s="232">
        <f>ROUND(E307*N307,2)</f>
        <v>0.04</v>
      </c>
      <c r="P307" s="232">
        <v>0</v>
      </c>
      <c r="Q307" s="232">
        <f>ROUND(E307*P307,2)</f>
        <v>0</v>
      </c>
      <c r="R307" s="234" t="s">
        <v>342</v>
      </c>
      <c r="S307" s="234" t="s">
        <v>173</v>
      </c>
      <c r="T307" s="235" t="s">
        <v>173</v>
      </c>
      <c r="U307" s="220">
        <v>0</v>
      </c>
      <c r="V307" s="220">
        <f>ROUND(E307*U307,2)</f>
        <v>0</v>
      </c>
      <c r="W307" s="220"/>
      <c r="X307" s="220" t="s">
        <v>343</v>
      </c>
      <c r="Y307" s="220" t="s">
        <v>176</v>
      </c>
      <c r="Z307" s="210"/>
      <c r="AA307" s="210"/>
      <c r="AB307" s="210"/>
      <c r="AC307" s="210"/>
      <c r="AD307" s="210"/>
      <c r="AE307" s="210"/>
      <c r="AF307" s="210"/>
      <c r="AG307" s="210" t="s">
        <v>721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2" x14ac:dyDescent="0.25">
      <c r="A308" s="217"/>
      <c r="B308" s="218"/>
      <c r="C308" s="253" t="s">
        <v>884</v>
      </c>
      <c r="D308" s="248"/>
      <c r="E308" s="249"/>
      <c r="F308" s="220"/>
      <c r="G308" s="220"/>
      <c r="H308" s="220"/>
      <c r="I308" s="220"/>
      <c r="J308" s="220"/>
      <c r="K308" s="220"/>
      <c r="L308" s="220"/>
      <c r="M308" s="220"/>
      <c r="N308" s="219"/>
      <c r="O308" s="219"/>
      <c r="P308" s="219"/>
      <c r="Q308" s="219"/>
      <c r="R308" s="220"/>
      <c r="S308" s="220"/>
      <c r="T308" s="220"/>
      <c r="U308" s="220"/>
      <c r="V308" s="220"/>
      <c r="W308" s="220"/>
      <c r="X308" s="220"/>
      <c r="Y308" s="220"/>
      <c r="Z308" s="210"/>
      <c r="AA308" s="210"/>
      <c r="AB308" s="210"/>
      <c r="AC308" s="210"/>
      <c r="AD308" s="210"/>
      <c r="AE308" s="210"/>
      <c r="AF308" s="210"/>
      <c r="AG308" s="210" t="s">
        <v>254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3" x14ac:dyDescent="0.25">
      <c r="A309" s="217"/>
      <c r="B309" s="218"/>
      <c r="C309" s="253" t="s">
        <v>95</v>
      </c>
      <c r="D309" s="248"/>
      <c r="E309" s="249">
        <v>4</v>
      </c>
      <c r="F309" s="220"/>
      <c r="G309" s="220"/>
      <c r="H309" s="220"/>
      <c r="I309" s="220"/>
      <c r="J309" s="220"/>
      <c r="K309" s="220"/>
      <c r="L309" s="220"/>
      <c r="M309" s="220"/>
      <c r="N309" s="219"/>
      <c r="O309" s="219"/>
      <c r="P309" s="219"/>
      <c r="Q309" s="219"/>
      <c r="R309" s="220"/>
      <c r="S309" s="220"/>
      <c r="T309" s="220"/>
      <c r="U309" s="220"/>
      <c r="V309" s="220"/>
      <c r="W309" s="220"/>
      <c r="X309" s="220"/>
      <c r="Y309" s="220"/>
      <c r="Z309" s="210"/>
      <c r="AA309" s="210"/>
      <c r="AB309" s="210"/>
      <c r="AC309" s="210"/>
      <c r="AD309" s="210"/>
      <c r="AE309" s="210"/>
      <c r="AF309" s="210"/>
      <c r="AG309" s="210" t="s">
        <v>254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2" x14ac:dyDescent="0.25">
      <c r="A310" s="217"/>
      <c r="B310" s="218"/>
      <c r="C310" s="244"/>
      <c r="D310" s="239"/>
      <c r="E310" s="239"/>
      <c r="F310" s="239"/>
      <c r="G310" s="239"/>
      <c r="H310" s="220"/>
      <c r="I310" s="220"/>
      <c r="J310" s="220"/>
      <c r="K310" s="220"/>
      <c r="L310" s="220"/>
      <c r="M310" s="220"/>
      <c r="N310" s="219"/>
      <c r="O310" s="219"/>
      <c r="P310" s="219"/>
      <c r="Q310" s="219"/>
      <c r="R310" s="220"/>
      <c r="S310" s="220"/>
      <c r="T310" s="220"/>
      <c r="U310" s="220"/>
      <c r="V310" s="220"/>
      <c r="W310" s="220"/>
      <c r="X310" s="220"/>
      <c r="Y310" s="220"/>
      <c r="Z310" s="210"/>
      <c r="AA310" s="210"/>
      <c r="AB310" s="210"/>
      <c r="AC310" s="210"/>
      <c r="AD310" s="210"/>
      <c r="AE310" s="210"/>
      <c r="AF310" s="210"/>
      <c r="AG310" s="210" t="s">
        <v>180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ht="20.399999999999999" outlineLevel="1" x14ac:dyDescent="0.25">
      <c r="A311" s="229">
        <v>61</v>
      </c>
      <c r="B311" s="230" t="s">
        <v>978</v>
      </c>
      <c r="C311" s="241" t="s">
        <v>979</v>
      </c>
      <c r="D311" s="231" t="s">
        <v>235</v>
      </c>
      <c r="E311" s="232">
        <v>4</v>
      </c>
      <c r="F311" s="233"/>
      <c r="G311" s="234">
        <f>ROUND(E311*F311,2)</f>
        <v>0</v>
      </c>
      <c r="H311" s="233"/>
      <c r="I311" s="234">
        <f>ROUND(E311*H311,2)</f>
        <v>0</v>
      </c>
      <c r="J311" s="233"/>
      <c r="K311" s="234">
        <f>ROUND(E311*J311,2)</f>
        <v>0</v>
      </c>
      <c r="L311" s="234">
        <v>21</v>
      </c>
      <c r="M311" s="234">
        <f>G311*(1+L311/100)</f>
        <v>0</v>
      </c>
      <c r="N311" s="232">
        <v>9.7000000000000003E-3</v>
      </c>
      <c r="O311" s="232">
        <f>ROUND(E311*N311,2)</f>
        <v>0.04</v>
      </c>
      <c r="P311" s="232">
        <v>0</v>
      </c>
      <c r="Q311" s="232">
        <f>ROUND(E311*P311,2)</f>
        <v>0</v>
      </c>
      <c r="R311" s="234" t="s">
        <v>342</v>
      </c>
      <c r="S311" s="234" t="s">
        <v>173</v>
      </c>
      <c r="T311" s="235" t="s">
        <v>173</v>
      </c>
      <c r="U311" s="220">
        <v>0</v>
      </c>
      <c r="V311" s="220">
        <f>ROUND(E311*U311,2)</f>
        <v>0</v>
      </c>
      <c r="W311" s="220"/>
      <c r="X311" s="220" t="s">
        <v>343</v>
      </c>
      <c r="Y311" s="220" t="s">
        <v>176</v>
      </c>
      <c r="Z311" s="210"/>
      <c r="AA311" s="210"/>
      <c r="AB311" s="210"/>
      <c r="AC311" s="210"/>
      <c r="AD311" s="210"/>
      <c r="AE311" s="210"/>
      <c r="AF311" s="210"/>
      <c r="AG311" s="210" t="s">
        <v>721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2" x14ac:dyDescent="0.25">
      <c r="A312" s="217"/>
      <c r="B312" s="218"/>
      <c r="C312" s="253" t="s">
        <v>884</v>
      </c>
      <c r="D312" s="248"/>
      <c r="E312" s="249"/>
      <c r="F312" s="220"/>
      <c r="G312" s="220"/>
      <c r="H312" s="220"/>
      <c r="I312" s="220"/>
      <c r="J312" s="220"/>
      <c r="K312" s="220"/>
      <c r="L312" s="220"/>
      <c r="M312" s="220"/>
      <c r="N312" s="219"/>
      <c r="O312" s="219"/>
      <c r="P312" s="219"/>
      <c r="Q312" s="219"/>
      <c r="R312" s="220"/>
      <c r="S312" s="220"/>
      <c r="T312" s="220"/>
      <c r="U312" s="220"/>
      <c r="V312" s="220"/>
      <c r="W312" s="220"/>
      <c r="X312" s="220"/>
      <c r="Y312" s="220"/>
      <c r="Z312" s="210"/>
      <c r="AA312" s="210"/>
      <c r="AB312" s="210"/>
      <c r="AC312" s="210"/>
      <c r="AD312" s="210"/>
      <c r="AE312" s="210"/>
      <c r="AF312" s="210"/>
      <c r="AG312" s="210" t="s">
        <v>254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5">
      <c r="A313" s="217"/>
      <c r="B313" s="218"/>
      <c r="C313" s="253" t="s">
        <v>95</v>
      </c>
      <c r="D313" s="248"/>
      <c r="E313" s="249">
        <v>4</v>
      </c>
      <c r="F313" s="220"/>
      <c r="G313" s="220"/>
      <c r="H313" s="220"/>
      <c r="I313" s="220"/>
      <c r="J313" s="220"/>
      <c r="K313" s="220"/>
      <c r="L313" s="220"/>
      <c r="M313" s="220"/>
      <c r="N313" s="219"/>
      <c r="O313" s="219"/>
      <c r="P313" s="219"/>
      <c r="Q313" s="219"/>
      <c r="R313" s="220"/>
      <c r="S313" s="220"/>
      <c r="T313" s="220"/>
      <c r="U313" s="220"/>
      <c r="V313" s="220"/>
      <c r="W313" s="220"/>
      <c r="X313" s="220"/>
      <c r="Y313" s="220"/>
      <c r="Z313" s="210"/>
      <c r="AA313" s="210"/>
      <c r="AB313" s="210"/>
      <c r="AC313" s="210"/>
      <c r="AD313" s="210"/>
      <c r="AE313" s="210"/>
      <c r="AF313" s="210"/>
      <c r="AG313" s="210" t="s">
        <v>254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2" x14ac:dyDescent="0.25">
      <c r="A314" s="217"/>
      <c r="B314" s="218"/>
      <c r="C314" s="244"/>
      <c r="D314" s="239"/>
      <c r="E314" s="239"/>
      <c r="F314" s="239"/>
      <c r="G314" s="239"/>
      <c r="H314" s="220"/>
      <c r="I314" s="220"/>
      <c r="J314" s="220"/>
      <c r="K314" s="220"/>
      <c r="L314" s="220"/>
      <c r="M314" s="220"/>
      <c r="N314" s="219"/>
      <c r="O314" s="219"/>
      <c r="P314" s="219"/>
      <c r="Q314" s="219"/>
      <c r="R314" s="220"/>
      <c r="S314" s="220"/>
      <c r="T314" s="220"/>
      <c r="U314" s="220"/>
      <c r="V314" s="220"/>
      <c r="W314" s="220"/>
      <c r="X314" s="220"/>
      <c r="Y314" s="220"/>
      <c r="Z314" s="210"/>
      <c r="AA314" s="210"/>
      <c r="AB314" s="210"/>
      <c r="AC314" s="210"/>
      <c r="AD314" s="210"/>
      <c r="AE314" s="210"/>
      <c r="AF314" s="210"/>
      <c r="AG314" s="210" t="s">
        <v>180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ht="20.399999999999999" outlineLevel="1" x14ac:dyDescent="0.25">
      <c r="A315" s="229">
        <v>62</v>
      </c>
      <c r="B315" s="230" t="s">
        <v>980</v>
      </c>
      <c r="C315" s="241" t="s">
        <v>981</v>
      </c>
      <c r="D315" s="231" t="s">
        <v>235</v>
      </c>
      <c r="E315" s="232">
        <v>4</v>
      </c>
      <c r="F315" s="233"/>
      <c r="G315" s="234">
        <f>ROUND(E315*F315,2)</f>
        <v>0</v>
      </c>
      <c r="H315" s="233"/>
      <c r="I315" s="234">
        <f>ROUND(E315*H315,2)</f>
        <v>0</v>
      </c>
      <c r="J315" s="233"/>
      <c r="K315" s="234">
        <f>ROUND(E315*J315,2)</f>
        <v>0</v>
      </c>
      <c r="L315" s="234">
        <v>21</v>
      </c>
      <c r="M315" s="234">
        <f>G315*(1+L315/100)</f>
        <v>0</v>
      </c>
      <c r="N315" s="232">
        <v>8.8000000000000005E-3</v>
      </c>
      <c r="O315" s="232">
        <f>ROUND(E315*N315,2)</f>
        <v>0.04</v>
      </c>
      <c r="P315" s="232">
        <v>0</v>
      </c>
      <c r="Q315" s="232">
        <f>ROUND(E315*P315,2)</f>
        <v>0</v>
      </c>
      <c r="R315" s="234" t="s">
        <v>342</v>
      </c>
      <c r="S315" s="234" t="s">
        <v>173</v>
      </c>
      <c r="T315" s="235" t="s">
        <v>173</v>
      </c>
      <c r="U315" s="220">
        <v>0</v>
      </c>
      <c r="V315" s="220">
        <f>ROUND(E315*U315,2)</f>
        <v>0</v>
      </c>
      <c r="W315" s="220"/>
      <c r="X315" s="220" t="s">
        <v>343</v>
      </c>
      <c r="Y315" s="220" t="s">
        <v>176</v>
      </c>
      <c r="Z315" s="210"/>
      <c r="AA315" s="210"/>
      <c r="AB315" s="210"/>
      <c r="AC315" s="210"/>
      <c r="AD315" s="210"/>
      <c r="AE315" s="210"/>
      <c r="AF315" s="210"/>
      <c r="AG315" s="210" t="s">
        <v>721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2" x14ac:dyDescent="0.25">
      <c r="A316" s="217"/>
      <c r="B316" s="218"/>
      <c r="C316" s="253" t="s">
        <v>884</v>
      </c>
      <c r="D316" s="248"/>
      <c r="E316" s="249"/>
      <c r="F316" s="220"/>
      <c r="G316" s="220"/>
      <c r="H316" s="220"/>
      <c r="I316" s="220"/>
      <c r="J316" s="220"/>
      <c r="K316" s="220"/>
      <c r="L316" s="220"/>
      <c r="M316" s="220"/>
      <c r="N316" s="219"/>
      <c r="O316" s="219"/>
      <c r="P316" s="219"/>
      <c r="Q316" s="219"/>
      <c r="R316" s="220"/>
      <c r="S316" s="220"/>
      <c r="T316" s="220"/>
      <c r="U316" s="220"/>
      <c r="V316" s="220"/>
      <c r="W316" s="220"/>
      <c r="X316" s="220"/>
      <c r="Y316" s="220"/>
      <c r="Z316" s="210"/>
      <c r="AA316" s="210"/>
      <c r="AB316" s="210"/>
      <c r="AC316" s="210"/>
      <c r="AD316" s="210"/>
      <c r="AE316" s="210"/>
      <c r="AF316" s="210"/>
      <c r="AG316" s="210" t="s">
        <v>254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5">
      <c r="A317" s="217"/>
      <c r="B317" s="218"/>
      <c r="C317" s="253" t="s">
        <v>95</v>
      </c>
      <c r="D317" s="248"/>
      <c r="E317" s="249">
        <v>4</v>
      </c>
      <c r="F317" s="220"/>
      <c r="G317" s="220"/>
      <c r="H317" s="220"/>
      <c r="I317" s="220"/>
      <c r="J317" s="220"/>
      <c r="K317" s="220"/>
      <c r="L317" s="220"/>
      <c r="M317" s="220"/>
      <c r="N317" s="219"/>
      <c r="O317" s="219"/>
      <c r="P317" s="219"/>
      <c r="Q317" s="219"/>
      <c r="R317" s="220"/>
      <c r="S317" s="220"/>
      <c r="T317" s="220"/>
      <c r="U317" s="220"/>
      <c r="V317" s="220"/>
      <c r="W317" s="220"/>
      <c r="X317" s="220"/>
      <c r="Y317" s="220"/>
      <c r="Z317" s="210"/>
      <c r="AA317" s="210"/>
      <c r="AB317" s="210"/>
      <c r="AC317" s="210"/>
      <c r="AD317" s="210"/>
      <c r="AE317" s="210"/>
      <c r="AF317" s="210"/>
      <c r="AG317" s="210" t="s">
        <v>254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2" x14ac:dyDescent="0.25">
      <c r="A318" s="217"/>
      <c r="B318" s="218"/>
      <c r="C318" s="244"/>
      <c r="D318" s="239"/>
      <c r="E318" s="239"/>
      <c r="F318" s="239"/>
      <c r="G318" s="239"/>
      <c r="H318" s="220"/>
      <c r="I318" s="220"/>
      <c r="J318" s="220"/>
      <c r="K318" s="220"/>
      <c r="L318" s="220"/>
      <c r="M318" s="220"/>
      <c r="N318" s="219"/>
      <c r="O318" s="219"/>
      <c r="P318" s="219"/>
      <c r="Q318" s="219"/>
      <c r="R318" s="220"/>
      <c r="S318" s="220"/>
      <c r="T318" s="220"/>
      <c r="U318" s="220"/>
      <c r="V318" s="220"/>
      <c r="W318" s="220"/>
      <c r="X318" s="220"/>
      <c r="Y318" s="220"/>
      <c r="Z318" s="210"/>
      <c r="AA318" s="210"/>
      <c r="AB318" s="210"/>
      <c r="AC318" s="210"/>
      <c r="AD318" s="210"/>
      <c r="AE318" s="210"/>
      <c r="AF318" s="210"/>
      <c r="AG318" s="210" t="s">
        <v>180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ht="20.399999999999999" outlineLevel="1" x14ac:dyDescent="0.25">
      <c r="A319" s="229">
        <v>63</v>
      </c>
      <c r="B319" s="230" t="s">
        <v>982</v>
      </c>
      <c r="C319" s="241" t="s">
        <v>983</v>
      </c>
      <c r="D319" s="231" t="s">
        <v>235</v>
      </c>
      <c r="E319" s="232">
        <v>2</v>
      </c>
      <c r="F319" s="233"/>
      <c r="G319" s="234">
        <f>ROUND(E319*F319,2)</f>
        <v>0</v>
      </c>
      <c r="H319" s="233"/>
      <c r="I319" s="234">
        <f>ROUND(E319*H319,2)</f>
        <v>0</v>
      </c>
      <c r="J319" s="233"/>
      <c r="K319" s="234">
        <f>ROUND(E319*J319,2)</f>
        <v>0</v>
      </c>
      <c r="L319" s="234">
        <v>21</v>
      </c>
      <c r="M319" s="234">
        <f>G319*(1+L319/100)</f>
        <v>0</v>
      </c>
      <c r="N319" s="232">
        <v>9.1999999999999998E-3</v>
      </c>
      <c r="O319" s="232">
        <f>ROUND(E319*N319,2)</f>
        <v>0.02</v>
      </c>
      <c r="P319" s="232">
        <v>0</v>
      </c>
      <c r="Q319" s="232">
        <f>ROUND(E319*P319,2)</f>
        <v>0</v>
      </c>
      <c r="R319" s="234" t="s">
        <v>342</v>
      </c>
      <c r="S319" s="234" t="s">
        <v>173</v>
      </c>
      <c r="T319" s="235" t="s">
        <v>173</v>
      </c>
      <c r="U319" s="220">
        <v>0</v>
      </c>
      <c r="V319" s="220">
        <f>ROUND(E319*U319,2)</f>
        <v>0</v>
      </c>
      <c r="W319" s="220"/>
      <c r="X319" s="220" t="s">
        <v>343</v>
      </c>
      <c r="Y319" s="220" t="s">
        <v>176</v>
      </c>
      <c r="Z319" s="210"/>
      <c r="AA319" s="210"/>
      <c r="AB319" s="210"/>
      <c r="AC319" s="210"/>
      <c r="AD319" s="210"/>
      <c r="AE319" s="210"/>
      <c r="AF319" s="210"/>
      <c r="AG319" s="210" t="s">
        <v>721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2" x14ac:dyDescent="0.25">
      <c r="A320" s="217"/>
      <c r="B320" s="218"/>
      <c r="C320" s="253" t="s">
        <v>752</v>
      </c>
      <c r="D320" s="248"/>
      <c r="E320" s="249"/>
      <c r="F320" s="220"/>
      <c r="G320" s="220"/>
      <c r="H320" s="220"/>
      <c r="I320" s="220"/>
      <c r="J320" s="220"/>
      <c r="K320" s="220"/>
      <c r="L320" s="220"/>
      <c r="M320" s="220"/>
      <c r="N320" s="219"/>
      <c r="O320" s="219"/>
      <c r="P320" s="219"/>
      <c r="Q320" s="219"/>
      <c r="R320" s="220"/>
      <c r="S320" s="220"/>
      <c r="T320" s="220"/>
      <c r="U320" s="220"/>
      <c r="V320" s="220"/>
      <c r="W320" s="220"/>
      <c r="X320" s="220"/>
      <c r="Y320" s="220"/>
      <c r="Z320" s="210"/>
      <c r="AA320" s="210"/>
      <c r="AB320" s="210"/>
      <c r="AC320" s="210"/>
      <c r="AD320" s="210"/>
      <c r="AE320" s="210"/>
      <c r="AF320" s="210"/>
      <c r="AG320" s="210" t="s">
        <v>254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5">
      <c r="A321" s="217"/>
      <c r="B321" s="218"/>
      <c r="C321" s="253" t="s">
        <v>91</v>
      </c>
      <c r="D321" s="248"/>
      <c r="E321" s="249">
        <v>2</v>
      </c>
      <c r="F321" s="220"/>
      <c r="G321" s="220"/>
      <c r="H321" s="220"/>
      <c r="I321" s="220"/>
      <c r="J321" s="220"/>
      <c r="K321" s="220"/>
      <c r="L321" s="220"/>
      <c r="M321" s="220"/>
      <c r="N321" s="219"/>
      <c r="O321" s="219"/>
      <c r="P321" s="219"/>
      <c r="Q321" s="219"/>
      <c r="R321" s="220"/>
      <c r="S321" s="220"/>
      <c r="T321" s="220"/>
      <c r="U321" s="220"/>
      <c r="V321" s="220"/>
      <c r="W321" s="220"/>
      <c r="X321" s="220"/>
      <c r="Y321" s="220"/>
      <c r="Z321" s="210"/>
      <c r="AA321" s="210"/>
      <c r="AB321" s="210"/>
      <c r="AC321" s="210"/>
      <c r="AD321" s="210"/>
      <c r="AE321" s="210"/>
      <c r="AF321" s="210"/>
      <c r="AG321" s="210" t="s">
        <v>254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2" x14ac:dyDescent="0.25">
      <c r="A322" s="217"/>
      <c r="B322" s="218"/>
      <c r="C322" s="244"/>
      <c r="D322" s="239"/>
      <c r="E322" s="239"/>
      <c r="F322" s="239"/>
      <c r="G322" s="239"/>
      <c r="H322" s="220"/>
      <c r="I322" s="220"/>
      <c r="J322" s="220"/>
      <c r="K322" s="220"/>
      <c r="L322" s="220"/>
      <c r="M322" s="220"/>
      <c r="N322" s="219"/>
      <c r="O322" s="219"/>
      <c r="P322" s="219"/>
      <c r="Q322" s="219"/>
      <c r="R322" s="220"/>
      <c r="S322" s="220"/>
      <c r="T322" s="220"/>
      <c r="U322" s="220"/>
      <c r="V322" s="220"/>
      <c r="W322" s="220"/>
      <c r="X322" s="220"/>
      <c r="Y322" s="220"/>
      <c r="Z322" s="210"/>
      <c r="AA322" s="210"/>
      <c r="AB322" s="210"/>
      <c r="AC322" s="210"/>
      <c r="AD322" s="210"/>
      <c r="AE322" s="210"/>
      <c r="AF322" s="210"/>
      <c r="AG322" s="210" t="s">
        <v>180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ht="20.399999999999999" outlineLevel="1" x14ac:dyDescent="0.25">
      <c r="A323" s="229">
        <v>64</v>
      </c>
      <c r="B323" s="230" t="s">
        <v>984</v>
      </c>
      <c r="C323" s="241" t="s">
        <v>985</v>
      </c>
      <c r="D323" s="231" t="s">
        <v>235</v>
      </c>
      <c r="E323" s="232">
        <v>3</v>
      </c>
      <c r="F323" s="233"/>
      <c r="G323" s="234">
        <f>ROUND(E323*F323,2)</f>
        <v>0</v>
      </c>
      <c r="H323" s="233"/>
      <c r="I323" s="234">
        <f>ROUND(E323*H323,2)</f>
        <v>0</v>
      </c>
      <c r="J323" s="233"/>
      <c r="K323" s="234">
        <f>ROUND(E323*J323,2)</f>
        <v>0</v>
      </c>
      <c r="L323" s="234">
        <v>21</v>
      </c>
      <c r="M323" s="234">
        <f>G323*(1+L323/100)</f>
        <v>0</v>
      </c>
      <c r="N323" s="232">
        <v>1.04E-2</v>
      </c>
      <c r="O323" s="232">
        <f>ROUND(E323*N323,2)</f>
        <v>0.03</v>
      </c>
      <c r="P323" s="232">
        <v>0</v>
      </c>
      <c r="Q323" s="232">
        <f>ROUND(E323*P323,2)</f>
        <v>0</v>
      </c>
      <c r="R323" s="234" t="s">
        <v>342</v>
      </c>
      <c r="S323" s="234" t="s">
        <v>173</v>
      </c>
      <c r="T323" s="235" t="s">
        <v>173</v>
      </c>
      <c r="U323" s="220">
        <v>0</v>
      </c>
      <c r="V323" s="220">
        <f>ROUND(E323*U323,2)</f>
        <v>0</v>
      </c>
      <c r="W323" s="220"/>
      <c r="X323" s="220" t="s">
        <v>343</v>
      </c>
      <c r="Y323" s="220" t="s">
        <v>176</v>
      </c>
      <c r="Z323" s="210"/>
      <c r="AA323" s="210"/>
      <c r="AB323" s="210"/>
      <c r="AC323" s="210"/>
      <c r="AD323" s="210"/>
      <c r="AE323" s="210"/>
      <c r="AF323" s="210"/>
      <c r="AG323" s="210" t="s">
        <v>721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2" x14ac:dyDescent="0.25">
      <c r="A324" s="217"/>
      <c r="B324" s="218"/>
      <c r="C324" s="253" t="s">
        <v>885</v>
      </c>
      <c r="D324" s="248"/>
      <c r="E324" s="249"/>
      <c r="F324" s="220"/>
      <c r="G324" s="220"/>
      <c r="H324" s="220"/>
      <c r="I324" s="220"/>
      <c r="J324" s="220"/>
      <c r="K324" s="220"/>
      <c r="L324" s="220"/>
      <c r="M324" s="220"/>
      <c r="N324" s="219"/>
      <c r="O324" s="219"/>
      <c r="P324" s="219"/>
      <c r="Q324" s="219"/>
      <c r="R324" s="220"/>
      <c r="S324" s="220"/>
      <c r="T324" s="220"/>
      <c r="U324" s="220"/>
      <c r="V324" s="220"/>
      <c r="W324" s="220"/>
      <c r="X324" s="220"/>
      <c r="Y324" s="220"/>
      <c r="Z324" s="210"/>
      <c r="AA324" s="210"/>
      <c r="AB324" s="210"/>
      <c r="AC324" s="210"/>
      <c r="AD324" s="210"/>
      <c r="AE324" s="210"/>
      <c r="AF324" s="210"/>
      <c r="AG324" s="210" t="s">
        <v>254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5">
      <c r="A325" s="217"/>
      <c r="B325" s="218"/>
      <c r="C325" s="253" t="s">
        <v>821</v>
      </c>
      <c r="D325" s="248"/>
      <c r="E325" s="249">
        <v>3</v>
      </c>
      <c r="F325" s="220"/>
      <c r="G325" s="220"/>
      <c r="H325" s="220"/>
      <c r="I325" s="220"/>
      <c r="J325" s="220"/>
      <c r="K325" s="220"/>
      <c r="L325" s="220"/>
      <c r="M325" s="220"/>
      <c r="N325" s="219"/>
      <c r="O325" s="219"/>
      <c r="P325" s="219"/>
      <c r="Q325" s="219"/>
      <c r="R325" s="220"/>
      <c r="S325" s="220"/>
      <c r="T325" s="220"/>
      <c r="U325" s="220"/>
      <c r="V325" s="220"/>
      <c r="W325" s="220"/>
      <c r="X325" s="220"/>
      <c r="Y325" s="220"/>
      <c r="Z325" s="210"/>
      <c r="AA325" s="210"/>
      <c r="AB325" s="210"/>
      <c r="AC325" s="210"/>
      <c r="AD325" s="210"/>
      <c r="AE325" s="210"/>
      <c r="AF325" s="210"/>
      <c r="AG325" s="210" t="s">
        <v>254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2" x14ac:dyDescent="0.25">
      <c r="A326" s="217"/>
      <c r="B326" s="218"/>
      <c r="C326" s="244"/>
      <c r="D326" s="239"/>
      <c r="E326" s="239"/>
      <c r="F326" s="239"/>
      <c r="G326" s="239"/>
      <c r="H326" s="220"/>
      <c r="I326" s="220"/>
      <c r="J326" s="220"/>
      <c r="K326" s="220"/>
      <c r="L326" s="220"/>
      <c r="M326" s="220"/>
      <c r="N326" s="219"/>
      <c r="O326" s="219"/>
      <c r="P326" s="219"/>
      <c r="Q326" s="219"/>
      <c r="R326" s="220"/>
      <c r="S326" s="220"/>
      <c r="T326" s="220"/>
      <c r="U326" s="220"/>
      <c r="V326" s="220"/>
      <c r="W326" s="220"/>
      <c r="X326" s="220"/>
      <c r="Y326" s="220"/>
      <c r="Z326" s="210"/>
      <c r="AA326" s="210"/>
      <c r="AB326" s="210"/>
      <c r="AC326" s="210"/>
      <c r="AD326" s="210"/>
      <c r="AE326" s="210"/>
      <c r="AF326" s="210"/>
      <c r="AG326" s="210" t="s">
        <v>180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ht="20.399999999999999" outlineLevel="1" x14ac:dyDescent="0.25">
      <c r="A327" s="229">
        <v>65</v>
      </c>
      <c r="B327" s="230" t="s">
        <v>986</v>
      </c>
      <c r="C327" s="241" t="s">
        <v>987</v>
      </c>
      <c r="D327" s="231" t="s">
        <v>235</v>
      </c>
      <c r="E327" s="232">
        <v>2</v>
      </c>
      <c r="F327" s="233"/>
      <c r="G327" s="234">
        <f>ROUND(E327*F327,2)</f>
        <v>0</v>
      </c>
      <c r="H327" s="233"/>
      <c r="I327" s="234">
        <f>ROUND(E327*H327,2)</f>
        <v>0</v>
      </c>
      <c r="J327" s="233"/>
      <c r="K327" s="234">
        <f>ROUND(E327*J327,2)</f>
        <v>0</v>
      </c>
      <c r="L327" s="234">
        <v>21</v>
      </c>
      <c r="M327" s="234">
        <f>G327*(1+L327/100)</f>
        <v>0</v>
      </c>
      <c r="N327" s="232">
        <v>1.01E-2</v>
      </c>
      <c r="O327" s="232">
        <f>ROUND(E327*N327,2)</f>
        <v>0.02</v>
      </c>
      <c r="P327" s="232">
        <v>0</v>
      </c>
      <c r="Q327" s="232">
        <f>ROUND(E327*P327,2)</f>
        <v>0</v>
      </c>
      <c r="R327" s="234" t="s">
        <v>342</v>
      </c>
      <c r="S327" s="234" t="s">
        <v>173</v>
      </c>
      <c r="T327" s="235" t="s">
        <v>173</v>
      </c>
      <c r="U327" s="220">
        <v>0</v>
      </c>
      <c r="V327" s="220">
        <f>ROUND(E327*U327,2)</f>
        <v>0</v>
      </c>
      <c r="W327" s="220"/>
      <c r="X327" s="220" t="s">
        <v>343</v>
      </c>
      <c r="Y327" s="220" t="s">
        <v>176</v>
      </c>
      <c r="Z327" s="210"/>
      <c r="AA327" s="210"/>
      <c r="AB327" s="210"/>
      <c r="AC327" s="210"/>
      <c r="AD327" s="210"/>
      <c r="AE327" s="210"/>
      <c r="AF327" s="210"/>
      <c r="AG327" s="210" t="s">
        <v>721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2" x14ac:dyDescent="0.25">
      <c r="A328" s="217"/>
      <c r="B328" s="218"/>
      <c r="C328" s="253" t="s">
        <v>752</v>
      </c>
      <c r="D328" s="248"/>
      <c r="E328" s="249"/>
      <c r="F328" s="220"/>
      <c r="G328" s="220"/>
      <c r="H328" s="220"/>
      <c r="I328" s="220"/>
      <c r="J328" s="220"/>
      <c r="K328" s="220"/>
      <c r="L328" s="220"/>
      <c r="M328" s="220"/>
      <c r="N328" s="219"/>
      <c r="O328" s="219"/>
      <c r="P328" s="219"/>
      <c r="Q328" s="219"/>
      <c r="R328" s="220"/>
      <c r="S328" s="220"/>
      <c r="T328" s="220"/>
      <c r="U328" s="220"/>
      <c r="V328" s="220"/>
      <c r="W328" s="220"/>
      <c r="X328" s="220"/>
      <c r="Y328" s="220"/>
      <c r="Z328" s="210"/>
      <c r="AA328" s="210"/>
      <c r="AB328" s="210"/>
      <c r="AC328" s="210"/>
      <c r="AD328" s="210"/>
      <c r="AE328" s="210"/>
      <c r="AF328" s="210"/>
      <c r="AG328" s="210" t="s">
        <v>254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25">
      <c r="A329" s="217"/>
      <c r="B329" s="218"/>
      <c r="C329" s="253" t="s">
        <v>91</v>
      </c>
      <c r="D329" s="248"/>
      <c r="E329" s="249">
        <v>2</v>
      </c>
      <c r="F329" s="220"/>
      <c r="G329" s="220"/>
      <c r="H329" s="220"/>
      <c r="I329" s="220"/>
      <c r="J329" s="220"/>
      <c r="K329" s="220"/>
      <c r="L329" s="220"/>
      <c r="M329" s="220"/>
      <c r="N329" s="219"/>
      <c r="O329" s="219"/>
      <c r="P329" s="219"/>
      <c r="Q329" s="219"/>
      <c r="R329" s="220"/>
      <c r="S329" s="220"/>
      <c r="T329" s="220"/>
      <c r="U329" s="220"/>
      <c r="V329" s="220"/>
      <c r="W329" s="220"/>
      <c r="X329" s="220"/>
      <c r="Y329" s="220"/>
      <c r="Z329" s="210"/>
      <c r="AA329" s="210"/>
      <c r="AB329" s="210"/>
      <c r="AC329" s="210"/>
      <c r="AD329" s="210"/>
      <c r="AE329" s="210"/>
      <c r="AF329" s="210"/>
      <c r="AG329" s="210" t="s">
        <v>254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2" x14ac:dyDescent="0.25">
      <c r="A330" s="217"/>
      <c r="B330" s="218"/>
      <c r="C330" s="244"/>
      <c r="D330" s="239"/>
      <c r="E330" s="239"/>
      <c r="F330" s="239"/>
      <c r="G330" s="239"/>
      <c r="H330" s="220"/>
      <c r="I330" s="220"/>
      <c r="J330" s="220"/>
      <c r="K330" s="220"/>
      <c r="L330" s="220"/>
      <c r="M330" s="220"/>
      <c r="N330" s="219"/>
      <c r="O330" s="219"/>
      <c r="P330" s="219"/>
      <c r="Q330" s="219"/>
      <c r="R330" s="220"/>
      <c r="S330" s="220"/>
      <c r="T330" s="220"/>
      <c r="U330" s="220"/>
      <c r="V330" s="220"/>
      <c r="W330" s="220"/>
      <c r="X330" s="220"/>
      <c r="Y330" s="220"/>
      <c r="Z330" s="210"/>
      <c r="AA330" s="210"/>
      <c r="AB330" s="210"/>
      <c r="AC330" s="210"/>
      <c r="AD330" s="210"/>
      <c r="AE330" s="210"/>
      <c r="AF330" s="210"/>
      <c r="AG330" s="210" t="s">
        <v>180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ht="20.399999999999999" outlineLevel="1" x14ac:dyDescent="0.25">
      <c r="A331" s="229">
        <v>66</v>
      </c>
      <c r="B331" s="230" t="s">
        <v>988</v>
      </c>
      <c r="C331" s="241" t="s">
        <v>989</v>
      </c>
      <c r="D331" s="231" t="s">
        <v>235</v>
      </c>
      <c r="E331" s="232">
        <v>1</v>
      </c>
      <c r="F331" s="233"/>
      <c r="G331" s="234">
        <f>ROUND(E331*F331,2)</f>
        <v>0</v>
      </c>
      <c r="H331" s="233"/>
      <c r="I331" s="234">
        <f>ROUND(E331*H331,2)</f>
        <v>0</v>
      </c>
      <c r="J331" s="233"/>
      <c r="K331" s="234">
        <f>ROUND(E331*J331,2)</f>
        <v>0</v>
      </c>
      <c r="L331" s="234">
        <v>21</v>
      </c>
      <c r="M331" s="234">
        <f>G331*(1+L331/100)</f>
        <v>0</v>
      </c>
      <c r="N331" s="232">
        <v>1.4999999999999999E-2</v>
      </c>
      <c r="O331" s="232">
        <f>ROUND(E331*N331,2)</f>
        <v>0.02</v>
      </c>
      <c r="P331" s="232">
        <v>0</v>
      </c>
      <c r="Q331" s="232">
        <f>ROUND(E331*P331,2)</f>
        <v>0</v>
      </c>
      <c r="R331" s="234" t="s">
        <v>342</v>
      </c>
      <c r="S331" s="234" t="s">
        <v>173</v>
      </c>
      <c r="T331" s="235" t="s">
        <v>173</v>
      </c>
      <c r="U331" s="220">
        <v>0</v>
      </c>
      <c r="V331" s="220">
        <f>ROUND(E331*U331,2)</f>
        <v>0</v>
      </c>
      <c r="W331" s="220"/>
      <c r="X331" s="220" t="s">
        <v>343</v>
      </c>
      <c r="Y331" s="220" t="s">
        <v>176</v>
      </c>
      <c r="Z331" s="210"/>
      <c r="AA331" s="210"/>
      <c r="AB331" s="210"/>
      <c r="AC331" s="210"/>
      <c r="AD331" s="210"/>
      <c r="AE331" s="210"/>
      <c r="AF331" s="210"/>
      <c r="AG331" s="210" t="s">
        <v>721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2" x14ac:dyDescent="0.25">
      <c r="A332" s="217"/>
      <c r="B332" s="218"/>
      <c r="C332" s="253" t="s">
        <v>755</v>
      </c>
      <c r="D332" s="248"/>
      <c r="E332" s="249"/>
      <c r="F332" s="220"/>
      <c r="G332" s="220"/>
      <c r="H332" s="220"/>
      <c r="I332" s="220"/>
      <c r="J332" s="220"/>
      <c r="K332" s="220"/>
      <c r="L332" s="220"/>
      <c r="M332" s="220"/>
      <c r="N332" s="219"/>
      <c r="O332" s="219"/>
      <c r="P332" s="219"/>
      <c r="Q332" s="219"/>
      <c r="R332" s="220"/>
      <c r="S332" s="220"/>
      <c r="T332" s="220"/>
      <c r="U332" s="220"/>
      <c r="V332" s="220"/>
      <c r="W332" s="220"/>
      <c r="X332" s="220"/>
      <c r="Y332" s="220"/>
      <c r="Z332" s="210"/>
      <c r="AA332" s="210"/>
      <c r="AB332" s="210"/>
      <c r="AC332" s="210"/>
      <c r="AD332" s="210"/>
      <c r="AE332" s="210"/>
      <c r="AF332" s="210"/>
      <c r="AG332" s="210" t="s">
        <v>254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5">
      <c r="A333" s="217"/>
      <c r="B333" s="218"/>
      <c r="C333" s="253" t="s">
        <v>73</v>
      </c>
      <c r="D333" s="248"/>
      <c r="E333" s="249">
        <v>1</v>
      </c>
      <c r="F333" s="220"/>
      <c r="G333" s="220"/>
      <c r="H333" s="220"/>
      <c r="I333" s="220"/>
      <c r="J333" s="220"/>
      <c r="K333" s="220"/>
      <c r="L333" s="220"/>
      <c r="M333" s="220"/>
      <c r="N333" s="219"/>
      <c r="O333" s="219"/>
      <c r="P333" s="219"/>
      <c r="Q333" s="219"/>
      <c r="R333" s="220"/>
      <c r="S333" s="220"/>
      <c r="T333" s="220"/>
      <c r="U333" s="220"/>
      <c r="V333" s="220"/>
      <c r="W333" s="220"/>
      <c r="X333" s="220"/>
      <c r="Y333" s="220"/>
      <c r="Z333" s="210"/>
      <c r="AA333" s="210"/>
      <c r="AB333" s="210"/>
      <c r="AC333" s="210"/>
      <c r="AD333" s="210"/>
      <c r="AE333" s="210"/>
      <c r="AF333" s="210"/>
      <c r="AG333" s="210" t="s">
        <v>254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2" x14ac:dyDescent="0.25">
      <c r="A334" s="217"/>
      <c r="B334" s="218"/>
      <c r="C334" s="244"/>
      <c r="D334" s="239"/>
      <c r="E334" s="239"/>
      <c r="F334" s="239"/>
      <c r="G334" s="239"/>
      <c r="H334" s="220"/>
      <c r="I334" s="220"/>
      <c r="J334" s="220"/>
      <c r="K334" s="220"/>
      <c r="L334" s="220"/>
      <c r="M334" s="220"/>
      <c r="N334" s="219"/>
      <c r="O334" s="219"/>
      <c r="P334" s="219"/>
      <c r="Q334" s="219"/>
      <c r="R334" s="220"/>
      <c r="S334" s="220"/>
      <c r="T334" s="220"/>
      <c r="U334" s="220"/>
      <c r="V334" s="220"/>
      <c r="W334" s="220"/>
      <c r="X334" s="220"/>
      <c r="Y334" s="220"/>
      <c r="Z334" s="210"/>
      <c r="AA334" s="210"/>
      <c r="AB334" s="210"/>
      <c r="AC334" s="210"/>
      <c r="AD334" s="210"/>
      <c r="AE334" s="210"/>
      <c r="AF334" s="210"/>
      <c r="AG334" s="210" t="s">
        <v>180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ht="20.399999999999999" outlineLevel="1" x14ac:dyDescent="0.25">
      <c r="A335" s="229">
        <v>67</v>
      </c>
      <c r="B335" s="230" t="s">
        <v>990</v>
      </c>
      <c r="C335" s="241" t="s">
        <v>991</v>
      </c>
      <c r="D335" s="231" t="s">
        <v>235</v>
      </c>
      <c r="E335" s="232">
        <v>2</v>
      </c>
      <c r="F335" s="233"/>
      <c r="G335" s="234">
        <f>ROUND(E335*F335,2)</f>
        <v>0</v>
      </c>
      <c r="H335" s="233"/>
      <c r="I335" s="234">
        <f>ROUND(E335*H335,2)</f>
        <v>0</v>
      </c>
      <c r="J335" s="233"/>
      <c r="K335" s="234">
        <f>ROUND(E335*J335,2)</f>
        <v>0</v>
      </c>
      <c r="L335" s="234">
        <v>21</v>
      </c>
      <c r="M335" s="234">
        <f>G335*(1+L335/100)</f>
        <v>0</v>
      </c>
      <c r="N335" s="232">
        <v>1.9699999999999999E-2</v>
      </c>
      <c r="O335" s="232">
        <f>ROUND(E335*N335,2)</f>
        <v>0.04</v>
      </c>
      <c r="P335" s="232">
        <v>0</v>
      </c>
      <c r="Q335" s="232">
        <f>ROUND(E335*P335,2)</f>
        <v>0</v>
      </c>
      <c r="R335" s="234" t="s">
        <v>342</v>
      </c>
      <c r="S335" s="234" t="s">
        <v>173</v>
      </c>
      <c r="T335" s="235" t="s">
        <v>173</v>
      </c>
      <c r="U335" s="220">
        <v>0</v>
      </c>
      <c r="V335" s="220">
        <f>ROUND(E335*U335,2)</f>
        <v>0</v>
      </c>
      <c r="W335" s="220"/>
      <c r="X335" s="220" t="s">
        <v>343</v>
      </c>
      <c r="Y335" s="220" t="s">
        <v>176</v>
      </c>
      <c r="Z335" s="210"/>
      <c r="AA335" s="210"/>
      <c r="AB335" s="210"/>
      <c r="AC335" s="210"/>
      <c r="AD335" s="210"/>
      <c r="AE335" s="210"/>
      <c r="AF335" s="210"/>
      <c r="AG335" s="210" t="s">
        <v>344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2" x14ac:dyDescent="0.25">
      <c r="A336" s="217"/>
      <c r="B336" s="218"/>
      <c r="C336" s="253" t="s">
        <v>752</v>
      </c>
      <c r="D336" s="248"/>
      <c r="E336" s="249"/>
      <c r="F336" s="220"/>
      <c r="G336" s="220"/>
      <c r="H336" s="220"/>
      <c r="I336" s="220"/>
      <c r="J336" s="220"/>
      <c r="K336" s="220"/>
      <c r="L336" s="220"/>
      <c r="M336" s="220"/>
      <c r="N336" s="219"/>
      <c r="O336" s="219"/>
      <c r="P336" s="219"/>
      <c r="Q336" s="219"/>
      <c r="R336" s="220"/>
      <c r="S336" s="220"/>
      <c r="T336" s="220"/>
      <c r="U336" s="220"/>
      <c r="V336" s="220"/>
      <c r="W336" s="220"/>
      <c r="X336" s="220"/>
      <c r="Y336" s="220"/>
      <c r="Z336" s="210"/>
      <c r="AA336" s="210"/>
      <c r="AB336" s="210"/>
      <c r="AC336" s="210"/>
      <c r="AD336" s="210"/>
      <c r="AE336" s="210"/>
      <c r="AF336" s="210"/>
      <c r="AG336" s="210" t="s">
        <v>254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5">
      <c r="A337" s="217"/>
      <c r="B337" s="218"/>
      <c r="C337" s="253" t="s">
        <v>91</v>
      </c>
      <c r="D337" s="248"/>
      <c r="E337" s="249">
        <v>2</v>
      </c>
      <c r="F337" s="220"/>
      <c r="G337" s="220"/>
      <c r="H337" s="220"/>
      <c r="I337" s="220"/>
      <c r="J337" s="220"/>
      <c r="K337" s="220"/>
      <c r="L337" s="220"/>
      <c r="M337" s="220"/>
      <c r="N337" s="219"/>
      <c r="O337" s="219"/>
      <c r="P337" s="219"/>
      <c r="Q337" s="219"/>
      <c r="R337" s="220"/>
      <c r="S337" s="220"/>
      <c r="T337" s="220"/>
      <c r="U337" s="220"/>
      <c r="V337" s="220"/>
      <c r="W337" s="220"/>
      <c r="X337" s="220"/>
      <c r="Y337" s="220"/>
      <c r="Z337" s="210"/>
      <c r="AA337" s="210"/>
      <c r="AB337" s="210"/>
      <c r="AC337" s="210"/>
      <c r="AD337" s="210"/>
      <c r="AE337" s="210"/>
      <c r="AF337" s="210"/>
      <c r="AG337" s="210" t="s">
        <v>254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2" x14ac:dyDescent="0.25">
      <c r="A338" s="217"/>
      <c r="B338" s="218"/>
      <c r="C338" s="244"/>
      <c r="D338" s="239"/>
      <c r="E338" s="239"/>
      <c r="F338" s="239"/>
      <c r="G338" s="239"/>
      <c r="H338" s="220"/>
      <c r="I338" s="220"/>
      <c r="J338" s="220"/>
      <c r="K338" s="220"/>
      <c r="L338" s="220"/>
      <c r="M338" s="220"/>
      <c r="N338" s="219"/>
      <c r="O338" s="219"/>
      <c r="P338" s="219"/>
      <c r="Q338" s="219"/>
      <c r="R338" s="220"/>
      <c r="S338" s="220"/>
      <c r="T338" s="220"/>
      <c r="U338" s="220"/>
      <c r="V338" s="220"/>
      <c r="W338" s="220"/>
      <c r="X338" s="220"/>
      <c r="Y338" s="220"/>
      <c r="Z338" s="210"/>
      <c r="AA338" s="210"/>
      <c r="AB338" s="210"/>
      <c r="AC338" s="210"/>
      <c r="AD338" s="210"/>
      <c r="AE338" s="210"/>
      <c r="AF338" s="210"/>
      <c r="AG338" s="210" t="s">
        <v>180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5">
      <c r="A339" s="229">
        <v>68</v>
      </c>
      <c r="B339" s="230" t="s">
        <v>746</v>
      </c>
      <c r="C339" s="241" t="s">
        <v>747</v>
      </c>
      <c r="D339" s="231" t="s">
        <v>348</v>
      </c>
      <c r="E339" s="232">
        <v>0.14601</v>
      </c>
      <c r="F339" s="233"/>
      <c r="G339" s="234">
        <f>ROUND(E339*F339,2)</f>
        <v>0</v>
      </c>
      <c r="H339" s="233"/>
      <c r="I339" s="234">
        <f>ROUND(E339*H339,2)</f>
        <v>0</v>
      </c>
      <c r="J339" s="233"/>
      <c r="K339" s="234">
        <f>ROUND(E339*J339,2)</f>
        <v>0</v>
      </c>
      <c r="L339" s="234">
        <v>21</v>
      </c>
      <c r="M339" s="234">
        <f>G339*(1+L339/100)</f>
        <v>0</v>
      </c>
      <c r="N339" s="232">
        <v>1</v>
      </c>
      <c r="O339" s="232">
        <f>ROUND(E339*N339,2)</f>
        <v>0.15</v>
      </c>
      <c r="P339" s="232">
        <v>0</v>
      </c>
      <c r="Q339" s="232">
        <f>ROUND(E339*P339,2)</f>
        <v>0</v>
      </c>
      <c r="R339" s="234" t="s">
        <v>342</v>
      </c>
      <c r="S339" s="234" t="s">
        <v>173</v>
      </c>
      <c r="T339" s="235" t="s">
        <v>173</v>
      </c>
      <c r="U339" s="220">
        <v>0</v>
      </c>
      <c r="V339" s="220">
        <f>ROUND(E339*U339,2)</f>
        <v>0</v>
      </c>
      <c r="W339" s="220"/>
      <c r="X339" s="220" t="s">
        <v>343</v>
      </c>
      <c r="Y339" s="220" t="s">
        <v>176</v>
      </c>
      <c r="Z339" s="210"/>
      <c r="AA339" s="210"/>
      <c r="AB339" s="210"/>
      <c r="AC339" s="210"/>
      <c r="AD339" s="210"/>
      <c r="AE339" s="210"/>
      <c r="AF339" s="210"/>
      <c r="AG339" s="210" t="s">
        <v>721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2" x14ac:dyDescent="0.25">
      <c r="A340" s="217"/>
      <c r="B340" s="218"/>
      <c r="C340" s="253" t="s">
        <v>992</v>
      </c>
      <c r="D340" s="248"/>
      <c r="E340" s="249"/>
      <c r="F340" s="220"/>
      <c r="G340" s="220"/>
      <c r="H340" s="220"/>
      <c r="I340" s="220"/>
      <c r="J340" s="220"/>
      <c r="K340" s="220"/>
      <c r="L340" s="220"/>
      <c r="M340" s="220"/>
      <c r="N340" s="219"/>
      <c r="O340" s="219"/>
      <c r="P340" s="219"/>
      <c r="Q340" s="219"/>
      <c r="R340" s="220"/>
      <c r="S340" s="220"/>
      <c r="T340" s="220"/>
      <c r="U340" s="220"/>
      <c r="V340" s="220"/>
      <c r="W340" s="220"/>
      <c r="X340" s="220"/>
      <c r="Y340" s="220"/>
      <c r="Z340" s="210"/>
      <c r="AA340" s="210"/>
      <c r="AB340" s="210"/>
      <c r="AC340" s="210"/>
      <c r="AD340" s="210"/>
      <c r="AE340" s="210"/>
      <c r="AF340" s="210"/>
      <c r="AG340" s="210" t="s">
        <v>254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5">
      <c r="A341" s="217"/>
      <c r="B341" s="218"/>
      <c r="C341" s="253" t="s">
        <v>993</v>
      </c>
      <c r="D341" s="248"/>
      <c r="E341" s="249"/>
      <c r="F341" s="220"/>
      <c r="G341" s="220"/>
      <c r="H341" s="220"/>
      <c r="I341" s="220"/>
      <c r="J341" s="220"/>
      <c r="K341" s="220"/>
      <c r="L341" s="220"/>
      <c r="M341" s="220"/>
      <c r="N341" s="219"/>
      <c r="O341" s="219"/>
      <c r="P341" s="219"/>
      <c r="Q341" s="219"/>
      <c r="R341" s="220"/>
      <c r="S341" s="220"/>
      <c r="T341" s="220"/>
      <c r="U341" s="220"/>
      <c r="V341" s="220"/>
      <c r="W341" s="220"/>
      <c r="X341" s="220"/>
      <c r="Y341" s="220"/>
      <c r="Z341" s="210"/>
      <c r="AA341" s="210"/>
      <c r="AB341" s="210"/>
      <c r="AC341" s="210"/>
      <c r="AD341" s="210"/>
      <c r="AE341" s="210"/>
      <c r="AF341" s="210"/>
      <c r="AG341" s="210" t="s">
        <v>254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5">
      <c r="A342" s="217"/>
      <c r="B342" s="218"/>
      <c r="C342" s="253" t="s">
        <v>994</v>
      </c>
      <c r="D342" s="248"/>
      <c r="E342" s="249">
        <v>0.14601</v>
      </c>
      <c r="F342" s="220"/>
      <c r="G342" s="220"/>
      <c r="H342" s="220"/>
      <c r="I342" s="220"/>
      <c r="J342" s="220"/>
      <c r="K342" s="220"/>
      <c r="L342" s="220"/>
      <c r="M342" s="220"/>
      <c r="N342" s="219"/>
      <c r="O342" s="219"/>
      <c r="P342" s="219"/>
      <c r="Q342" s="219"/>
      <c r="R342" s="220"/>
      <c r="S342" s="220"/>
      <c r="T342" s="220"/>
      <c r="U342" s="220"/>
      <c r="V342" s="220"/>
      <c r="W342" s="220"/>
      <c r="X342" s="220"/>
      <c r="Y342" s="220"/>
      <c r="Z342" s="210"/>
      <c r="AA342" s="210"/>
      <c r="AB342" s="210"/>
      <c r="AC342" s="210"/>
      <c r="AD342" s="210"/>
      <c r="AE342" s="210"/>
      <c r="AF342" s="210"/>
      <c r="AG342" s="210" t="s">
        <v>254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2" x14ac:dyDescent="0.25">
      <c r="A343" s="217"/>
      <c r="B343" s="218"/>
      <c r="C343" s="244"/>
      <c r="D343" s="239"/>
      <c r="E343" s="239"/>
      <c r="F343" s="239"/>
      <c r="G343" s="239"/>
      <c r="H343" s="220"/>
      <c r="I343" s="220"/>
      <c r="J343" s="220"/>
      <c r="K343" s="220"/>
      <c r="L343" s="220"/>
      <c r="M343" s="220"/>
      <c r="N343" s="219"/>
      <c r="O343" s="219"/>
      <c r="P343" s="219"/>
      <c r="Q343" s="219"/>
      <c r="R343" s="220"/>
      <c r="S343" s="220"/>
      <c r="T343" s="220"/>
      <c r="U343" s="220"/>
      <c r="V343" s="220"/>
      <c r="W343" s="220"/>
      <c r="X343" s="220"/>
      <c r="Y343" s="220"/>
      <c r="Z343" s="210"/>
      <c r="AA343" s="210"/>
      <c r="AB343" s="210"/>
      <c r="AC343" s="210"/>
      <c r="AD343" s="210"/>
      <c r="AE343" s="210"/>
      <c r="AF343" s="210"/>
      <c r="AG343" s="210" t="s">
        <v>180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5">
      <c r="A344" s="229">
        <v>69</v>
      </c>
      <c r="B344" s="230" t="s">
        <v>995</v>
      </c>
      <c r="C344" s="241" t="s">
        <v>996</v>
      </c>
      <c r="D344" s="231" t="s">
        <v>266</v>
      </c>
      <c r="E344" s="232">
        <v>296.5</v>
      </c>
      <c r="F344" s="233"/>
      <c r="G344" s="234">
        <f>ROUND(E344*F344,2)</f>
        <v>0</v>
      </c>
      <c r="H344" s="233"/>
      <c r="I344" s="234">
        <f>ROUND(E344*H344,2)</f>
        <v>0</v>
      </c>
      <c r="J344" s="233"/>
      <c r="K344" s="234">
        <f>ROUND(E344*J344,2)</f>
        <v>0</v>
      </c>
      <c r="L344" s="234">
        <v>21</v>
      </c>
      <c r="M344" s="234">
        <f>G344*(1+L344/100)</f>
        <v>0</v>
      </c>
      <c r="N344" s="232">
        <v>0</v>
      </c>
      <c r="O344" s="232">
        <f>ROUND(E344*N344,2)</f>
        <v>0</v>
      </c>
      <c r="P344" s="232">
        <v>0</v>
      </c>
      <c r="Q344" s="232">
        <f>ROUND(E344*P344,2)</f>
        <v>0</v>
      </c>
      <c r="R344" s="234"/>
      <c r="S344" s="234" t="s">
        <v>193</v>
      </c>
      <c r="T344" s="235" t="s">
        <v>174</v>
      </c>
      <c r="U344" s="220">
        <v>0</v>
      </c>
      <c r="V344" s="220">
        <f>ROUND(E344*U344,2)</f>
        <v>0</v>
      </c>
      <c r="W344" s="220"/>
      <c r="X344" s="220" t="s">
        <v>237</v>
      </c>
      <c r="Y344" s="220" t="s">
        <v>176</v>
      </c>
      <c r="Z344" s="210"/>
      <c r="AA344" s="210"/>
      <c r="AB344" s="210"/>
      <c r="AC344" s="210"/>
      <c r="AD344" s="210"/>
      <c r="AE344" s="210"/>
      <c r="AF344" s="210"/>
      <c r="AG344" s="210" t="s">
        <v>718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2" x14ac:dyDescent="0.25">
      <c r="A345" s="217"/>
      <c r="B345" s="218"/>
      <c r="C345" s="253" t="s">
        <v>997</v>
      </c>
      <c r="D345" s="248"/>
      <c r="E345" s="249"/>
      <c r="F345" s="220"/>
      <c r="G345" s="220"/>
      <c r="H345" s="220"/>
      <c r="I345" s="220"/>
      <c r="J345" s="220"/>
      <c r="K345" s="220"/>
      <c r="L345" s="220"/>
      <c r="M345" s="220"/>
      <c r="N345" s="219"/>
      <c r="O345" s="219"/>
      <c r="P345" s="219"/>
      <c r="Q345" s="219"/>
      <c r="R345" s="220"/>
      <c r="S345" s="220"/>
      <c r="T345" s="220"/>
      <c r="U345" s="220"/>
      <c r="V345" s="220"/>
      <c r="W345" s="220"/>
      <c r="X345" s="220"/>
      <c r="Y345" s="220"/>
      <c r="Z345" s="210"/>
      <c r="AA345" s="210"/>
      <c r="AB345" s="210"/>
      <c r="AC345" s="210"/>
      <c r="AD345" s="210"/>
      <c r="AE345" s="210"/>
      <c r="AF345" s="210"/>
      <c r="AG345" s="210" t="s">
        <v>254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3" x14ac:dyDescent="0.25">
      <c r="A346" s="217"/>
      <c r="B346" s="218"/>
      <c r="C346" s="253" t="s">
        <v>998</v>
      </c>
      <c r="D346" s="248"/>
      <c r="E346" s="249">
        <v>296.5</v>
      </c>
      <c r="F346" s="220"/>
      <c r="G346" s="220"/>
      <c r="H346" s="220"/>
      <c r="I346" s="220"/>
      <c r="J346" s="220"/>
      <c r="K346" s="220"/>
      <c r="L346" s="220"/>
      <c r="M346" s="220"/>
      <c r="N346" s="219"/>
      <c r="O346" s="219"/>
      <c r="P346" s="219"/>
      <c r="Q346" s="219"/>
      <c r="R346" s="220"/>
      <c r="S346" s="220"/>
      <c r="T346" s="220"/>
      <c r="U346" s="220"/>
      <c r="V346" s="220"/>
      <c r="W346" s="220"/>
      <c r="X346" s="220"/>
      <c r="Y346" s="220"/>
      <c r="Z346" s="210"/>
      <c r="AA346" s="210"/>
      <c r="AB346" s="210"/>
      <c r="AC346" s="210"/>
      <c r="AD346" s="210"/>
      <c r="AE346" s="210"/>
      <c r="AF346" s="210"/>
      <c r="AG346" s="210" t="s">
        <v>254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2" x14ac:dyDescent="0.25">
      <c r="A347" s="217"/>
      <c r="B347" s="218"/>
      <c r="C347" s="244"/>
      <c r="D347" s="239"/>
      <c r="E347" s="239"/>
      <c r="F347" s="239"/>
      <c r="G347" s="239"/>
      <c r="H347" s="220"/>
      <c r="I347" s="220"/>
      <c r="J347" s="220"/>
      <c r="K347" s="220"/>
      <c r="L347" s="220"/>
      <c r="M347" s="220"/>
      <c r="N347" s="219"/>
      <c r="O347" s="219"/>
      <c r="P347" s="219"/>
      <c r="Q347" s="219"/>
      <c r="R347" s="220"/>
      <c r="S347" s="220"/>
      <c r="T347" s="220"/>
      <c r="U347" s="220"/>
      <c r="V347" s="220"/>
      <c r="W347" s="220"/>
      <c r="X347" s="220"/>
      <c r="Y347" s="220"/>
      <c r="Z347" s="210"/>
      <c r="AA347" s="210"/>
      <c r="AB347" s="210"/>
      <c r="AC347" s="210"/>
      <c r="AD347" s="210"/>
      <c r="AE347" s="210"/>
      <c r="AF347" s="210"/>
      <c r="AG347" s="210" t="s">
        <v>180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5">
      <c r="A348" s="229">
        <v>70</v>
      </c>
      <c r="B348" s="230" t="s">
        <v>999</v>
      </c>
      <c r="C348" s="241" t="s">
        <v>1000</v>
      </c>
      <c r="D348" s="231" t="s">
        <v>266</v>
      </c>
      <c r="E348" s="232">
        <v>1.5</v>
      </c>
      <c r="F348" s="233"/>
      <c r="G348" s="234">
        <f>ROUND(E348*F348,2)</f>
        <v>0</v>
      </c>
      <c r="H348" s="233"/>
      <c r="I348" s="234">
        <f>ROUND(E348*H348,2)</f>
        <v>0</v>
      </c>
      <c r="J348" s="233"/>
      <c r="K348" s="234">
        <f>ROUND(E348*J348,2)</f>
        <v>0</v>
      </c>
      <c r="L348" s="234">
        <v>21</v>
      </c>
      <c r="M348" s="234">
        <f>G348*(1+L348/100)</f>
        <v>0</v>
      </c>
      <c r="N348" s="232">
        <v>2.7999999999999998E-4</v>
      </c>
      <c r="O348" s="232">
        <f>ROUND(E348*N348,2)</f>
        <v>0</v>
      </c>
      <c r="P348" s="232">
        <v>0</v>
      </c>
      <c r="Q348" s="232">
        <f>ROUND(E348*P348,2)</f>
        <v>0</v>
      </c>
      <c r="R348" s="234"/>
      <c r="S348" s="234" t="s">
        <v>193</v>
      </c>
      <c r="T348" s="235" t="s">
        <v>174</v>
      </c>
      <c r="U348" s="220">
        <v>0</v>
      </c>
      <c r="V348" s="220">
        <f>ROUND(E348*U348,2)</f>
        <v>0</v>
      </c>
      <c r="W348" s="220"/>
      <c r="X348" s="220" t="s">
        <v>343</v>
      </c>
      <c r="Y348" s="220" t="s">
        <v>176</v>
      </c>
      <c r="Z348" s="210"/>
      <c r="AA348" s="210"/>
      <c r="AB348" s="210"/>
      <c r="AC348" s="210"/>
      <c r="AD348" s="210"/>
      <c r="AE348" s="210"/>
      <c r="AF348" s="210"/>
      <c r="AG348" s="210" t="s">
        <v>721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2" x14ac:dyDescent="0.25">
      <c r="A349" s="217"/>
      <c r="B349" s="218"/>
      <c r="C349" s="253" t="s">
        <v>1001</v>
      </c>
      <c r="D349" s="248"/>
      <c r="E349" s="249"/>
      <c r="F349" s="220"/>
      <c r="G349" s="220"/>
      <c r="H349" s="220"/>
      <c r="I349" s="220"/>
      <c r="J349" s="220"/>
      <c r="K349" s="220"/>
      <c r="L349" s="220"/>
      <c r="M349" s="220"/>
      <c r="N349" s="219"/>
      <c r="O349" s="219"/>
      <c r="P349" s="219"/>
      <c r="Q349" s="219"/>
      <c r="R349" s="220"/>
      <c r="S349" s="220"/>
      <c r="T349" s="220"/>
      <c r="U349" s="220"/>
      <c r="V349" s="220"/>
      <c r="W349" s="220"/>
      <c r="X349" s="220"/>
      <c r="Y349" s="220"/>
      <c r="Z349" s="210"/>
      <c r="AA349" s="210"/>
      <c r="AB349" s="210"/>
      <c r="AC349" s="210"/>
      <c r="AD349" s="210"/>
      <c r="AE349" s="210"/>
      <c r="AF349" s="210"/>
      <c r="AG349" s="210" t="s">
        <v>254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3" x14ac:dyDescent="0.25">
      <c r="A350" s="217"/>
      <c r="B350" s="218"/>
      <c r="C350" s="253" t="s">
        <v>501</v>
      </c>
      <c r="D350" s="248"/>
      <c r="E350" s="249">
        <v>1.5</v>
      </c>
      <c r="F350" s="220"/>
      <c r="G350" s="220"/>
      <c r="H350" s="220"/>
      <c r="I350" s="220"/>
      <c r="J350" s="220"/>
      <c r="K350" s="220"/>
      <c r="L350" s="220"/>
      <c r="M350" s="220"/>
      <c r="N350" s="219"/>
      <c r="O350" s="219"/>
      <c r="P350" s="219"/>
      <c r="Q350" s="219"/>
      <c r="R350" s="220"/>
      <c r="S350" s="220"/>
      <c r="T350" s="220"/>
      <c r="U350" s="220"/>
      <c r="V350" s="220"/>
      <c r="W350" s="220"/>
      <c r="X350" s="220"/>
      <c r="Y350" s="220"/>
      <c r="Z350" s="210"/>
      <c r="AA350" s="210"/>
      <c r="AB350" s="210"/>
      <c r="AC350" s="210"/>
      <c r="AD350" s="210"/>
      <c r="AE350" s="210"/>
      <c r="AF350" s="210"/>
      <c r="AG350" s="210" t="s">
        <v>254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2" x14ac:dyDescent="0.25">
      <c r="A351" s="217"/>
      <c r="B351" s="218"/>
      <c r="C351" s="244"/>
      <c r="D351" s="239"/>
      <c r="E351" s="239"/>
      <c r="F351" s="239"/>
      <c r="G351" s="239"/>
      <c r="H351" s="220"/>
      <c r="I351" s="220"/>
      <c r="J351" s="220"/>
      <c r="K351" s="220"/>
      <c r="L351" s="220"/>
      <c r="M351" s="220"/>
      <c r="N351" s="219"/>
      <c r="O351" s="219"/>
      <c r="P351" s="219"/>
      <c r="Q351" s="219"/>
      <c r="R351" s="220"/>
      <c r="S351" s="220"/>
      <c r="T351" s="220"/>
      <c r="U351" s="220"/>
      <c r="V351" s="220"/>
      <c r="W351" s="220"/>
      <c r="X351" s="220"/>
      <c r="Y351" s="220"/>
      <c r="Z351" s="210"/>
      <c r="AA351" s="210"/>
      <c r="AB351" s="210"/>
      <c r="AC351" s="210"/>
      <c r="AD351" s="210"/>
      <c r="AE351" s="210"/>
      <c r="AF351" s="210"/>
      <c r="AG351" s="210" t="s">
        <v>180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ht="20.399999999999999" outlineLevel="1" x14ac:dyDescent="0.25">
      <c r="A352" s="229">
        <v>71</v>
      </c>
      <c r="B352" s="230" t="s">
        <v>1002</v>
      </c>
      <c r="C352" s="241" t="s">
        <v>1003</v>
      </c>
      <c r="D352" s="231" t="s">
        <v>266</v>
      </c>
      <c r="E352" s="232">
        <v>113</v>
      </c>
      <c r="F352" s="233"/>
      <c r="G352" s="234">
        <f>ROUND(E352*F352,2)</f>
        <v>0</v>
      </c>
      <c r="H352" s="233"/>
      <c r="I352" s="234">
        <f>ROUND(E352*H352,2)</f>
        <v>0</v>
      </c>
      <c r="J352" s="233"/>
      <c r="K352" s="234">
        <f>ROUND(E352*J352,2)</f>
        <v>0</v>
      </c>
      <c r="L352" s="234">
        <v>21</v>
      </c>
      <c r="M352" s="234">
        <f>G352*(1+L352/100)</f>
        <v>0</v>
      </c>
      <c r="N352" s="232">
        <v>2.7999999999999998E-4</v>
      </c>
      <c r="O352" s="232">
        <f>ROUND(E352*N352,2)</f>
        <v>0.03</v>
      </c>
      <c r="P352" s="232">
        <v>0</v>
      </c>
      <c r="Q352" s="232">
        <f>ROUND(E352*P352,2)</f>
        <v>0</v>
      </c>
      <c r="R352" s="234" t="s">
        <v>342</v>
      </c>
      <c r="S352" s="234" t="s">
        <v>173</v>
      </c>
      <c r="T352" s="235" t="s">
        <v>173</v>
      </c>
      <c r="U352" s="220">
        <v>0</v>
      </c>
      <c r="V352" s="220">
        <f>ROUND(E352*U352,2)</f>
        <v>0</v>
      </c>
      <c r="W352" s="220"/>
      <c r="X352" s="220" t="s">
        <v>343</v>
      </c>
      <c r="Y352" s="220" t="s">
        <v>176</v>
      </c>
      <c r="Z352" s="210"/>
      <c r="AA352" s="210"/>
      <c r="AB352" s="210"/>
      <c r="AC352" s="210"/>
      <c r="AD352" s="210"/>
      <c r="AE352" s="210"/>
      <c r="AF352" s="210"/>
      <c r="AG352" s="210" t="s">
        <v>344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2" x14ac:dyDescent="0.25">
      <c r="A353" s="217"/>
      <c r="B353" s="218"/>
      <c r="C353" s="253" t="s">
        <v>922</v>
      </c>
      <c r="D353" s="248"/>
      <c r="E353" s="249"/>
      <c r="F353" s="220"/>
      <c r="G353" s="220"/>
      <c r="H353" s="220"/>
      <c r="I353" s="220"/>
      <c r="J353" s="220"/>
      <c r="K353" s="220"/>
      <c r="L353" s="220"/>
      <c r="M353" s="220"/>
      <c r="N353" s="219"/>
      <c r="O353" s="219"/>
      <c r="P353" s="219"/>
      <c r="Q353" s="219"/>
      <c r="R353" s="220"/>
      <c r="S353" s="220"/>
      <c r="T353" s="220"/>
      <c r="U353" s="220"/>
      <c r="V353" s="220"/>
      <c r="W353" s="220"/>
      <c r="X353" s="220"/>
      <c r="Y353" s="220"/>
      <c r="Z353" s="210"/>
      <c r="AA353" s="210"/>
      <c r="AB353" s="210"/>
      <c r="AC353" s="210"/>
      <c r="AD353" s="210"/>
      <c r="AE353" s="210"/>
      <c r="AF353" s="210"/>
      <c r="AG353" s="210" t="s">
        <v>254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5">
      <c r="A354" s="217"/>
      <c r="B354" s="218"/>
      <c r="C354" s="253" t="s">
        <v>923</v>
      </c>
      <c r="D354" s="248"/>
      <c r="E354" s="249">
        <v>113</v>
      </c>
      <c r="F354" s="220"/>
      <c r="G354" s="220"/>
      <c r="H354" s="220"/>
      <c r="I354" s="220"/>
      <c r="J354" s="220"/>
      <c r="K354" s="220"/>
      <c r="L354" s="220"/>
      <c r="M354" s="220"/>
      <c r="N354" s="219"/>
      <c r="O354" s="219"/>
      <c r="P354" s="219"/>
      <c r="Q354" s="219"/>
      <c r="R354" s="220"/>
      <c r="S354" s="220"/>
      <c r="T354" s="220"/>
      <c r="U354" s="220"/>
      <c r="V354" s="220"/>
      <c r="W354" s="220"/>
      <c r="X354" s="220"/>
      <c r="Y354" s="220"/>
      <c r="Z354" s="210"/>
      <c r="AA354" s="210"/>
      <c r="AB354" s="210"/>
      <c r="AC354" s="210"/>
      <c r="AD354" s="210"/>
      <c r="AE354" s="210"/>
      <c r="AF354" s="210"/>
      <c r="AG354" s="210" t="s">
        <v>254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2" x14ac:dyDescent="0.25">
      <c r="A355" s="217"/>
      <c r="B355" s="218"/>
      <c r="C355" s="244"/>
      <c r="D355" s="239"/>
      <c r="E355" s="239"/>
      <c r="F355" s="239"/>
      <c r="G355" s="239"/>
      <c r="H355" s="220"/>
      <c r="I355" s="220"/>
      <c r="J355" s="220"/>
      <c r="K355" s="220"/>
      <c r="L355" s="220"/>
      <c r="M355" s="220"/>
      <c r="N355" s="219"/>
      <c r="O355" s="219"/>
      <c r="P355" s="219"/>
      <c r="Q355" s="219"/>
      <c r="R355" s="220"/>
      <c r="S355" s="220"/>
      <c r="T355" s="220"/>
      <c r="U355" s="220"/>
      <c r="V355" s="220"/>
      <c r="W355" s="220"/>
      <c r="X355" s="220"/>
      <c r="Y355" s="220"/>
      <c r="Z355" s="210"/>
      <c r="AA355" s="210"/>
      <c r="AB355" s="210"/>
      <c r="AC355" s="210"/>
      <c r="AD355" s="210"/>
      <c r="AE355" s="210"/>
      <c r="AF355" s="210"/>
      <c r="AG355" s="210" t="s">
        <v>180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ht="20.399999999999999" outlineLevel="1" x14ac:dyDescent="0.25">
      <c r="A356" s="229">
        <v>72</v>
      </c>
      <c r="B356" s="230" t="s">
        <v>735</v>
      </c>
      <c r="C356" s="241" t="s">
        <v>736</v>
      </c>
      <c r="D356" s="231" t="s">
        <v>266</v>
      </c>
      <c r="E356" s="232">
        <v>298</v>
      </c>
      <c r="F356" s="233"/>
      <c r="G356" s="234">
        <f>ROUND(E356*F356,2)</f>
        <v>0</v>
      </c>
      <c r="H356" s="233"/>
      <c r="I356" s="234">
        <f>ROUND(E356*H356,2)</f>
        <v>0</v>
      </c>
      <c r="J356" s="233"/>
      <c r="K356" s="234">
        <f>ROUND(E356*J356,2)</f>
        <v>0</v>
      </c>
      <c r="L356" s="234">
        <v>21</v>
      </c>
      <c r="M356" s="234">
        <f>G356*(1+L356/100)</f>
        <v>0</v>
      </c>
      <c r="N356" s="232">
        <v>4.8000000000000001E-4</v>
      </c>
      <c r="O356" s="232">
        <f>ROUND(E356*N356,2)</f>
        <v>0.14000000000000001</v>
      </c>
      <c r="P356" s="232">
        <v>0</v>
      </c>
      <c r="Q356" s="232">
        <f>ROUND(E356*P356,2)</f>
        <v>0</v>
      </c>
      <c r="R356" s="234" t="s">
        <v>342</v>
      </c>
      <c r="S356" s="234" t="s">
        <v>173</v>
      </c>
      <c r="T356" s="235" t="s">
        <v>173</v>
      </c>
      <c r="U356" s="220">
        <v>0</v>
      </c>
      <c r="V356" s="220">
        <f>ROUND(E356*U356,2)</f>
        <v>0</v>
      </c>
      <c r="W356" s="220"/>
      <c r="X356" s="220" t="s">
        <v>343</v>
      </c>
      <c r="Y356" s="220" t="s">
        <v>176</v>
      </c>
      <c r="Z356" s="210"/>
      <c r="AA356" s="210"/>
      <c r="AB356" s="210"/>
      <c r="AC356" s="210"/>
      <c r="AD356" s="210"/>
      <c r="AE356" s="210"/>
      <c r="AF356" s="210"/>
      <c r="AG356" s="210" t="s">
        <v>721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2" x14ac:dyDescent="0.25">
      <c r="A357" s="217"/>
      <c r="B357" s="218"/>
      <c r="C357" s="253" t="s">
        <v>912</v>
      </c>
      <c r="D357" s="248"/>
      <c r="E357" s="249"/>
      <c r="F357" s="220"/>
      <c r="G357" s="220"/>
      <c r="H357" s="220"/>
      <c r="I357" s="220"/>
      <c r="J357" s="220"/>
      <c r="K357" s="220"/>
      <c r="L357" s="220"/>
      <c r="M357" s="220"/>
      <c r="N357" s="219"/>
      <c r="O357" s="219"/>
      <c r="P357" s="219"/>
      <c r="Q357" s="219"/>
      <c r="R357" s="220"/>
      <c r="S357" s="220"/>
      <c r="T357" s="220"/>
      <c r="U357" s="220"/>
      <c r="V357" s="220"/>
      <c r="W357" s="220"/>
      <c r="X357" s="220"/>
      <c r="Y357" s="220"/>
      <c r="Z357" s="210"/>
      <c r="AA357" s="210"/>
      <c r="AB357" s="210"/>
      <c r="AC357" s="210"/>
      <c r="AD357" s="210"/>
      <c r="AE357" s="210"/>
      <c r="AF357" s="210"/>
      <c r="AG357" s="210" t="s">
        <v>254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3" x14ac:dyDescent="0.25">
      <c r="A358" s="217"/>
      <c r="B358" s="218"/>
      <c r="C358" s="253" t="s">
        <v>913</v>
      </c>
      <c r="D358" s="248"/>
      <c r="E358" s="249">
        <v>298</v>
      </c>
      <c r="F358" s="220"/>
      <c r="G358" s="220"/>
      <c r="H358" s="220"/>
      <c r="I358" s="220"/>
      <c r="J358" s="220"/>
      <c r="K358" s="220"/>
      <c r="L358" s="220"/>
      <c r="M358" s="220"/>
      <c r="N358" s="219"/>
      <c r="O358" s="219"/>
      <c r="P358" s="219"/>
      <c r="Q358" s="219"/>
      <c r="R358" s="220"/>
      <c r="S358" s="220"/>
      <c r="T358" s="220"/>
      <c r="U358" s="220"/>
      <c r="V358" s="220"/>
      <c r="W358" s="220"/>
      <c r="X358" s="220"/>
      <c r="Y358" s="220"/>
      <c r="Z358" s="210"/>
      <c r="AA358" s="210"/>
      <c r="AB358" s="210"/>
      <c r="AC358" s="210"/>
      <c r="AD358" s="210"/>
      <c r="AE358" s="210"/>
      <c r="AF358" s="210"/>
      <c r="AG358" s="210" t="s">
        <v>254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2" x14ac:dyDescent="0.25">
      <c r="A359" s="217"/>
      <c r="B359" s="218"/>
      <c r="C359" s="244"/>
      <c r="D359" s="239"/>
      <c r="E359" s="239"/>
      <c r="F359" s="239"/>
      <c r="G359" s="239"/>
      <c r="H359" s="220"/>
      <c r="I359" s="220"/>
      <c r="J359" s="220"/>
      <c r="K359" s="220"/>
      <c r="L359" s="220"/>
      <c r="M359" s="220"/>
      <c r="N359" s="219"/>
      <c r="O359" s="219"/>
      <c r="P359" s="219"/>
      <c r="Q359" s="219"/>
      <c r="R359" s="220"/>
      <c r="S359" s="220"/>
      <c r="T359" s="220"/>
      <c r="U359" s="220"/>
      <c r="V359" s="220"/>
      <c r="W359" s="220"/>
      <c r="X359" s="220"/>
      <c r="Y359" s="220"/>
      <c r="Z359" s="210"/>
      <c r="AA359" s="210"/>
      <c r="AB359" s="210"/>
      <c r="AC359" s="210"/>
      <c r="AD359" s="210"/>
      <c r="AE359" s="210"/>
      <c r="AF359" s="210"/>
      <c r="AG359" s="210" t="s">
        <v>180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29">
        <v>73</v>
      </c>
      <c r="B360" s="230" t="s">
        <v>1004</v>
      </c>
      <c r="C360" s="241" t="s">
        <v>739</v>
      </c>
      <c r="D360" s="231" t="s">
        <v>235</v>
      </c>
      <c r="E360" s="232">
        <v>19</v>
      </c>
      <c r="F360" s="233"/>
      <c r="G360" s="234">
        <f>ROUND(E360*F360,2)</f>
        <v>0</v>
      </c>
      <c r="H360" s="233"/>
      <c r="I360" s="234">
        <f>ROUND(E360*H360,2)</f>
        <v>0</v>
      </c>
      <c r="J360" s="233"/>
      <c r="K360" s="234">
        <f>ROUND(E360*J360,2)</f>
        <v>0</v>
      </c>
      <c r="L360" s="234">
        <v>21</v>
      </c>
      <c r="M360" s="234">
        <f>G360*(1+L360/100)</f>
        <v>0</v>
      </c>
      <c r="N360" s="232">
        <v>5.0000000000000002E-5</v>
      </c>
      <c r="O360" s="232">
        <f>ROUND(E360*N360,2)</f>
        <v>0</v>
      </c>
      <c r="P360" s="232">
        <v>0</v>
      </c>
      <c r="Q360" s="232">
        <f>ROUND(E360*P360,2)</f>
        <v>0</v>
      </c>
      <c r="R360" s="234"/>
      <c r="S360" s="234" t="s">
        <v>193</v>
      </c>
      <c r="T360" s="235" t="s">
        <v>174</v>
      </c>
      <c r="U360" s="220">
        <v>0</v>
      </c>
      <c r="V360" s="220">
        <f>ROUND(E360*U360,2)</f>
        <v>0</v>
      </c>
      <c r="W360" s="220"/>
      <c r="X360" s="220" t="s">
        <v>343</v>
      </c>
      <c r="Y360" s="220" t="s">
        <v>176</v>
      </c>
      <c r="Z360" s="210"/>
      <c r="AA360" s="210"/>
      <c r="AB360" s="210"/>
      <c r="AC360" s="210"/>
      <c r="AD360" s="210"/>
      <c r="AE360" s="210"/>
      <c r="AF360" s="210"/>
      <c r="AG360" s="210" t="s">
        <v>721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2" x14ac:dyDescent="0.25">
      <c r="A361" s="217"/>
      <c r="B361" s="218"/>
      <c r="C361" s="253" t="s">
        <v>1005</v>
      </c>
      <c r="D361" s="248"/>
      <c r="E361" s="249"/>
      <c r="F361" s="220"/>
      <c r="G361" s="220"/>
      <c r="H361" s="220"/>
      <c r="I361" s="220"/>
      <c r="J361" s="220"/>
      <c r="K361" s="220"/>
      <c r="L361" s="220"/>
      <c r="M361" s="220"/>
      <c r="N361" s="219"/>
      <c r="O361" s="219"/>
      <c r="P361" s="219"/>
      <c r="Q361" s="219"/>
      <c r="R361" s="220"/>
      <c r="S361" s="220"/>
      <c r="T361" s="220"/>
      <c r="U361" s="220"/>
      <c r="V361" s="220"/>
      <c r="W361" s="220"/>
      <c r="X361" s="220"/>
      <c r="Y361" s="220"/>
      <c r="Z361" s="210"/>
      <c r="AA361" s="210"/>
      <c r="AB361" s="210"/>
      <c r="AC361" s="210"/>
      <c r="AD361" s="210"/>
      <c r="AE361" s="210"/>
      <c r="AF361" s="210"/>
      <c r="AG361" s="210" t="s">
        <v>254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3" x14ac:dyDescent="0.25">
      <c r="A362" s="217"/>
      <c r="B362" s="218"/>
      <c r="C362" s="253" t="s">
        <v>89</v>
      </c>
      <c r="D362" s="248"/>
      <c r="E362" s="249">
        <v>19</v>
      </c>
      <c r="F362" s="220"/>
      <c r="G362" s="220"/>
      <c r="H362" s="220"/>
      <c r="I362" s="220"/>
      <c r="J362" s="220"/>
      <c r="K362" s="220"/>
      <c r="L362" s="220"/>
      <c r="M362" s="220"/>
      <c r="N362" s="219"/>
      <c r="O362" s="219"/>
      <c r="P362" s="219"/>
      <c r="Q362" s="219"/>
      <c r="R362" s="220"/>
      <c r="S362" s="220"/>
      <c r="T362" s="220"/>
      <c r="U362" s="220"/>
      <c r="V362" s="220"/>
      <c r="W362" s="220"/>
      <c r="X362" s="220"/>
      <c r="Y362" s="220"/>
      <c r="Z362" s="210"/>
      <c r="AA362" s="210"/>
      <c r="AB362" s="210"/>
      <c r="AC362" s="210"/>
      <c r="AD362" s="210"/>
      <c r="AE362" s="210"/>
      <c r="AF362" s="210"/>
      <c r="AG362" s="210" t="s">
        <v>254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2" x14ac:dyDescent="0.25">
      <c r="A363" s="217"/>
      <c r="B363" s="218"/>
      <c r="C363" s="244"/>
      <c r="D363" s="239"/>
      <c r="E363" s="239"/>
      <c r="F363" s="239"/>
      <c r="G363" s="239"/>
      <c r="H363" s="220"/>
      <c r="I363" s="220"/>
      <c r="J363" s="220"/>
      <c r="K363" s="220"/>
      <c r="L363" s="220"/>
      <c r="M363" s="220"/>
      <c r="N363" s="219"/>
      <c r="O363" s="219"/>
      <c r="P363" s="219"/>
      <c r="Q363" s="219"/>
      <c r="R363" s="220"/>
      <c r="S363" s="220"/>
      <c r="T363" s="220"/>
      <c r="U363" s="220"/>
      <c r="V363" s="220"/>
      <c r="W363" s="220"/>
      <c r="X363" s="220"/>
      <c r="Y363" s="220"/>
      <c r="Z363" s="210"/>
      <c r="AA363" s="210"/>
      <c r="AB363" s="210"/>
      <c r="AC363" s="210"/>
      <c r="AD363" s="210"/>
      <c r="AE363" s="210"/>
      <c r="AF363" s="210"/>
      <c r="AG363" s="210" t="s">
        <v>180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5">
      <c r="A364" s="229">
        <v>74</v>
      </c>
      <c r="B364" s="230" t="s">
        <v>742</v>
      </c>
      <c r="C364" s="241" t="s">
        <v>743</v>
      </c>
      <c r="D364" s="231" t="s">
        <v>235</v>
      </c>
      <c r="E364" s="232">
        <v>11</v>
      </c>
      <c r="F364" s="233"/>
      <c r="G364" s="234">
        <f>ROUND(E364*F364,2)</f>
        <v>0</v>
      </c>
      <c r="H364" s="233"/>
      <c r="I364" s="234">
        <f>ROUND(E364*H364,2)</f>
        <v>0</v>
      </c>
      <c r="J364" s="233"/>
      <c r="K364" s="234">
        <f>ROUND(E364*J364,2)</f>
        <v>0</v>
      </c>
      <c r="L364" s="234">
        <v>21</v>
      </c>
      <c r="M364" s="234">
        <f>G364*(1+L364/100)</f>
        <v>0</v>
      </c>
      <c r="N364" s="232">
        <v>1.2E-4</v>
      </c>
      <c r="O364" s="232">
        <f>ROUND(E364*N364,2)</f>
        <v>0</v>
      </c>
      <c r="P364" s="232">
        <v>0</v>
      </c>
      <c r="Q364" s="232">
        <f>ROUND(E364*P364,2)</f>
        <v>0</v>
      </c>
      <c r="R364" s="234"/>
      <c r="S364" s="234" t="s">
        <v>193</v>
      </c>
      <c r="T364" s="235" t="s">
        <v>174</v>
      </c>
      <c r="U364" s="220">
        <v>0</v>
      </c>
      <c r="V364" s="220">
        <f>ROUND(E364*U364,2)</f>
        <v>0</v>
      </c>
      <c r="W364" s="220"/>
      <c r="X364" s="220" t="s">
        <v>343</v>
      </c>
      <c r="Y364" s="220" t="s">
        <v>176</v>
      </c>
      <c r="Z364" s="210"/>
      <c r="AA364" s="210"/>
      <c r="AB364" s="210"/>
      <c r="AC364" s="210"/>
      <c r="AD364" s="210"/>
      <c r="AE364" s="210"/>
      <c r="AF364" s="210"/>
      <c r="AG364" s="210" t="s">
        <v>721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2" x14ac:dyDescent="0.25">
      <c r="A365" s="217"/>
      <c r="B365" s="218"/>
      <c r="C365" s="253" t="s">
        <v>1006</v>
      </c>
      <c r="D365" s="248"/>
      <c r="E365" s="249"/>
      <c r="F365" s="220"/>
      <c r="G365" s="220"/>
      <c r="H365" s="220"/>
      <c r="I365" s="220"/>
      <c r="J365" s="220"/>
      <c r="K365" s="220"/>
      <c r="L365" s="220"/>
      <c r="M365" s="220"/>
      <c r="N365" s="219"/>
      <c r="O365" s="219"/>
      <c r="P365" s="219"/>
      <c r="Q365" s="219"/>
      <c r="R365" s="220"/>
      <c r="S365" s="220"/>
      <c r="T365" s="220"/>
      <c r="U365" s="220"/>
      <c r="V365" s="220"/>
      <c r="W365" s="220"/>
      <c r="X365" s="220"/>
      <c r="Y365" s="220"/>
      <c r="Z365" s="210"/>
      <c r="AA365" s="210"/>
      <c r="AB365" s="210"/>
      <c r="AC365" s="210"/>
      <c r="AD365" s="210"/>
      <c r="AE365" s="210"/>
      <c r="AF365" s="210"/>
      <c r="AG365" s="210" t="s">
        <v>254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3" x14ac:dyDescent="0.25">
      <c r="A366" s="217"/>
      <c r="B366" s="218"/>
      <c r="C366" s="253" t="s">
        <v>75</v>
      </c>
      <c r="D366" s="248"/>
      <c r="E366" s="249">
        <v>11</v>
      </c>
      <c r="F366" s="220"/>
      <c r="G366" s="220"/>
      <c r="H366" s="220"/>
      <c r="I366" s="220"/>
      <c r="J366" s="220"/>
      <c r="K366" s="220"/>
      <c r="L366" s="220"/>
      <c r="M366" s="220"/>
      <c r="N366" s="219"/>
      <c r="O366" s="219"/>
      <c r="P366" s="219"/>
      <c r="Q366" s="219"/>
      <c r="R366" s="220"/>
      <c r="S366" s="220"/>
      <c r="T366" s="220"/>
      <c r="U366" s="220"/>
      <c r="V366" s="220"/>
      <c r="W366" s="220"/>
      <c r="X366" s="220"/>
      <c r="Y366" s="220"/>
      <c r="Z366" s="210"/>
      <c r="AA366" s="210"/>
      <c r="AB366" s="210"/>
      <c r="AC366" s="210"/>
      <c r="AD366" s="210"/>
      <c r="AE366" s="210"/>
      <c r="AF366" s="210"/>
      <c r="AG366" s="210" t="s">
        <v>254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2" x14ac:dyDescent="0.25">
      <c r="A367" s="217"/>
      <c r="B367" s="218"/>
      <c r="C367" s="244"/>
      <c r="D367" s="239"/>
      <c r="E367" s="239"/>
      <c r="F367" s="239"/>
      <c r="G367" s="239"/>
      <c r="H367" s="220"/>
      <c r="I367" s="220"/>
      <c r="J367" s="220"/>
      <c r="K367" s="220"/>
      <c r="L367" s="220"/>
      <c r="M367" s="220"/>
      <c r="N367" s="219"/>
      <c r="O367" s="219"/>
      <c r="P367" s="219"/>
      <c r="Q367" s="219"/>
      <c r="R367" s="220"/>
      <c r="S367" s="220"/>
      <c r="T367" s="220"/>
      <c r="U367" s="220"/>
      <c r="V367" s="220"/>
      <c r="W367" s="220"/>
      <c r="X367" s="220"/>
      <c r="Y367" s="220"/>
      <c r="Z367" s="210"/>
      <c r="AA367" s="210"/>
      <c r="AB367" s="210"/>
      <c r="AC367" s="210"/>
      <c r="AD367" s="210"/>
      <c r="AE367" s="210"/>
      <c r="AF367" s="210"/>
      <c r="AG367" s="210" t="s">
        <v>180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ht="20.399999999999999" outlineLevel="1" x14ac:dyDescent="0.25">
      <c r="A368" s="229">
        <v>75</v>
      </c>
      <c r="B368" s="230" t="s">
        <v>1007</v>
      </c>
      <c r="C368" s="241" t="s">
        <v>1008</v>
      </c>
      <c r="D368" s="231" t="s">
        <v>235</v>
      </c>
      <c r="E368" s="232">
        <v>2</v>
      </c>
      <c r="F368" s="233"/>
      <c r="G368" s="234">
        <f>ROUND(E368*F368,2)</f>
        <v>0</v>
      </c>
      <c r="H368" s="233"/>
      <c r="I368" s="234">
        <f>ROUND(E368*H368,2)</f>
        <v>0</v>
      </c>
      <c r="J368" s="233"/>
      <c r="K368" s="234">
        <f>ROUND(E368*J368,2)</f>
        <v>0</v>
      </c>
      <c r="L368" s="234">
        <v>21</v>
      </c>
      <c r="M368" s="234">
        <f>G368*(1+L368/100)</f>
        <v>0</v>
      </c>
      <c r="N368" s="232">
        <v>2.8000000000000001E-2</v>
      </c>
      <c r="O368" s="232">
        <f>ROUND(E368*N368,2)</f>
        <v>0.06</v>
      </c>
      <c r="P368" s="232">
        <v>0</v>
      </c>
      <c r="Q368" s="232">
        <f>ROUND(E368*P368,2)</f>
        <v>0</v>
      </c>
      <c r="R368" s="234" t="s">
        <v>342</v>
      </c>
      <c r="S368" s="234" t="s">
        <v>173</v>
      </c>
      <c r="T368" s="235" t="s">
        <v>173</v>
      </c>
      <c r="U368" s="220">
        <v>0</v>
      </c>
      <c r="V368" s="220">
        <f>ROUND(E368*U368,2)</f>
        <v>0</v>
      </c>
      <c r="W368" s="220"/>
      <c r="X368" s="220" t="s">
        <v>343</v>
      </c>
      <c r="Y368" s="220" t="s">
        <v>176</v>
      </c>
      <c r="Z368" s="210"/>
      <c r="AA368" s="210"/>
      <c r="AB368" s="210"/>
      <c r="AC368" s="210"/>
      <c r="AD368" s="210"/>
      <c r="AE368" s="210"/>
      <c r="AF368" s="210"/>
      <c r="AG368" s="210" t="s">
        <v>721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2" x14ac:dyDescent="0.25">
      <c r="A369" s="217"/>
      <c r="B369" s="218"/>
      <c r="C369" s="253" t="s">
        <v>752</v>
      </c>
      <c r="D369" s="248"/>
      <c r="E369" s="249"/>
      <c r="F369" s="220"/>
      <c r="G369" s="220"/>
      <c r="H369" s="220"/>
      <c r="I369" s="220"/>
      <c r="J369" s="220"/>
      <c r="K369" s="220"/>
      <c r="L369" s="220"/>
      <c r="M369" s="220"/>
      <c r="N369" s="219"/>
      <c r="O369" s="219"/>
      <c r="P369" s="219"/>
      <c r="Q369" s="219"/>
      <c r="R369" s="220"/>
      <c r="S369" s="220"/>
      <c r="T369" s="220"/>
      <c r="U369" s="220"/>
      <c r="V369" s="220"/>
      <c r="W369" s="220"/>
      <c r="X369" s="220"/>
      <c r="Y369" s="220"/>
      <c r="Z369" s="210"/>
      <c r="AA369" s="210"/>
      <c r="AB369" s="210"/>
      <c r="AC369" s="210"/>
      <c r="AD369" s="210"/>
      <c r="AE369" s="210"/>
      <c r="AF369" s="210"/>
      <c r="AG369" s="210" t="s">
        <v>254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3" x14ac:dyDescent="0.25">
      <c r="A370" s="217"/>
      <c r="B370" s="218"/>
      <c r="C370" s="253" t="s">
        <v>91</v>
      </c>
      <c r="D370" s="248"/>
      <c r="E370" s="249">
        <v>2</v>
      </c>
      <c r="F370" s="220"/>
      <c r="G370" s="220"/>
      <c r="H370" s="220"/>
      <c r="I370" s="220"/>
      <c r="J370" s="220"/>
      <c r="K370" s="220"/>
      <c r="L370" s="220"/>
      <c r="M370" s="220"/>
      <c r="N370" s="219"/>
      <c r="O370" s="219"/>
      <c r="P370" s="219"/>
      <c r="Q370" s="219"/>
      <c r="R370" s="220"/>
      <c r="S370" s="220"/>
      <c r="T370" s="220"/>
      <c r="U370" s="220"/>
      <c r="V370" s="220"/>
      <c r="W370" s="220"/>
      <c r="X370" s="220"/>
      <c r="Y370" s="220"/>
      <c r="Z370" s="210"/>
      <c r="AA370" s="210"/>
      <c r="AB370" s="210"/>
      <c r="AC370" s="210"/>
      <c r="AD370" s="210"/>
      <c r="AE370" s="210"/>
      <c r="AF370" s="210"/>
      <c r="AG370" s="210" t="s">
        <v>254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2" x14ac:dyDescent="0.25">
      <c r="A371" s="217"/>
      <c r="B371" s="218"/>
      <c r="C371" s="244"/>
      <c r="D371" s="239"/>
      <c r="E371" s="239"/>
      <c r="F371" s="239"/>
      <c r="G371" s="239"/>
      <c r="H371" s="220"/>
      <c r="I371" s="220"/>
      <c r="J371" s="220"/>
      <c r="K371" s="220"/>
      <c r="L371" s="220"/>
      <c r="M371" s="220"/>
      <c r="N371" s="219"/>
      <c r="O371" s="219"/>
      <c r="P371" s="219"/>
      <c r="Q371" s="219"/>
      <c r="R371" s="220"/>
      <c r="S371" s="220"/>
      <c r="T371" s="220"/>
      <c r="U371" s="220"/>
      <c r="V371" s="220"/>
      <c r="W371" s="220"/>
      <c r="X371" s="220"/>
      <c r="Y371" s="220"/>
      <c r="Z371" s="210"/>
      <c r="AA371" s="210"/>
      <c r="AB371" s="210"/>
      <c r="AC371" s="210"/>
      <c r="AD371" s="210"/>
      <c r="AE371" s="210"/>
      <c r="AF371" s="210"/>
      <c r="AG371" s="210" t="s">
        <v>180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ht="20.399999999999999" outlineLevel="1" x14ac:dyDescent="0.25">
      <c r="A372" s="229">
        <v>76</v>
      </c>
      <c r="B372" s="230" t="s">
        <v>1009</v>
      </c>
      <c r="C372" s="241" t="s">
        <v>1010</v>
      </c>
      <c r="D372" s="231" t="s">
        <v>235</v>
      </c>
      <c r="E372" s="232">
        <v>2</v>
      </c>
      <c r="F372" s="233"/>
      <c r="G372" s="234">
        <f>ROUND(E372*F372,2)</f>
        <v>0</v>
      </c>
      <c r="H372" s="233"/>
      <c r="I372" s="234">
        <f>ROUND(E372*H372,2)</f>
        <v>0</v>
      </c>
      <c r="J372" s="233"/>
      <c r="K372" s="234">
        <f>ROUND(E372*J372,2)</f>
        <v>0</v>
      </c>
      <c r="L372" s="234">
        <v>21</v>
      </c>
      <c r="M372" s="234">
        <f>G372*(1+L372/100)</f>
        <v>0</v>
      </c>
      <c r="N372" s="232">
        <v>4.2000000000000003E-2</v>
      </c>
      <c r="O372" s="232">
        <f>ROUND(E372*N372,2)</f>
        <v>0.08</v>
      </c>
      <c r="P372" s="232">
        <v>0</v>
      </c>
      <c r="Q372" s="232">
        <f>ROUND(E372*P372,2)</f>
        <v>0</v>
      </c>
      <c r="R372" s="234" t="s">
        <v>342</v>
      </c>
      <c r="S372" s="234" t="s">
        <v>173</v>
      </c>
      <c r="T372" s="235" t="s">
        <v>173</v>
      </c>
      <c r="U372" s="220">
        <v>0</v>
      </c>
      <c r="V372" s="220">
        <f>ROUND(E372*U372,2)</f>
        <v>0</v>
      </c>
      <c r="W372" s="220"/>
      <c r="X372" s="220" t="s">
        <v>343</v>
      </c>
      <c r="Y372" s="220" t="s">
        <v>176</v>
      </c>
      <c r="Z372" s="210"/>
      <c r="AA372" s="210"/>
      <c r="AB372" s="210"/>
      <c r="AC372" s="210"/>
      <c r="AD372" s="210"/>
      <c r="AE372" s="210"/>
      <c r="AF372" s="210"/>
      <c r="AG372" s="210" t="s">
        <v>721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2" x14ac:dyDescent="0.25">
      <c r="A373" s="217"/>
      <c r="B373" s="218"/>
      <c r="C373" s="253" t="s">
        <v>752</v>
      </c>
      <c r="D373" s="248"/>
      <c r="E373" s="249"/>
      <c r="F373" s="220"/>
      <c r="G373" s="220"/>
      <c r="H373" s="220"/>
      <c r="I373" s="220"/>
      <c r="J373" s="220"/>
      <c r="K373" s="220"/>
      <c r="L373" s="220"/>
      <c r="M373" s="220"/>
      <c r="N373" s="219"/>
      <c r="O373" s="219"/>
      <c r="P373" s="219"/>
      <c r="Q373" s="219"/>
      <c r="R373" s="220"/>
      <c r="S373" s="220"/>
      <c r="T373" s="220"/>
      <c r="U373" s="220"/>
      <c r="V373" s="220"/>
      <c r="W373" s="220"/>
      <c r="X373" s="220"/>
      <c r="Y373" s="220"/>
      <c r="Z373" s="210"/>
      <c r="AA373" s="210"/>
      <c r="AB373" s="210"/>
      <c r="AC373" s="210"/>
      <c r="AD373" s="210"/>
      <c r="AE373" s="210"/>
      <c r="AF373" s="210"/>
      <c r="AG373" s="210" t="s">
        <v>254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5">
      <c r="A374" s="217"/>
      <c r="B374" s="218"/>
      <c r="C374" s="253" t="s">
        <v>91</v>
      </c>
      <c r="D374" s="248"/>
      <c r="E374" s="249">
        <v>2</v>
      </c>
      <c r="F374" s="220"/>
      <c r="G374" s="220"/>
      <c r="H374" s="220"/>
      <c r="I374" s="220"/>
      <c r="J374" s="220"/>
      <c r="K374" s="220"/>
      <c r="L374" s="220"/>
      <c r="M374" s="220"/>
      <c r="N374" s="219"/>
      <c r="O374" s="219"/>
      <c r="P374" s="219"/>
      <c r="Q374" s="219"/>
      <c r="R374" s="220"/>
      <c r="S374" s="220"/>
      <c r="T374" s="220"/>
      <c r="U374" s="220"/>
      <c r="V374" s="220"/>
      <c r="W374" s="220"/>
      <c r="X374" s="220"/>
      <c r="Y374" s="220"/>
      <c r="Z374" s="210"/>
      <c r="AA374" s="210"/>
      <c r="AB374" s="210"/>
      <c r="AC374" s="210"/>
      <c r="AD374" s="210"/>
      <c r="AE374" s="210"/>
      <c r="AF374" s="210"/>
      <c r="AG374" s="210" t="s">
        <v>254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2" x14ac:dyDescent="0.25">
      <c r="A375" s="217"/>
      <c r="B375" s="218"/>
      <c r="C375" s="244"/>
      <c r="D375" s="239"/>
      <c r="E375" s="239"/>
      <c r="F375" s="239"/>
      <c r="G375" s="239"/>
      <c r="H375" s="220"/>
      <c r="I375" s="220"/>
      <c r="J375" s="220"/>
      <c r="K375" s="220"/>
      <c r="L375" s="220"/>
      <c r="M375" s="220"/>
      <c r="N375" s="219"/>
      <c r="O375" s="219"/>
      <c r="P375" s="219"/>
      <c r="Q375" s="219"/>
      <c r="R375" s="220"/>
      <c r="S375" s="220"/>
      <c r="T375" s="220"/>
      <c r="U375" s="220"/>
      <c r="V375" s="220"/>
      <c r="W375" s="220"/>
      <c r="X375" s="220"/>
      <c r="Y375" s="220"/>
      <c r="Z375" s="210"/>
      <c r="AA375" s="210"/>
      <c r="AB375" s="210"/>
      <c r="AC375" s="210"/>
      <c r="AD375" s="210"/>
      <c r="AE375" s="210"/>
      <c r="AF375" s="210"/>
      <c r="AG375" s="210" t="s">
        <v>180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ht="30.6" outlineLevel="1" x14ac:dyDescent="0.25">
      <c r="A376" s="229">
        <v>77</v>
      </c>
      <c r="B376" s="230" t="s">
        <v>1011</v>
      </c>
      <c r="C376" s="241" t="s">
        <v>1012</v>
      </c>
      <c r="D376" s="231" t="s">
        <v>235</v>
      </c>
      <c r="E376" s="232">
        <v>2</v>
      </c>
      <c r="F376" s="233"/>
      <c r="G376" s="234">
        <f>ROUND(E376*F376,2)</f>
        <v>0</v>
      </c>
      <c r="H376" s="233"/>
      <c r="I376" s="234">
        <f>ROUND(E376*H376,2)</f>
        <v>0</v>
      </c>
      <c r="J376" s="233"/>
      <c r="K376" s="234">
        <f>ROUND(E376*J376,2)</f>
        <v>0</v>
      </c>
      <c r="L376" s="234">
        <v>21</v>
      </c>
      <c r="M376" s="234">
        <f>G376*(1+L376/100)</f>
        <v>0</v>
      </c>
      <c r="N376" s="232">
        <v>6.0000000000000001E-3</v>
      </c>
      <c r="O376" s="232">
        <f>ROUND(E376*N376,2)</f>
        <v>0.01</v>
      </c>
      <c r="P376" s="232">
        <v>0</v>
      </c>
      <c r="Q376" s="232">
        <f>ROUND(E376*P376,2)</f>
        <v>0</v>
      </c>
      <c r="R376" s="234" t="s">
        <v>342</v>
      </c>
      <c r="S376" s="234" t="s">
        <v>173</v>
      </c>
      <c r="T376" s="235" t="s">
        <v>173</v>
      </c>
      <c r="U376" s="220">
        <v>0</v>
      </c>
      <c r="V376" s="220">
        <f>ROUND(E376*U376,2)</f>
        <v>0</v>
      </c>
      <c r="W376" s="220"/>
      <c r="X376" s="220" t="s">
        <v>343</v>
      </c>
      <c r="Y376" s="220" t="s">
        <v>176</v>
      </c>
      <c r="Z376" s="210"/>
      <c r="AA376" s="210"/>
      <c r="AB376" s="210"/>
      <c r="AC376" s="210"/>
      <c r="AD376" s="210"/>
      <c r="AE376" s="210"/>
      <c r="AF376" s="210"/>
      <c r="AG376" s="210" t="s">
        <v>344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2" x14ac:dyDescent="0.25">
      <c r="A377" s="217"/>
      <c r="B377" s="218"/>
      <c r="C377" s="253" t="s">
        <v>752</v>
      </c>
      <c r="D377" s="248"/>
      <c r="E377" s="249"/>
      <c r="F377" s="220"/>
      <c r="G377" s="220"/>
      <c r="H377" s="220"/>
      <c r="I377" s="220"/>
      <c r="J377" s="220"/>
      <c r="K377" s="220"/>
      <c r="L377" s="220"/>
      <c r="M377" s="220"/>
      <c r="N377" s="219"/>
      <c r="O377" s="219"/>
      <c r="P377" s="219"/>
      <c r="Q377" s="219"/>
      <c r="R377" s="220"/>
      <c r="S377" s="220"/>
      <c r="T377" s="220"/>
      <c r="U377" s="220"/>
      <c r="V377" s="220"/>
      <c r="W377" s="220"/>
      <c r="X377" s="220"/>
      <c r="Y377" s="220"/>
      <c r="Z377" s="210"/>
      <c r="AA377" s="210"/>
      <c r="AB377" s="210"/>
      <c r="AC377" s="210"/>
      <c r="AD377" s="210"/>
      <c r="AE377" s="210"/>
      <c r="AF377" s="210"/>
      <c r="AG377" s="210" t="s">
        <v>254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3" x14ac:dyDescent="0.25">
      <c r="A378" s="217"/>
      <c r="B378" s="218"/>
      <c r="C378" s="253" t="s">
        <v>91</v>
      </c>
      <c r="D378" s="248"/>
      <c r="E378" s="249">
        <v>2</v>
      </c>
      <c r="F378" s="220"/>
      <c r="G378" s="220"/>
      <c r="H378" s="220"/>
      <c r="I378" s="220"/>
      <c r="J378" s="220"/>
      <c r="K378" s="220"/>
      <c r="L378" s="220"/>
      <c r="M378" s="220"/>
      <c r="N378" s="219"/>
      <c r="O378" s="219"/>
      <c r="P378" s="219"/>
      <c r="Q378" s="219"/>
      <c r="R378" s="220"/>
      <c r="S378" s="220"/>
      <c r="T378" s="220"/>
      <c r="U378" s="220"/>
      <c r="V378" s="220"/>
      <c r="W378" s="220"/>
      <c r="X378" s="220"/>
      <c r="Y378" s="220"/>
      <c r="Z378" s="210"/>
      <c r="AA378" s="210"/>
      <c r="AB378" s="210"/>
      <c r="AC378" s="210"/>
      <c r="AD378" s="210"/>
      <c r="AE378" s="210"/>
      <c r="AF378" s="210"/>
      <c r="AG378" s="210" t="s">
        <v>254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2" x14ac:dyDescent="0.25">
      <c r="A379" s="217"/>
      <c r="B379" s="218"/>
      <c r="C379" s="244"/>
      <c r="D379" s="239"/>
      <c r="E379" s="239"/>
      <c r="F379" s="239"/>
      <c r="G379" s="239"/>
      <c r="H379" s="220"/>
      <c r="I379" s="220"/>
      <c r="J379" s="220"/>
      <c r="K379" s="220"/>
      <c r="L379" s="220"/>
      <c r="M379" s="220"/>
      <c r="N379" s="219"/>
      <c r="O379" s="219"/>
      <c r="P379" s="219"/>
      <c r="Q379" s="219"/>
      <c r="R379" s="220"/>
      <c r="S379" s="220"/>
      <c r="T379" s="220"/>
      <c r="U379" s="220"/>
      <c r="V379" s="220"/>
      <c r="W379" s="220"/>
      <c r="X379" s="220"/>
      <c r="Y379" s="220"/>
      <c r="Z379" s="210"/>
      <c r="AA379" s="210"/>
      <c r="AB379" s="210"/>
      <c r="AC379" s="210"/>
      <c r="AD379" s="210"/>
      <c r="AE379" s="210"/>
      <c r="AF379" s="210"/>
      <c r="AG379" s="210" t="s">
        <v>180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ht="30.6" outlineLevel="1" x14ac:dyDescent="0.25">
      <c r="A380" s="229">
        <v>78</v>
      </c>
      <c r="B380" s="230" t="s">
        <v>1013</v>
      </c>
      <c r="C380" s="241" t="s">
        <v>1014</v>
      </c>
      <c r="D380" s="231" t="s">
        <v>235</v>
      </c>
      <c r="E380" s="232">
        <v>2</v>
      </c>
      <c r="F380" s="233"/>
      <c r="G380" s="234">
        <f>ROUND(E380*F380,2)</f>
        <v>0</v>
      </c>
      <c r="H380" s="233"/>
      <c r="I380" s="234">
        <f>ROUND(E380*H380,2)</f>
        <v>0</v>
      </c>
      <c r="J380" s="233"/>
      <c r="K380" s="234">
        <f>ROUND(E380*J380,2)</f>
        <v>0</v>
      </c>
      <c r="L380" s="234">
        <v>21</v>
      </c>
      <c r="M380" s="234">
        <f>G380*(1+L380/100)</f>
        <v>0</v>
      </c>
      <c r="N380" s="232">
        <v>6.0000000000000001E-3</v>
      </c>
      <c r="O380" s="232">
        <f>ROUND(E380*N380,2)</f>
        <v>0.01</v>
      </c>
      <c r="P380" s="232">
        <v>0</v>
      </c>
      <c r="Q380" s="232">
        <f>ROUND(E380*P380,2)</f>
        <v>0</v>
      </c>
      <c r="R380" s="234" t="s">
        <v>342</v>
      </c>
      <c r="S380" s="234" t="s">
        <v>173</v>
      </c>
      <c r="T380" s="235" t="s">
        <v>173</v>
      </c>
      <c r="U380" s="220">
        <v>0</v>
      </c>
      <c r="V380" s="220">
        <f>ROUND(E380*U380,2)</f>
        <v>0</v>
      </c>
      <c r="W380" s="220"/>
      <c r="X380" s="220" t="s">
        <v>343</v>
      </c>
      <c r="Y380" s="220" t="s">
        <v>176</v>
      </c>
      <c r="Z380" s="210"/>
      <c r="AA380" s="210"/>
      <c r="AB380" s="210"/>
      <c r="AC380" s="210"/>
      <c r="AD380" s="210"/>
      <c r="AE380" s="210"/>
      <c r="AF380" s="210"/>
      <c r="AG380" s="210" t="s">
        <v>344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2" x14ac:dyDescent="0.25">
      <c r="A381" s="217"/>
      <c r="B381" s="218"/>
      <c r="C381" s="253" t="s">
        <v>752</v>
      </c>
      <c r="D381" s="248"/>
      <c r="E381" s="249"/>
      <c r="F381" s="220"/>
      <c r="G381" s="220"/>
      <c r="H381" s="220"/>
      <c r="I381" s="220"/>
      <c r="J381" s="220"/>
      <c r="K381" s="220"/>
      <c r="L381" s="220"/>
      <c r="M381" s="220"/>
      <c r="N381" s="219"/>
      <c r="O381" s="219"/>
      <c r="P381" s="219"/>
      <c r="Q381" s="219"/>
      <c r="R381" s="220"/>
      <c r="S381" s="220"/>
      <c r="T381" s="220"/>
      <c r="U381" s="220"/>
      <c r="V381" s="220"/>
      <c r="W381" s="220"/>
      <c r="X381" s="220"/>
      <c r="Y381" s="220"/>
      <c r="Z381" s="210"/>
      <c r="AA381" s="210"/>
      <c r="AB381" s="210"/>
      <c r="AC381" s="210"/>
      <c r="AD381" s="210"/>
      <c r="AE381" s="210"/>
      <c r="AF381" s="210"/>
      <c r="AG381" s="210" t="s">
        <v>254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3" x14ac:dyDescent="0.25">
      <c r="A382" s="217"/>
      <c r="B382" s="218"/>
      <c r="C382" s="253" t="s">
        <v>91</v>
      </c>
      <c r="D382" s="248"/>
      <c r="E382" s="249">
        <v>2</v>
      </c>
      <c r="F382" s="220"/>
      <c r="G382" s="220"/>
      <c r="H382" s="220"/>
      <c r="I382" s="220"/>
      <c r="J382" s="220"/>
      <c r="K382" s="220"/>
      <c r="L382" s="220"/>
      <c r="M382" s="220"/>
      <c r="N382" s="219"/>
      <c r="O382" s="219"/>
      <c r="P382" s="219"/>
      <c r="Q382" s="219"/>
      <c r="R382" s="220"/>
      <c r="S382" s="220"/>
      <c r="T382" s="220"/>
      <c r="U382" s="220"/>
      <c r="V382" s="220"/>
      <c r="W382" s="220"/>
      <c r="X382" s="220"/>
      <c r="Y382" s="220"/>
      <c r="Z382" s="210"/>
      <c r="AA382" s="210"/>
      <c r="AB382" s="210"/>
      <c r="AC382" s="210"/>
      <c r="AD382" s="210"/>
      <c r="AE382" s="210"/>
      <c r="AF382" s="210"/>
      <c r="AG382" s="210" t="s">
        <v>254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2" x14ac:dyDescent="0.25">
      <c r="A383" s="217"/>
      <c r="B383" s="218"/>
      <c r="C383" s="244"/>
      <c r="D383" s="239"/>
      <c r="E383" s="239"/>
      <c r="F383" s="239"/>
      <c r="G383" s="239"/>
      <c r="H383" s="220"/>
      <c r="I383" s="220"/>
      <c r="J383" s="220"/>
      <c r="K383" s="220"/>
      <c r="L383" s="220"/>
      <c r="M383" s="220"/>
      <c r="N383" s="219"/>
      <c r="O383" s="219"/>
      <c r="P383" s="219"/>
      <c r="Q383" s="219"/>
      <c r="R383" s="220"/>
      <c r="S383" s="220"/>
      <c r="T383" s="220"/>
      <c r="U383" s="220"/>
      <c r="V383" s="220"/>
      <c r="W383" s="220"/>
      <c r="X383" s="220"/>
      <c r="Y383" s="220"/>
      <c r="Z383" s="210"/>
      <c r="AA383" s="210"/>
      <c r="AB383" s="210"/>
      <c r="AC383" s="210"/>
      <c r="AD383" s="210"/>
      <c r="AE383" s="210"/>
      <c r="AF383" s="210"/>
      <c r="AG383" s="210" t="s">
        <v>180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ht="30.6" outlineLevel="1" x14ac:dyDescent="0.25">
      <c r="A384" s="229">
        <v>79</v>
      </c>
      <c r="B384" s="230" t="s">
        <v>1015</v>
      </c>
      <c r="C384" s="241" t="s">
        <v>1016</v>
      </c>
      <c r="D384" s="231" t="s">
        <v>235</v>
      </c>
      <c r="E384" s="232">
        <v>9</v>
      </c>
      <c r="F384" s="233"/>
      <c r="G384" s="234">
        <f>ROUND(E384*F384,2)</f>
        <v>0</v>
      </c>
      <c r="H384" s="233"/>
      <c r="I384" s="234">
        <f>ROUND(E384*H384,2)</f>
        <v>0</v>
      </c>
      <c r="J384" s="233"/>
      <c r="K384" s="234">
        <f>ROUND(E384*J384,2)</f>
        <v>0</v>
      </c>
      <c r="L384" s="234">
        <v>21</v>
      </c>
      <c r="M384" s="234">
        <f>G384*(1+L384/100)</f>
        <v>0</v>
      </c>
      <c r="N384" s="232">
        <v>4.4999999999999997E-3</v>
      </c>
      <c r="O384" s="232">
        <f>ROUND(E384*N384,2)</f>
        <v>0.04</v>
      </c>
      <c r="P384" s="232">
        <v>0</v>
      </c>
      <c r="Q384" s="232">
        <f>ROUND(E384*P384,2)</f>
        <v>0</v>
      </c>
      <c r="R384" s="234" t="s">
        <v>342</v>
      </c>
      <c r="S384" s="234" t="s">
        <v>173</v>
      </c>
      <c r="T384" s="235" t="s">
        <v>173</v>
      </c>
      <c r="U384" s="220">
        <v>0</v>
      </c>
      <c r="V384" s="220">
        <f>ROUND(E384*U384,2)</f>
        <v>0</v>
      </c>
      <c r="W384" s="220"/>
      <c r="X384" s="220" t="s">
        <v>343</v>
      </c>
      <c r="Y384" s="220" t="s">
        <v>176</v>
      </c>
      <c r="Z384" s="210"/>
      <c r="AA384" s="210"/>
      <c r="AB384" s="210"/>
      <c r="AC384" s="210"/>
      <c r="AD384" s="210"/>
      <c r="AE384" s="210"/>
      <c r="AF384" s="210"/>
      <c r="AG384" s="210" t="s">
        <v>344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2" x14ac:dyDescent="0.25">
      <c r="A385" s="217"/>
      <c r="B385" s="218"/>
      <c r="C385" s="253" t="s">
        <v>908</v>
      </c>
      <c r="D385" s="248"/>
      <c r="E385" s="249"/>
      <c r="F385" s="220"/>
      <c r="G385" s="220"/>
      <c r="H385" s="220"/>
      <c r="I385" s="220"/>
      <c r="J385" s="220"/>
      <c r="K385" s="220"/>
      <c r="L385" s="220"/>
      <c r="M385" s="220"/>
      <c r="N385" s="219"/>
      <c r="O385" s="219"/>
      <c r="P385" s="219"/>
      <c r="Q385" s="219"/>
      <c r="R385" s="220"/>
      <c r="S385" s="220"/>
      <c r="T385" s="220"/>
      <c r="U385" s="220"/>
      <c r="V385" s="220"/>
      <c r="W385" s="220"/>
      <c r="X385" s="220"/>
      <c r="Y385" s="220"/>
      <c r="Z385" s="210"/>
      <c r="AA385" s="210"/>
      <c r="AB385" s="210"/>
      <c r="AC385" s="210"/>
      <c r="AD385" s="210"/>
      <c r="AE385" s="210"/>
      <c r="AF385" s="210"/>
      <c r="AG385" s="210" t="s">
        <v>254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3" x14ac:dyDescent="0.25">
      <c r="A386" s="217"/>
      <c r="B386" s="218"/>
      <c r="C386" s="253" t="s">
        <v>909</v>
      </c>
      <c r="D386" s="248"/>
      <c r="E386" s="249">
        <v>9</v>
      </c>
      <c r="F386" s="220"/>
      <c r="G386" s="220"/>
      <c r="H386" s="220"/>
      <c r="I386" s="220"/>
      <c r="J386" s="220"/>
      <c r="K386" s="220"/>
      <c r="L386" s="220"/>
      <c r="M386" s="220"/>
      <c r="N386" s="219"/>
      <c r="O386" s="219"/>
      <c r="P386" s="219"/>
      <c r="Q386" s="219"/>
      <c r="R386" s="220"/>
      <c r="S386" s="220"/>
      <c r="T386" s="220"/>
      <c r="U386" s="220"/>
      <c r="V386" s="220"/>
      <c r="W386" s="220"/>
      <c r="X386" s="220"/>
      <c r="Y386" s="220"/>
      <c r="Z386" s="210"/>
      <c r="AA386" s="210"/>
      <c r="AB386" s="210"/>
      <c r="AC386" s="210"/>
      <c r="AD386" s="210"/>
      <c r="AE386" s="210"/>
      <c r="AF386" s="210"/>
      <c r="AG386" s="210" t="s">
        <v>254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2" x14ac:dyDescent="0.25">
      <c r="A387" s="217"/>
      <c r="B387" s="218"/>
      <c r="C387" s="244"/>
      <c r="D387" s="239"/>
      <c r="E387" s="239"/>
      <c r="F387" s="239"/>
      <c r="G387" s="239"/>
      <c r="H387" s="220"/>
      <c r="I387" s="220"/>
      <c r="J387" s="220"/>
      <c r="K387" s="220"/>
      <c r="L387" s="220"/>
      <c r="M387" s="220"/>
      <c r="N387" s="219"/>
      <c r="O387" s="219"/>
      <c r="P387" s="219"/>
      <c r="Q387" s="219"/>
      <c r="R387" s="220"/>
      <c r="S387" s="220"/>
      <c r="T387" s="220"/>
      <c r="U387" s="220"/>
      <c r="V387" s="220"/>
      <c r="W387" s="220"/>
      <c r="X387" s="220"/>
      <c r="Y387" s="220"/>
      <c r="Z387" s="210"/>
      <c r="AA387" s="210"/>
      <c r="AB387" s="210"/>
      <c r="AC387" s="210"/>
      <c r="AD387" s="210"/>
      <c r="AE387" s="210"/>
      <c r="AF387" s="210"/>
      <c r="AG387" s="210" t="s">
        <v>180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5">
      <c r="A388" s="229">
        <v>80</v>
      </c>
      <c r="B388" s="230" t="s">
        <v>1017</v>
      </c>
      <c r="C388" s="241" t="s">
        <v>1018</v>
      </c>
      <c r="D388" s="231" t="s">
        <v>235</v>
      </c>
      <c r="E388" s="232">
        <v>4</v>
      </c>
      <c r="F388" s="233"/>
      <c r="G388" s="234">
        <f>ROUND(E388*F388,2)</f>
        <v>0</v>
      </c>
      <c r="H388" s="233"/>
      <c r="I388" s="234">
        <f>ROUND(E388*H388,2)</f>
        <v>0</v>
      </c>
      <c r="J388" s="233"/>
      <c r="K388" s="234">
        <f>ROUND(E388*J388,2)</f>
        <v>0</v>
      </c>
      <c r="L388" s="234">
        <v>21</v>
      </c>
      <c r="M388" s="234">
        <f>G388*(1+L388/100)</f>
        <v>0</v>
      </c>
      <c r="N388" s="232">
        <v>6.8999999999999999E-3</v>
      </c>
      <c r="O388" s="232">
        <f>ROUND(E388*N388,2)</f>
        <v>0.03</v>
      </c>
      <c r="P388" s="232">
        <v>0</v>
      </c>
      <c r="Q388" s="232">
        <f>ROUND(E388*P388,2)</f>
        <v>0</v>
      </c>
      <c r="R388" s="234"/>
      <c r="S388" s="234" t="s">
        <v>193</v>
      </c>
      <c r="T388" s="235" t="s">
        <v>174</v>
      </c>
      <c r="U388" s="220">
        <v>0</v>
      </c>
      <c r="V388" s="220">
        <f>ROUND(E388*U388,2)</f>
        <v>0</v>
      </c>
      <c r="W388" s="220"/>
      <c r="X388" s="220" t="s">
        <v>343</v>
      </c>
      <c r="Y388" s="220" t="s">
        <v>176</v>
      </c>
      <c r="Z388" s="210"/>
      <c r="AA388" s="210"/>
      <c r="AB388" s="210"/>
      <c r="AC388" s="210"/>
      <c r="AD388" s="210"/>
      <c r="AE388" s="210"/>
      <c r="AF388" s="210"/>
      <c r="AG388" s="210" t="s">
        <v>721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2" x14ac:dyDescent="0.25">
      <c r="A389" s="217"/>
      <c r="B389" s="218"/>
      <c r="C389" s="253" t="s">
        <v>901</v>
      </c>
      <c r="D389" s="248"/>
      <c r="E389" s="249"/>
      <c r="F389" s="220"/>
      <c r="G389" s="220"/>
      <c r="H389" s="220"/>
      <c r="I389" s="220"/>
      <c r="J389" s="220"/>
      <c r="K389" s="220"/>
      <c r="L389" s="220"/>
      <c r="M389" s="220"/>
      <c r="N389" s="219"/>
      <c r="O389" s="219"/>
      <c r="P389" s="219"/>
      <c r="Q389" s="219"/>
      <c r="R389" s="220"/>
      <c r="S389" s="220"/>
      <c r="T389" s="220"/>
      <c r="U389" s="220"/>
      <c r="V389" s="220"/>
      <c r="W389" s="220"/>
      <c r="X389" s="220"/>
      <c r="Y389" s="220"/>
      <c r="Z389" s="210"/>
      <c r="AA389" s="210"/>
      <c r="AB389" s="210"/>
      <c r="AC389" s="210"/>
      <c r="AD389" s="210"/>
      <c r="AE389" s="210"/>
      <c r="AF389" s="210"/>
      <c r="AG389" s="210" t="s">
        <v>254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3" x14ac:dyDescent="0.25">
      <c r="A390" s="217"/>
      <c r="B390" s="218"/>
      <c r="C390" s="253" t="s">
        <v>95</v>
      </c>
      <c r="D390" s="248"/>
      <c r="E390" s="249">
        <v>4</v>
      </c>
      <c r="F390" s="220"/>
      <c r="G390" s="220"/>
      <c r="H390" s="220"/>
      <c r="I390" s="220"/>
      <c r="J390" s="220"/>
      <c r="K390" s="220"/>
      <c r="L390" s="220"/>
      <c r="M390" s="220"/>
      <c r="N390" s="219"/>
      <c r="O390" s="219"/>
      <c r="P390" s="219"/>
      <c r="Q390" s="219"/>
      <c r="R390" s="220"/>
      <c r="S390" s="220"/>
      <c r="T390" s="220"/>
      <c r="U390" s="220"/>
      <c r="V390" s="220"/>
      <c r="W390" s="220"/>
      <c r="X390" s="220"/>
      <c r="Y390" s="220"/>
      <c r="Z390" s="210"/>
      <c r="AA390" s="210"/>
      <c r="AB390" s="210"/>
      <c r="AC390" s="210"/>
      <c r="AD390" s="210"/>
      <c r="AE390" s="210"/>
      <c r="AF390" s="210"/>
      <c r="AG390" s="210" t="s">
        <v>254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2" x14ac:dyDescent="0.25">
      <c r="A391" s="217"/>
      <c r="B391" s="218"/>
      <c r="C391" s="244"/>
      <c r="D391" s="239"/>
      <c r="E391" s="239"/>
      <c r="F391" s="239"/>
      <c r="G391" s="239"/>
      <c r="H391" s="220"/>
      <c r="I391" s="220"/>
      <c r="J391" s="220"/>
      <c r="K391" s="220"/>
      <c r="L391" s="220"/>
      <c r="M391" s="220"/>
      <c r="N391" s="219"/>
      <c r="O391" s="219"/>
      <c r="P391" s="219"/>
      <c r="Q391" s="219"/>
      <c r="R391" s="220"/>
      <c r="S391" s="220"/>
      <c r="T391" s="220"/>
      <c r="U391" s="220"/>
      <c r="V391" s="220"/>
      <c r="W391" s="220"/>
      <c r="X391" s="220"/>
      <c r="Y391" s="220"/>
      <c r="Z391" s="210"/>
      <c r="AA391" s="210"/>
      <c r="AB391" s="210"/>
      <c r="AC391" s="210"/>
      <c r="AD391" s="210"/>
      <c r="AE391" s="210"/>
      <c r="AF391" s="210"/>
      <c r="AG391" s="210" t="s">
        <v>180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5">
      <c r="A392" s="229">
        <v>81</v>
      </c>
      <c r="B392" s="230" t="s">
        <v>1019</v>
      </c>
      <c r="C392" s="241" t="s">
        <v>1020</v>
      </c>
      <c r="D392" s="231" t="s">
        <v>235</v>
      </c>
      <c r="E392" s="232">
        <v>9</v>
      </c>
      <c r="F392" s="233"/>
      <c r="G392" s="234">
        <f>ROUND(E392*F392,2)</f>
        <v>0</v>
      </c>
      <c r="H392" s="233"/>
      <c r="I392" s="234">
        <f>ROUND(E392*H392,2)</f>
        <v>0</v>
      </c>
      <c r="J392" s="233"/>
      <c r="K392" s="234">
        <f>ROUND(E392*J392,2)</f>
        <v>0</v>
      </c>
      <c r="L392" s="234">
        <v>21</v>
      </c>
      <c r="M392" s="234">
        <f>G392*(1+L392/100)</f>
        <v>0</v>
      </c>
      <c r="N392" s="232">
        <v>8.0000000000000002E-3</v>
      </c>
      <c r="O392" s="232">
        <f>ROUND(E392*N392,2)</f>
        <v>7.0000000000000007E-2</v>
      </c>
      <c r="P392" s="232">
        <v>0</v>
      </c>
      <c r="Q392" s="232">
        <f>ROUND(E392*P392,2)</f>
        <v>0</v>
      </c>
      <c r="R392" s="234"/>
      <c r="S392" s="234" t="s">
        <v>193</v>
      </c>
      <c r="T392" s="235" t="s">
        <v>174</v>
      </c>
      <c r="U392" s="220">
        <v>0</v>
      </c>
      <c r="V392" s="220">
        <f>ROUND(E392*U392,2)</f>
        <v>0</v>
      </c>
      <c r="W392" s="220"/>
      <c r="X392" s="220" t="s">
        <v>343</v>
      </c>
      <c r="Y392" s="220" t="s">
        <v>176</v>
      </c>
      <c r="Z392" s="210"/>
      <c r="AA392" s="210"/>
      <c r="AB392" s="210"/>
      <c r="AC392" s="210"/>
      <c r="AD392" s="210"/>
      <c r="AE392" s="210"/>
      <c r="AF392" s="210"/>
      <c r="AG392" s="210" t="s">
        <v>721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2" x14ac:dyDescent="0.25">
      <c r="A393" s="217"/>
      <c r="B393" s="218"/>
      <c r="C393" s="253" t="s">
        <v>908</v>
      </c>
      <c r="D393" s="248"/>
      <c r="E393" s="249"/>
      <c r="F393" s="220"/>
      <c r="G393" s="220"/>
      <c r="H393" s="220"/>
      <c r="I393" s="220"/>
      <c r="J393" s="220"/>
      <c r="K393" s="220"/>
      <c r="L393" s="220"/>
      <c r="M393" s="220"/>
      <c r="N393" s="219"/>
      <c r="O393" s="219"/>
      <c r="P393" s="219"/>
      <c r="Q393" s="219"/>
      <c r="R393" s="220"/>
      <c r="S393" s="220"/>
      <c r="T393" s="220"/>
      <c r="U393" s="220"/>
      <c r="V393" s="220"/>
      <c r="W393" s="220"/>
      <c r="X393" s="220"/>
      <c r="Y393" s="220"/>
      <c r="Z393" s="210"/>
      <c r="AA393" s="210"/>
      <c r="AB393" s="210"/>
      <c r="AC393" s="210"/>
      <c r="AD393" s="210"/>
      <c r="AE393" s="210"/>
      <c r="AF393" s="210"/>
      <c r="AG393" s="210" t="s">
        <v>254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3" x14ac:dyDescent="0.25">
      <c r="A394" s="217"/>
      <c r="B394" s="218"/>
      <c r="C394" s="253" t="s">
        <v>909</v>
      </c>
      <c r="D394" s="248"/>
      <c r="E394" s="249">
        <v>9</v>
      </c>
      <c r="F394" s="220"/>
      <c r="G394" s="220"/>
      <c r="H394" s="220"/>
      <c r="I394" s="220"/>
      <c r="J394" s="220"/>
      <c r="K394" s="220"/>
      <c r="L394" s="220"/>
      <c r="M394" s="220"/>
      <c r="N394" s="219"/>
      <c r="O394" s="219"/>
      <c r="P394" s="219"/>
      <c r="Q394" s="219"/>
      <c r="R394" s="220"/>
      <c r="S394" s="220"/>
      <c r="T394" s="220"/>
      <c r="U394" s="220"/>
      <c r="V394" s="220"/>
      <c r="W394" s="220"/>
      <c r="X394" s="220"/>
      <c r="Y394" s="220"/>
      <c r="Z394" s="210"/>
      <c r="AA394" s="210"/>
      <c r="AB394" s="210"/>
      <c r="AC394" s="210"/>
      <c r="AD394" s="210"/>
      <c r="AE394" s="210"/>
      <c r="AF394" s="210"/>
      <c r="AG394" s="210" t="s">
        <v>254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2" x14ac:dyDescent="0.25">
      <c r="A395" s="217"/>
      <c r="B395" s="218"/>
      <c r="C395" s="244"/>
      <c r="D395" s="239"/>
      <c r="E395" s="239"/>
      <c r="F395" s="239"/>
      <c r="G395" s="239"/>
      <c r="H395" s="220"/>
      <c r="I395" s="220"/>
      <c r="J395" s="220"/>
      <c r="K395" s="220"/>
      <c r="L395" s="220"/>
      <c r="M395" s="220"/>
      <c r="N395" s="219"/>
      <c r="O395" s="219"/>
      <c r="P395" s="219"/>
      <c r="Q395" s="219"/>
      <c r="R395" s="220"/>
      <c r="S395" s="220"/>
      <c r="T395" s="220"/>
      <c r="U395" s="220"/>
      <c r="V395" s="220"/>
      <c r="W395" s="220"/>
      <c r="X395" s="220"/>
      <c r="Y395" s="220"/>
      <c r="Z395" s="210"/>
      <c r="AA395" s="210"/>
      <c r="AB395" s="210"/>
      <c r="AC395" s="210"/>
      <c r="AD395" s="210"/>
      <c r="AE395" s="210"/>
      <c r="AF395" s="210"/>
      <c r="AG395" s="210" t="s">
        <v>180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5">
      <c r="A396" s="229">
        <v>82</v>
      </c>
      <c r="B396" s="230" t="s">
        <v>1021</v>
      </c>
      <c r="C396" s="241" t="s">
        <v>1022</v>
      </c>
      <c r="D396" s="231" t="s">
        <v>235</v>
      </c>
      <c r="E396" s="232">
        <v>1</v>
      </c>
      <c r="F396" s="233"/>
      <c r="G396" s="234">
        <f>ROUND(E396*F396,2)</f>
        <v>0</v>
      </c>
      <c r="H396" s="233"/>
      <c r="I396" s="234">
        <f>ROUND(E396*H396,2)</f>
        <v>0</v>
      </c>
      <c r="J396" s="233"/>
      <c r="K396" s="234">
        <f>ROUND(E396*J396,2)</f>
        <v>0</v>
      </c>
      <c r="L396" s="234">
        <v>21</v>
      </c>
      <c r="M396" s="234">
        <f>G396*(1+L396/100)</f>
        <v>0</v>
      </c>
      <c r="N396" s="232">
        <v>6.7000000000000004E-2</v>
      </c>
      <c r="O396" s="232">
        <f>ROUND(E396*N396,2)</f>
        <v>7.0000000000000007E-2</v>
      </c>
      <c r="P396" s="232">
        <v>0</v>
      </c>
      <c r="Q396" s="232">
        <f>ROUND(E396*P396,2)</f>
        <v>0</v>
      </c>
      <c r="R396" s="234"/>
      <c r="S396" s="234" t="s">
        <v>193</v>
      </c>
      <c r="T396" s="235" t="s">
        <v>174</v>
      </c>
      <c r="U396" s="220">
        <v>0</v>
      </c>
      <c r="V396" s="220">
        <f>ROUND(E396*U396,2)</f>
        <v>0</v>
      </c>
      <c r="W396" s="220"/>
      <c r="X396" s="220" t="s">
        <v>343</v>
      </c>
      <c r="Y396" s="220" t="s">
        <v>176</v>
      </c>
      <c r="Z396" s="210"/>
      <c r="AA396" s="210"/>
      <c r="AB396" s="210"/>
      <c r="AC396" s="210"/>
      <c r="AD396" s="210"/>
      <c r="AE396" s="210"/>
      <c r="AF396" s="210"/>
      <c r="AG396" s="210" t="s">
        <v>721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2" x14ac:dyDescent="0.25">
      <c r="A397" s="217"/>
      <c r="B397" s="218"/>
      <c r="C397" s="253" t="s">
        <v>755</v>
      </c>
      <c r="D397" s="248"/>
      <c r="E397" s="249"/>
      <c r="F397" s="220"/>
      <c r="G397" s="220"/>
      <c r="H397" s="220"/>
      <c r="I397" s="220"/>
      <c r="J397" s="220"/>
      <c r="K397" s="220"/>
      <c r="L397" s="220"/>
      <c r="M397" s="220"/>
      <c r="N397" s="219"/>
      <c r="O397" s="219"/>
      <c r="P397" s="219"/>
      <c r="Q397" s="219"/>
      <c r="R397" s="220"/>
      <c r="S397" s="220"/>
      <c r="T397" s="220"/>
      <c r="U397" s="220"/>
      <c r="V397" s="220"/>
      <c r="W397" s="220"/>
      <c r="X397" s="220"/>
      <c r="Y397" s="220"/>
      <c r="Z397" s="210"/>
      <c r="AA397" s="210"/>
      <c r="AB397" s="210"/>
      <c r="AC397" s="210"/>
      <c r="AD397" s="210"/>
      <c r="AE397" s="210"/>
      <c r="AF397" s="210"/>
      <c r="AG397" s="210" t="s">
        <v>254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3" x14ac:dyDescent="0.25">
      <c r="A398" s="217"/>
      <c r="B398" s="218"/>
      <c r="C398" s="253" t="s">
        <v>73</v>
      </c>
      <c r="D398" s="248"/>
      <c r="E398" s="249">
        <v>1</v>
      </c>
      <c r="F398" s="220"/>
      <c r="G398" s="220"/>
      <c r="H398" s="220"/>
      <c r="I398" s="220"/>
      <c r="J398" s="220"/>
      <c r="K398" s="220"/>
      <c r="L398" s="220"/>
      <c r="M398" s="220"/>
      <c r="N398" s="219"/>
      <c r="O398" s="219"/>
      <c r="P398" s="219"/>
      <c r="Q398" s="219"/>
      <c r="R398" s="220"/>
      <c r="S398" s="220"/>
      <c r="T398" s="220"/>
      <c r="U398" s="220"/>
      <c r="V398" s="220"/>
      <c r="W398" s="220"/>
      <c r="X398" s="220"/>
      <c r="Y398" s="220"/>
      <c r="Z398" s="210"/>
      <c r="AA398" s="210"/>
      <c r="AB398" s="210"/>
      <c r="AC398" s="210"/>
      <c r="AD398" s="210"/>
      <c r="AE398" s="210"/>
      <c r="AF398" s="210"/>
      <c r="AG398" s="210" t="s">
        <v>254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2" x14ac:dyDescent="0.25">
      <c r="A399" s="217"/>
      <c r="B399" s="218"/>
      <c r="C399" s="244"/>
      <c r="D399" s="239"/>
      <c r="E399" s="239"/>
      <c r="F399" s="239"/>
      <c r="G399" s="239"/>
      <c r="H399" s="220"/>
      <c r="I399" s="220"/>
      <c r="J399" s="220"/>
      <c r="K399" s="220"/>
      <c r="L399" s="220"/>
      <c r="M399" s="220"/>
      <c r="N399" s="219"/>
      <c r="O399" s="219"/>
      <c r="P399" s="219"/>
      <c r="Q399" s="219"/>
      <c r="R399" s="220"/>
      <c r="S399" s="220"/>
      <c r="T399" s="220"/>
      <c r="U399" s="220"/>
      <c r="V399" s="220"/>
      <c r="W399" s="220"/>
      <c r="X399" s="220"/>
      <c r="Y399" s="220"/>
      <c r="Z399" s="210"/>
      <c r="AA399" s="210"/>
      <c r="AB399" s="210"/>
      <c r="AC399" s="210"/>
      <c r="AD399" s="210"/>
      <c r="AE399" s="210"/>
      <c r="AF399" s="210"/>
      <c r="AG399" s="210" t="s">
        <v>180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5">
      <c r="A400" s="229">
        <v>83</v>
      </c>
      <c r="B400" s="230" t="s">
        <v>1023</v>
      </c>
      <c r="C400" s="241" t="s">
        <v>1024</v>
      </c>
      <c r="D400" s="231" t="s">
        <v>235</v>
      </c>
      <c r="E400" s="232">
        <v>1</v>
      </c>
      <c r="F400" s="233"/>
      <c r="G400" s="234">
        <f>ROUND(E400*F400,2)</f>
        <v>0</v>
      </c>
      <c r="H400" s="233"/>
      <c r="I400" s="234">
        <f>ROUND(E400*H400,2)</f>
        <v>0</v>
      </c>
      <c r="J400" s="233"/>
      <c r="K400" s="234">
        <f>ROUND(E400*J400,2)</f>
        <v>0</v>
      </c>
      <c r="L400" s="234">
        <v>21</v>
      </c>
      <c r="M400" s="234">
        <f>G400*(1+L400/100)</f>
        <v>0</v>
      </c>
      <c r="N400" s="232">
        <v>2.4E-2</v>
      </c>
      <c r="O400" s="232">
        <f>ROUND(E400*N400,2)</f>
        <v>0.02</v>
      </c>
      <c r="P400" s="232">
        <v>0</v>
      </c>
      <c r="Q400" s="232">
        <f>ROUND(E400*P400,2)</f>
        <v>0</v>
      </c>
      <c r="R400" s="234"/>
      <c r="S400" s="234" t="s">
        <v>193</v>
      </c>
      <c r="T400" s="235" t="s">
        <v>174</v>
      </c>
      <c r="U400" s="220">
        <v>0</v>
      </c>
      <c r="V400" s="220">
        <f>ROUND(E400*U400,2)</f>
        <v>0</v>
      </c>
      <c r="W400" s="220"/>
      <c r="X400" s="220" t="s">
        <v>343</v>
      </c>
      <c r="Y400" s="220" t="s">
        <v>176</v>
      </c>
      <c r="Z400" s="210"/>
      <c r="AA400" s="210"/>
      <c r="AB400" s="210"/>
      <c r="AC400" s="210"/>
      <c r="AD400" s="210"/>
      <c r="AE400" s="210"/>
      <c r="AF400" s="210"/>
      <c r="AG400" s="210" t="s">
        <v>721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2" x14ac:dyDescent="0.25">
      <c r="A401" s="217"/>
      <c r="B401" s="218"/>
      <c r="C401" s="253" t="s">
        <v>755</v>
      </c>
      <c r="D401" s="248"/>
      <c r="E401" s="249"/>
      <c r="F401" s="220"/>
      <c r="G401" s="220"/>
      <c r="H401" s="220"/>
      <c r="I401" s="220"/>
      <c r="J401" s="220"/>
      <c r="K401" s="220"/>
      <c r="L401" s="220"/>
      <c r="M401" s="220"/>
      <c r="N401" s="219"/>
      <c r="O401" s="219"/>
      <c r="P401" s="219"/>
      <c r="Q401" s="219"/>
      <c r="R401" s="220"/>
      <c r="S401" s="220"/>
      <c r="T401" s="220"/>
      <c r="U401" s="220"/>
      <c r="V401" s="220"/>
      <c r="W401" s="220"/>
      <c r="X401" s="220"/>
      <c r="Y401" s="220"/>
      <c r="Z401" s="210"/>
      <c r="AA401" s="210"/>
      <c r="AB401" s="210"/>
      <c r="AC401" s="210"/>
      <c r="AD401" s="210"/>
      <c r="AE401" s="210"/>
      <c r="AF401" s="210"/>
      <c r="AG401" s="210" t="s">
        <v>254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5">
      <c r="A402" s="217"/>
      <c r="B402" s="218"/>
      <c r="C402" s="253" t="s">
        <v>73</v>
      </c>
      <c r="D402" s="248"/>
      <c r="E402" s="249">
        <v>1</v>
      </c>
      <c r="F402" s="220"/>
      <c r="G402" s="220"/>
      <c r="H402" s="220"/>
      <c r="I402" s="220"/>
      <c r="J402" s="220"/>
      <c r="K402" s="220"/>
      <c r="L402" s="220"/>
      <c r="M402" s="220"/>
      <c r="N402" s="219"/>
      <c r="O402" s="219"/>
      <c r="P402" s="219"/>
      <c r="Q402" s="219"/>
      <c r="R402" s="220"/>
      <c r="S402" s="220"/>
      <c r="T402" s="220"/>
      <c r="U402" s="220"/>
      <c r="V402" s="220"/>
      <c r="W402" s="220"/>
      <c r="X402" s="220"/>
      <c r="Y402" s="220"/>
      <c r="Z402" s="210"/>
      <c r="AA402" s="210"/>
      <c r="AB402" s="210"/>
      <c r="AC402" s="210"/>
      <c r="AD402" s="210"/>
      <c r="AE402" s="210"/>
      <c r="AF402" s="210"/>
      <c r="AG402" s="210" t="s">
        <v>254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2" x14ac:dyDescent="0.25">
      <c r="A403" s="217"/>
      <c r="B403" s="218"/>
      <c r="C403" s="244"/>
      <c r="D403" s="239"/>
      <c r="E403" s="239"/>
      <c r="F403" s="239"/>
      <c r="G403" s="239"/>
      <c r="H403" s="220"/>
      <c r="I403" s="220"/>
      <c r="J403" s="220"/>
      <c r="K403" s="220"/>
      <c r="L403" s="220"/>
      <c r="M403" s="220"/>
      <c r="N403" s="219"/>
      <c r="O403" s="219"/>
      <c r="P403" s="219"/>
      <c r="Q403" s="219"/>
      <c r="R403" s="220"/>
      <c r="S403" s="220"/>
      <c r="T403" s="220"/>
      <c r="U403" s="220"/>
      <c r="V403" s="220"/>
      <c r="W403" s="220"/>
      <c r="X403" s="220"/>
      <c r="Y403" s="220"/>
      <c r="Z403" s="210"/>
      <c r="AA403" s="210"/>
      <c r="AB403" s="210"/>
      <c r="AC403" s="210"/>
      <c r="AD403" s="210"/>
      <c r="AE403" s="210"/>
      <c r="AF403" s="210"/>
      <c r="AG403" s="210" t="s">
        <v>180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5">
      <c r="A404" s="229">
        <v>84</v>
      </c>
      <c r="B404" s="230" t="s">
        <v>1025</v>
      </c>
      <c r="C404" s="241" t="s">
        <v>1026</v>
      </c>
      <c r="D404" s="231" t="s">
        <v>235</v>
      </c>
      <c r="E404" s="232">
        <v>9</v>
      </c>
      <c r="F404" s="233"/>
      <c r="G404" s="234">
        <f>ROUND(E404*F404,2)</f>
        <v>0</v>
      </c>
      <c r="H404" s="233"/>
      <c r="I404" s="234">
        <f>ROUND(E404*H404,2)</f>
        <v>0</v>
      </c>
      <c r="J404" s="233"/>
      <c r="K404" s="234">
        <f>ROUND(E404*J404,2)</f>
        <v>0</v>
      </c>
      <c r="L404" s="234">
        <v>21</v>
      </c>
      <c r="M404" s="234">
        <f>G404*(1+L404/100)</f>
        <v>0</v>
      </c>
      <c r="N404" s="232">
        <v>2.5000000000000001E-3</v>
      </c>
      <c r="O404" s="232">
        <f>ROUND(E404*N404,2)</f>
        <v>0.02</v>
      </c>
      <c r="P404" s="232">
        <v>0</v>
      </c>
      <c r="Q404" s="232">
        <f>ROUND(E404*P404,2)</f>
        <v>0</v>
      </c>
      <c r="R404" s="234"/>
      <c r="S404" s="234" t="s">
        <v>193</v>
      </c>
      <c r="T404" s="235" t="s">
        <v>174</v>
      </c>
      <c r="U404" s="220">
        <v>0</v>
      </c>
      <c r="V404" s="220">
        <f>ROUND(E404*U404,2)</f>
        <v>0</v>
      </c>
      <c r="W404" s="220"/>
      <c r="X404" s="220" t="s">
        <v>343</v>
      </c>
      <c r="Y404" s="220" t="s">
        <v>176</v>
      </c>
      <c r="Z404" s="210"/>
      <c r="AA404" s="210"/>
      <c r="AB404" s="210"/>
      <c r="AC404" s="210"/>
      <c r="AD404" s="210"/>
      <c r="AE404" s="210"/>
      <c r="AF404" s="210"/>
      <c r="AG404" s="210" t="s">
        <v>721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2" x14ac:dyDescent="0.25">
      <c r="A405" s="217"/>
      <c r="B405" s="218"/>
      <c r="C405" s="253" t="s">
        <v>908</v>
      </c>
      <c r="D405" s="248"/>
      <c r="E405" s="249"/>
      <c r="F405" s="220"/>
      <c r="G405" s="220"/>
      <c r="H405" s="220"/>
      <c r="I405" s="220"/>
      <c r="J405" s="220"/>
      <c r="K405" s="220"/>
      <c r="L405" s="220"/>
      <c r="M405" s="220"/>
      <c r="N405" s="219"/>
      <c r="O405" s="219"/>
      <c r="P405" s="219"/>
      <c r="Q405" s="219"/>
      <c r="R405" s="220"/>
      <c r="S405" s="220"/>
      <c r="T405" s="220"/>
      <c r="U405" s="220"/>
      <c r="V405" s="220"/>
      <c r="W405" s="220"/>
      <c r="X405" s="220"/>
      <c r="Y405" s="220"/>
      <c r="Z405" s="210"/>
      <c r="AA405" s="210"/>
      <c r="AB405" s="210"/>
      <c r="AC405" s="210"/>
      <c r="AD405" s="210"/>
      <c r="AE405" s="210"/>
      <c r="AF405" s="210"/>
      <c r="AG405" s="210" t="s">
        <v>254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3" x14ac:dyDescent="0.25">
      <c r="A406" s="217"/>
      <c r="B406" s="218"/>
      <c r="C406" s="253" t="s">
        <v>909</v>
      </c>
      <c r="D406" s="248"/>
      <c r="E406" s="249">
        <v>9</v>
      </c>
      <c r="F406" s="220"/>
      <c r="G406" s="220"/>
      <c r="H406" s="220"/>
      <c r="I406" s="220"/>
      <c r="J406" s="220"/>
      <c r="K406" s="220"/>
      <c r="L406" s="220"/>
      <c r="M406" s="220"/>
      <c r="N406" s="219"/>
      <c r="O406" s="219"/>
      <c r="P406" s="219"/>
      <c r="Q406" s="219"/>
      <c r="R406" s="220"/>
      <c r="S406" s="220"/>
      <c r="T406" s="220"/>
      <c r="U406" s="220"/>
      <c r="V406" s="220"/>
      <c r="W406" s="220"/>
      <c r="X406" s="220"/>
      <c r="Y406" s="220"/>
      <c r="Z406" s="210"/>
      <c r="AA406" s="210"/>
      <c r="AB406" s="210"/>
      <c r="AC406" s="210"/>
      <c r="AD406" s="210"/>
      <c r="AE406" s="210"/>
      <c r="AF406" s="210"/>
      <c r="AG406" s="210" t="s">
        <v>254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2" x14ac:dyDescent="0.25">
      <c r="A407" s="217"/>
      <c r="B407" s="218"/>
      <c r="C407" s="244"/>
      <c r="D407" s="239"/>
      <c r="E407" s="239"/>
      <c r="F407" s="239"/>
      <c r="G407" s="239"/>
      <c r="H407" s="220"/>
      <c r="I407" s="220"/>
      <c r="J407" s="220"/>
      <c r="K407" s="220"/>
      <c r="L407" s="220"/>
      <c r="M407" s="220"/>
      <c r="N407" s="219"/>
      <c r="O407" s="219"/>
      <c r="P407" s="219"/>
      <c r="Q407" s="219"/>
      <c r="R407" s="220"/>
      <c r="S407" s="220"/>
      <c r="T407" s="220"/>
      <c r="U407" s="220"/>
      <c r="V407" s="220"/>
      <c r="W407" s="220"/>
      <c r="X407" s="220"/>
      <c r="Y407" s="220"/>
      <c r="Z407" s="210"/>
      <c r="AA407" s="210"/>
      <c r="AB407" s="210"/>
      <c r="AC407" s="210"/>
      <c r="AD407" s="210"/>
      <c r="AE407" s="210"/>
      <c r="AF407" s="210"/>
      <c r="AG407" s="210" t="s">
        <v>180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ht="20.399999999999999" outlineLevel="1" x14ac:dyDescent="0.25">
      <c r="A408" s="229">
        <v>85</v>
      </c>
      <c r="B408" s="230" t="s">
        <v>1027</v>
      </c>
      <c r="C408" s="241" t="s">
        <v>1028</v>
      </c>
      <c r="D408" s="231" t="s">
        <v>235</v>
      </c>
      <c r="E408" s="232">
        <v>9</v>
      </c>
      <c r="F408" s="233"/>
      <c r="G408" s="234">
        <f>ROUND(E408*F408,2)</f>
        <v>0</v>
      </c>
      <c r="H408" s="233"/>
      <c r="I408" s="234">
        <f>ROUND(E408*H408,2)</f>
        <v>0</v>
      </c>
      <c r="J408" s="233"/>
      <c r="K408" s="234">
        <f>ROUND(E408*J408,2)</f>
        <v>0</v>
      </c>
      <c r="L408" s="234">
        <v>21</v>
      </c>
      <c r="M408" s="234">
        <f>G408*(1+L408/100)</f>
        <v>0</v>
      </c>
      <c r="N408" s="232">
        <v>2.5000000000000001E-3</v>
      </c>
      <c r="O408" s="232">
        <f>ROUND(E408*N408,2)</f>
        <v>0.02</v>
      </c>
      <c r="P408" s="232">
        <v>0</v>
      </c>
      <c r="Q408" s="232">
        <f>ROUND(E408*P408,2)</f>
        <v>0</v>
      </c>
      <c r="R408" s="234" t="s">
        <v>342</v>
      </c>
      <c r="S408" s="234" t="s">
        <v>173</v>
      </c>
      <c r="T408" s="235" t="s">
        <v>173</v>
      </c>
      <c r="U408" s="220">
        <v>0</v>
      </c>
      <c r="V408" s="220">
        <f>ROUND(E408*U408,2)</f>
        <v>0</v>
      </c>
      <c r="W408" s="220"/>
      <c r="X408" s="220" t="s">
        <v>343</v>
      </c>
      <c r="Y408" s="220" t="s">
        <v>176</v>
      </c>
      <c r="Z408" s="210"/>
      <c r="AA408" s="210"/>
      <c r="AB408" s="210"/>
      <c r="AC408" s="210"/>
      <c r="AD408" s="210"/>
      <c r="AE408" s="210"/>
      <c r="AF408" s="210"/>
      <c r="AG408" s="210" t="s">
        <v>721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2" x14ac:dyDescent="0.25">
      <c r="A409" s="217"/>
      <c r="B409" s="218"/>
      <c r="C409" s="253" t="s">
        <v>908</v>
      </c>
      <c r="D409" s="248"/>
      <c r="E409" s="249"/>
      <c r="F409" s="220"/>
      <c r="G409" s="220"/>
      <c r="H409" s="220"/>
      <c r="I409" s="220"/>
      <c r="J409" s="220"/>
      <c r="K409" s="220"/>
      <c r="L409" s="220"/>
      <c r="M409" s="220"/>
      <c r="N409" s="219"/>
      <c r="O409" s="219"/>
      <c r="P409" s="219"/>
      <c r="Q409" s="219"/>
      <c r="R409" s="220"/>
      <c r="S409" s="220"/>
      <c r="T409" s="220"/>
      <c r="U409" s="220"/>
      <c r="V409" s="220"/>
      <c r="W409" s="220"/>
      <c r="X409" s="220"/>
      <c r="Y409" s="220"/>
      <c r="Z409" s="210"/>
      <c r="AA409" s="210"/>
      <c r="AB409" s="210"/>
      <c r="AC409" s="210"/>
      <c r="AD409" s="210"/>
      <c r="AE409" s="210"/>
      <c r="AF409" s="210"/>
      <c r="AG409" s="210" t="s">
        <v>254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3" x14ac:dyDescent="0.25">
      <c r="A410" s="217"/>
      <c r="B410" s="218"/>
      <c r="C410" s="253" t="s">
        <v>909</v>
      </c>
      <c r="D410" s="248"/>
      <c r="E410" s="249">
        <v>9</v>
      </c>
      <c r="F410" s="220"/>
      <c r="G410" s="220"/>
      <c r="H410" s="220"/>
      <c r="I410" s="220"/>
      <c r="J410" s="220"/>
      <c r="K410" s="220"/>
      <c r="L410" s="220"/>
      <c r="M410" s="220"/>
      <c r="N410" s="219"/>
      <c r="O410" s="219"/>
      <c r="P410" s="219"/>
      <c r="Q410" s="219"/>
      <c r="R410" s="220"/>
      <c r="S410" s="220"/>
      <c r="T410" s="220"/>
      <c r="U410" s="220"/>
      <c r="V410" s="220"/>
      <c r="W410" s="220"/>
      <c r="X410" s="220"/>
      <c r="Y410" s="220"/>
      <c r="Z410" s="210"/>
      <c r="AA410" s="210"/>
      <c r="AB410" s="210"/>
      <c r="AC410" s="210"/>
      <c r="AD410" s="210"/>
      <c r="AE410" s="210"/>
      <c r="AF410" s="210"/>
      <c r="AG410" s="210" t="s">
        <v>254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2" x14ac:dyDescent="0.25">
      <c r="A411" s="217"/>
      <c r="B411" s="218"/>
      <c r="C411" s="244"/>
      <c r="D411" s="239"/>
      <c r="E411" s="239"/>
      <c r="F411" s="239"/>
      <c r="G411" s="239"/>
      <c r="H411" s="220"/>
      <c r="I411" s="220"/>
      <c r="J411" s="220"/>
      <c r="K411" s="220"/>
      <c r="L411" s="220"/>
      <c r="M411" s="220"/>
      <c r="N411" s="219"/>
      <c r="O411" s="219"/>
      <c r="P411" s="219"/>
      <c r="Q411" s="219"/>
      <c r="R411" s="220"/>
      <c r="S411" s="220"/>
      <c r="T411" s="220"/>
      <c r="U411" s="220"/>
      <c r="V411" s="220"/>
      <c r="W411" s="220"/>
      <c r="X411" s="220"/>
      <c r="Y411" s="220"/>
      <c r="Z411" s="210"/>
      <c r="AA411" s="210"/>
      <c r="AB411" s="210"/>
      <c r="AC411" s="210"/>
      <c r="AD411" s="210"/>
      <c r="AE411" s="210"/>
      <c r="AF411" s="210"/>
      <c r="AG411" s="210" t="s">
        <v>180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ht="20.399999999999999" outlineLevel="1" x14ac:dyDescent="0.25">
      <c r="A412" s="229">
        <v>86</v>
      </c>
      <c r="B412" s="230" t="s">
        <v>1029</v>
      </c>
      <c r="C412" s="241" t="s">
        <v>1030</v>
      </c>
      <c r="D412" s="231" t="s">
        <v>235</v>
      </c>
      <c r="E412" s="232">
        <v>9</v>
      </c>
      <c r="F412" s="233"/>
      <c r="G412" s="234">
        <f>ROUND(E412*F412,2)</f>
        <v>0</v>
      </c>
      <c r="H412" s="233"/>
      <c r="I412" s="234">
        <f>ROUND(E412*H412,2)</f>
        <v>0</v>
      </c>
      <c r="J412" s="233"/>
      <c r="K412" s="234">
        <f>ROUND(E412*J412,2)</f>
        <v>0</v>
      </c>
      <c r="L412" s="234">
        <v>21</v>
      </c>
      <c r="M412" s="234">
        <f>G412*(1+L412/100)</f>
        <v>0</v>
      </c>
      <c r="N412" s="232">
        <v>5.0000000000000002E-5</v>
      </c>
      <c r="O412" s="232">
        <f>ROUND(E412*N412,2)</f>
        <v>0</v>
      </c>
      <c r="P412" s="232">
        <v>0</v>
      </c>
      <c r="Q412" s="232">
        <f>ROUND(E412*P412,2)</f>
        <v>0</v>
      </c>
      <c r="R412" s="234" t="s">
        <v>342</v>
      </c>
      <c r="S412" s="234" t="s">
        <v>173</v>
      </c>
      <c r="T412" s="235" t="s">
        <v>173</v>
      </c>
      <c r="U412" s="220">
        <v>0</v>
      </c>
      <c r="V412" s="220">
        <f>ROUND(E412*U412,2)</f>
        <v>0</v>
      </c>
      <c r="W412" s="220"/>
      <c r="X412" s="220" t="s">
        <v>343</v>
      </c>
      <c r="Y412" s="220" t="s">
        <v>176</v>
      </c>
      <c r="Z412" s="210"/>
      <c r="AA412" s="210"/>
      <c r="AB412" s="210"/>
      <c r="AC412" s="210"/>
      <c r="AD412" s="210"/>
      <c r="AE412" s="210"/>
      <c r="AF412" s="210"/>
      <c r="AG412" s="210" t="s">
        <v>721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2" x14ac:dyDescent="0.25">
      <c r="A413" s="217"/>
      <c r="B413" s="218"/>
      <c r="C413" s="253" t="s">
        <v>908</v>
      </c>
      <c r="D413" s="248"/>
      <c r="E413" s="249"/>
      <c r="F413" s="220"/>
      <c r="G413" s="220"/>
      <c r="H413" s="220"/>
      <c r="I413" s="220"/>
      <c r="J413" s="220"/>
      <c r="K413" s="220"/>
      <c r="L413" s="220"/>
      <c r="M413" s="220"/>
      <c r="N413" s="219"/>
      <c r="O413" s="219"/>
      <c r="P413" s="219"/>
      <c r="Q413" s="219"/>
      <c r="R413" s="220"/>
      <c r="S413" s="220"/>
      <c r="T413" s="220"/>
      <c r="U413" s="220"/>
      <c r="V413" s="220"/>
      <c r="W413" s="220"/>
      <c r="X413" s="220"/>
      <c r="Y413" s="220"/>
      <c r="Z413" s="210"/>
      <c r="AA413" s="210"/>
      <c r="AB413" s="210"/>
      <c r="AC413" s="210"/>
      <c r="AD413" s="210"/>
      <c r="AE413" s="210"/>
      <c r="AF413" s="210"/>
      <c r="AG413" s="210" t="s">
        <v>254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3" x14ac:dyDescent="0.25">
      <c r="A414" s="217"/>
      <c r="B414" s="218"/>
      <c r="C414" s="253" t="s">
        <v>909</v>
      </c>
      <c r="D414" s="248"/>
      <c r="E414" s="249">
        <v>9</v>
      </c>
      <c r="F414" s="220"/>
      <c r="G414" s="220"/>
      <c r="H414" s="220"/>
      <c r="I414" s="220"/>
      <c r="J414" s="220"/>
      <c r="K414" s="220"/>
      <c r="L414" s="220"/>
      <c r="M414" s="220"/>
      <c r="N414" s="219"/>
      <c r="O414" s="219"/>
      <c r="P414" s="219"/>
      <c r="Q414" s="219"/>
      <c r="R414" s="220"/>
      <c r="S414" s="220"/>
      <c r="T414" s="220"/>
      <c r="U414" s="220"/>
      <c r="V414" s="220"/>
      <c r="W414" s="220"/>
      <c r="X414" s="220"/>
      <c r="Y414" s="220"/>
      <c r="Z414" s="210"/>
      <c r="AA414" s="210"/>
      <c r="AB414" s="210"/>
      <c r="AC414" s="210"/>
      <c r="AD414" s="210"/>
      <c r="AE414" s="210"/>
      <c r="AF414" s="210"/>
      <c r="AG414" s="210" t="s">
        <v>254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2" x14ac:dyDescent="0.25">
      <c r="A415" s="217"/>
      <c r="B415" s="218"/>
      <c r="C415" s="244"/>
      <c r="D415" s="239"/>
      <c r="E415" s="239"/>
      <c r="F415" s="239"/>
      <c r="G415" s="239"/>
      <c r="H415" s="220"/>
      <c r="I415" s="220"/>
      <c r="J415" s="220"/>
      <c r="K415" s="220"/>
      <c r="L415" s="220"/>
      <c r="M415" s="220"/>
      <c r="N415" s="219"/>
      <c r="O415" s="219"/>
      <c r="P415" s="219"/>
      <c r="Q415" s="219"/>
      <c r="R415" s="220"/>
      <c r="S415" s="220"/>
      <c r="T415" s="220"/>
      <c r="U415" s="220"/>
      <c r="V415" s="220"/>
      <c r="W415" s="220"/>
      <c r="X415" s="220"/>
      <c r="Y415" s="220"/>
      <c r="Z415" s="210"/>
      <c r="AA415" s="210"/>
      <c r="AB415" s="210"/>
      <c r="AC415" s="210"/>
      <c r="AD415" s="210"/>
      <c r="AE415" s="210"/>
      <c r="AF415" s="210"/>
      <c r="AG415" s="210" t="s">
        <v>180</v>
      </c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ht="20.399999999999999" outlineLevel="1" x14ac:dyDescent="0.25">
      <c r="A416" s="229">
        <v>87</v>
      </c>
      <c r="B416" s="230" t="s">
        <v>1031</v>
      </c>
      <c r="C416" s="241" t="s">
        <v>1032</v>
      </c>
      <c r="D416" s="231" t="s">
        <v>235</v>
      </c>
      <c r="E416" s="232">
        <v>35</v>
      </c>
      <c r="F416" s="233"/>
      <c r="G416" s="234">
        <f>ROUND(E416*F416,2)</f>
        <v>0</v>
      </c>
      <c r="H416" s="233"/>
      <c r="I416" s="234">
        <f>ROUND(E416*H416,2)</f>
        <v>0</v>
      </c>
      <c r="J416" s="233"/>
      <c r="K416" s="234">
        <f>ROUND(E416*J416,2)</f>
        <v>0</v>
      </c>
      <c r="L416" s="234">
        <v>21</v>
      </c>
      <c r="M416" s="234">
        <f>G416*(1+L416/100)</f>
        <v>0</v>
      </c>
      <c r="N416" s="232">
        <v>4.0999999999999999E-4</v>
      </c>
      <c r="O416" s="232">
        <f>ROUND(E416*N416,2)</f>
        <v>0.01</v>
      </c>
      <c r="P416" s="232">
        <v>0</v>
      </c>
      <c r="Q416" s="232">
        <f>ROUND(E416*P416,2)</f>
        <v>0</v>
      </c>
      <c r="R416" s="234" t="s">
        <v>342</v>
      </c>
      <c r="S416" s="234" t="s">
        <v>173</v>
      </c>
      <c r="T416" s="235" t="s">
        <v>173</v>
      </c>
      <c r="U416" s="220">
        <v>0</v>
      </c>
      <c r="V416" s="220">
        <f>ROUND(E416*U416,2)</f>
        <v>0</v>
      </c>
      <c r="W416" s="220"/>
      <c r="X416" s="220" t="s">
        <v>343</v>
      </c>
      <c r="Y416" s="220" t="s">
        <v>176</v>
      </c>
      <c r="Z416" s="210"/>
      <c r="AA416" s="210"/>
      <c r="AB416" s="210"/>
      <c r="AC416" s="210"/>
      <c r="AD416" s="210"/>
      <c r="AE416" s="210"/>
      <c r="AF416" s="210"/>
      <c r="AG416" s="210" t="s">
        <v>721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2" x14ac:dyDescent="0.25">
      <c r="A417" s="217"/>
      <c r="B417" s="218"/>
      <c r="C417" s="253" t="s">
        <v>1033</v>
      </c>
      <c r="D417" s="248"/>
      <c r="E417" s="249"/>
      <c r="F417" s="220"/>
      <c r="G417" s="220"/>
      <c r="H417" s="220"/>
      <c r="I417" s="220"/>
      <c r="J417" s="220"/>
      <c r="K417" s="220"/>
      <c r="L417" s="220"/>
      <c r="M417" s="220"/>
      <c r="N417" s="219"/>
      <c r="O417" s="219"/>
      <c r="P417" s="219"/>
      <c r="Q417" s="219"/>
      <c r="R417" s="220"/>
      <c r="S417" s="220"/>
      <c r="T417" s="220"/>
      <c r="U417" s="220"/>
      <c r="V417" s="220"/>
      <c r="W417" s="220"/>
      <c r="X417" s="220"/>
      <c r="Y417" s="220"/>
      <c r="Z417" s="210"/>
      <c r="AA417" s="210"/>
      <c r="AB417" s="210"/>
      <c r="AC417" s="210"/>
      <c r="AD417" s="210"/>
      <c r="AE417" s="210"/>
      <c r="AF417" s="210"/>
      <c r="AG417" s="210" t="s">
        <v>254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3" x14ac:dyDescent="0.25">
      <c r="A418" s="217"/>
      <c r="B418" s="218"/>
      <c r="C418" s="253" t="s">
        <v>1034</v>
      </c>
      <c r="D418" s="248"/>
      <c r="E418" s="249">
        <v>35</v>
      </c>
      <c r="F418" s="220"/>
      <c r="G418" s="220"/>
      <c r="H418" s="220"/>
      <c r="I418" s="220"/>
      <c r="J418" s="220"/>
      <c r="K418" s="220"/>
      <c r="L418" s="220"/>
      <c r="M418" s="220"/>
      <c r="N418" s="219"/>
      <c r="O418" s="219"/>
      <c r="P418" s="219"/>
      <c r="Q418" s="219"/>
      <c r="R418" s="220"/>
      <c r="S418" s="220"/>
      <c r="T418" s="220"/>
      <c r="U418" s="220"/>
      <c r="V418" s="220"/>
      <c r="W418" s="220"/>
      <c r="X418" s="220"/>
      <c r="Y418" s="220"/>
      <c r="Z418" s="210"/>
      <c r="AA418" s="210"/>
      <c r="AB418" s="210"/>
      <c r="AC418" s="210"/>
      <c r="AD418" s="210"/>
      <c r="AE418" s="210"/>
      <c r="AF418" s="210"/>
      <c r="AG418" s="210" t="s">
        <v>254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2" x14ac:dyDescent="0.25">
      <c r="A419" s="217"/>
      <c r="B419" s="218"/>
      <c r="C419" s="244"/>
      <c r="D419" s="239"/>
      <c r="E419" s="239"/>
      <c r="F419" s="239"/>
      <c r="G419" s="239"/>
      <c r="H419" s="220"/>
      <c r="I419" s="220"/>
      <c r="J419" s="220"/>
      <c r="K419" s="220"/>
      <c r="L419" s="220"/>
      <c r="M419" s="220"/>
      <c r="N419" s="219"/>
      <c r="O419" s="219"/>
      <c r="P419" s="219"/>
      <c r="Q419" s="219"/>
      <c r="R419" s="220"/>
      <c r="S419" s="220"/>
      <c r="T419" s="220"/>
      <c r="U419" s="220"/>
      <c r="V419" s="220"/>
      <c r="W419" s="220"/>
      <c r="X419" s="220"/>
      <c r="Y419" s="220"/>
      <c r="Z419" s="210"/>
      <c r="AA419" s="210"/>
      <c r="AB419" s="210"/>
      <c r="AC419" s="210"/>
      <c r="AD419" s="210"/>
      <c r="AE419" s="210"/>
      <c r="AF419" s="210"/>
      <c r="AG419" s="210" t="s">
        <v>180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ht="20.399999999999999" outlineLevel="1" x14ac:dyDescent="0.25">
      <c r="A420" s="229">
        <v>88</v>
      </c>
      <c r="B420" s="230" t="s">
        <v>735</v>
      </c>
      <c r="C420" s="241" t="s">
        <v>736</v>
      </c>
      <c r="D420" s="231" t="s">
        <v>266</v>
      </c>
      <c r="E420" s="232">
        <v>183.5</v>
      </c>
      <c r="F420" s="233"/>
      <c r="G420" s="234">
        <f>ROUND(E420*F420,2)</f>
        <v>0</v>
      </c>
      <c r="H420" s="233"/>
      <c r="I420" s="234">
        <f>ROUND(E420*H420,2)</f>
        <v>0</v>
      </c>
      <c r="J420" s="233"/>
      <c r="K420" s="234">
        <f>ROUND(E420*J420,2)</f>
        <v>0</v>
      </c>
      <c r="L420" s="234">
        <v>21</v>
      </c>
      <c r="M420" s="234">
        <f>G420*(1+L420/100)</f>
        <v>0</v>
      </c>
      <c r="N420" s="232">
        <v>4.8000000000000001E-4</v>
      </c>
      <c r="O420" s="232">
        <f>ROUND(E420*N420,2)</f>
        <v>0.09</v>
      </c>
      <c r="P420" s="232">
        <v>0</v>
      </c>
      <c r="Q420" s="232">
        <f>ROUND(E420*P420,2)</f>
        <v>0</v>
      </c>
      <c r="R420" s="234" t="s">
        <v>342</v>
      </c>
      <c r="S420" s="234" t="s">
        <v>173</v>
      </c>
      <c r="T420" s="235" t="s">
        <v>173</v>
      </c>
      <c r="U420" s="220">
        <v>0</v>
      </c>
      <c r="V420" s="220">
        <f>ROUND(E420*U420,2)</f>
        <v>0</v>
      </c>
      <c r="W420" s="220"/>
      <c r="X420" s="220" t="s">
        <v>343</v>
      </c>
      <c r="Y420" s="220" t="s">
        <v>176</v>
      </c>
      <c r="Z420" s="210"/>
      <c r="AA420" s="210"/>
      <c r="AB420" s="210"/>
      <c r="AC420" s="210"/>
      <c r="AD420" s="210"/>
      <c r="AE420" s="210"/>
      <c r="AF420" s="210"/>
      <c r="AG420" s="210" t="s">
        <v>721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2" x14ac:dyDescent="0.25">
      <c r="A421" s="217"/>
      <c r="B421" s="218"/>
      <c r="C421" s="253" t="s">
        <v>934</v>
      </c>
      <c r="D421" s="248"/>
      <c r="E421" s="249"/>
      <c r="F421" s="220"/>
      <c r="G421" s="220"/>
      <c r="H421" s="220"/>
      <c r="I421" s="220"/>
      <c r="J421" s="220"/>
      <c r="K421" s="220"/>
      <c r="L421" s="220"/>
      <c r="M421" s="220"/>
      <c r="N421" s="219"/>
      <c r="O421" s="219"/>
      <c r="P421" s="219"/>
      <c r="Q421" s="219"/>
      <c r="R421" s="220"/>
      <c r="S421" s="220"/>
      <c r="T421" s="220"/>
      <c r="U421" s="220"/>
      <c r="V421" s="220"/>
      <c r="W421" s="220"/>
      <c r="X421" s="220"/>
      <c r="Y421" s="220"/>
      <c r="Z421" s="210"/>
      <c r="AA421" s="210"/>
      <c r="AB421" s="210"/>
      <c r="AC421" s="210"/>
      <c r="AD421" s="210"/>
      <c r="AE421" s="210"/>
      <c r="AF421" s="210"/>
      <c r="AG421" s="210" t="s">
        <v>254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3" x14ac:dyDescent="0.25">
      <c r="A422" s="217"/>
      <c r="B422" s="218"/>
      <c r="C422" s="253" t="s">
        <v>881</v>
      </c>
      <c r="D422" s="248"/>
      <c r="E422" s="249">
        <v>183.5</v>
      </c>
      <c r="F422" s="220"/>
      <c r="G422" s="220"/>
      <c r="H422" s="220"/>
      <c r="I422" s="220"/>
      <c r="J422" s="220"/>
      <c r="K422" s="220"/>
      <c r="L422" s="220"/>
      <c r="M422" s="220"/>
      <c r="N422" s="219"/>
      <c r="O422" s="219"/>
      <c r="P422" s="219"/>
      <c r="Q422" s="219"/>
      <c r="R422" s="220"/>
      <c r="S422" s="220"/>
      <c r="T422" s="220"/>
      <c r="U422" s="220"/>
      <c r="V422" s="220"/>
      <c r="W422" s="220"/>
      <c r="X422" s="220"/>
      <c r="Y422" s="220"/>
      <c r="Z422" s="210"/>
      <c r="AA422" s="210"/>
      <c r="AB422" s="210"/>
      <c r="AC422" s="210"/>
      <c r="AD422" s="210"/>
      <c r="AE422" s="210"/>
      <c r="AF422" s="210"/>
      <c r="AG422" s="210" t="s">
        <v>254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2" x14ac:dyDescent="0.25">
      <c r="A423" s="217"/>
      <c r="B423" s="218"/>
      <c r="C423" s="244"/>
      <c r="D423" s="239"/>
      <c r="E423" s="239"/>
      <c r="F423" s="239"/>
      <c r="G423" s="239"/>
      <c r="H423" s="220"/>
      <c r="I423" s="220"/>
      <c r="J423" s="220"/>
      <c r="K423" s="220"/>
      <c r="L423" s="220"/>
      <c r="M423" s="220"/>
      <c r="N423" s="219"/>
      <c r="O423" s="219"/>
      <c r="P423" s="219"/>
      <c r="Q423" s="219"/>
      <c r="R423" s="220"/>
      <c r="S423" s="220"/>
      <c r="T423" s="220"/>
      <c r="U423" s="220"/>
      <c r="V423" s="220"/>
      <c r="W423" s="220"/>
      <c r="X423" s="220"/>
      <c r="Y423" s="220"/>
      <c r="Z423" s="210"/>
      <c r="AA423" s="210"/>
      <c r="AB423" s="210"/>
      <c r="AC423" s="210"/>
      <c r="AD423" s="210"/>
      <c r="AE423" s="210"/>
      <c r="AF423" s="210"/>
      <c r="AG423" s="210" t="s">
        <v>180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5">
      <c r="A424" s="229">
        <v>89</v>
      </c>
      <c r="B424" s="230" t="s">
        <v>1004</v>
      </c>
      <c r="C424" s="241" t="s">
        <v>739</v>
      </c>
      <c r="D424" s="231" t="s">
        <v>235</v>
      </c>
      <c r="E424" s="232">
        <v>2</v>
      </c>
      <c r="F424" s="233"/>
      <c r="G424" s="234">
        <f>ROUND(E424*F424,2)</f>
        <v>0</v>
      </c>
      <c r="H424" s="233"/>
      <c r="I424" s="234">
        <f>ROUND(E424*H424,2)</f>
        <v>0</v>
      </c>
      <c r="J424" s="233"/>
      <c r="K424" s="234">
        <f>ROUND(E424*J424,2)</f>
        <v>0</v>
      </c>
      <c r="L424" s="234">
        <v>21</v>
      </c>
      <c r="M424" s="234">
        <f>G424*(1+L424/100)</f>
        <v>0</v>
      </c>
      <c r="N424" s="232">
        <v>5.0000000000000002E-5</v>
      </c>
      <c r="O424" s="232">
        <f>ROUND(E424*N424,2)</f>
        <v>0</v>
      </c>
      <c r="P424" s="232">
        <v>0</v>
      </c>
      <c r="Q424" s="232">
        <f>ROUND(E424*P424,2)</f>
        <v>0</v>
      </c>
      <c r="R424" s="234"/>
      <c r="S424" s="234" t="s">
        <v>193</v>
      </c>
      <c r="T424" s="235" t="s">
        <v>174</v>
      </c>
      <c r="U424" s="220">
        <v>0</v>
      </c>
      <c r="V424" s="220">
        <f>ROUND(E424*U424,2)</f>
        <v>0</v>
      </c>
      <c r="W424" s="220"/>
      <c r="X424" s="220" t="s">
        <v>343</v>
      </c>
      <c r="Y424" s="220" t="s">
        <v>176</v>
      </c>
      <c r="Z424" s="210"/>
      <c r="AA424" s="210"/>
      <c r="AB424" s="210"/>
      <c r="AC424" s="210"/>
      <c r="AD424" s="210"/>
      <c r="AE424" s="210"/>
      <c r="AF424" s="210"/>
      <c r="AG424" s="210" t="s">
        <v>721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2" x14ac:dyDescent="0.25">
      <c r="A425" s="217"/>
      <c r="B425" s="218"/>
      <c r="C425" s="253" t="s">
        <v>752</v>
      </c>
      <c r="D425" s="248"/>
      <c r="E425" s="249"/>
      <c r="F425" s="220"/>
      <c r="G425" s="220"/>
      <c r="H425" s="220"/>
      <c r="I425" s="220"/>
      <c r="J425" s="220"/>
      <c r="K425" s="220"/>
      <c r="L425" s="220"/>
      <c r="M425" s="220"/>
      <c r="N425" s="219"/>
      <c r="O425" s="219"/>
      <c r="P425" s="219"/>
      <c r="Q425" s="219"/>
      <c r="R425" s="220"/>
      <c r="S425" s="220"/>
      <c r="T425" s="220"/>
      <c r="U425" s="220"/>
      <c r="V425" s="220"/>
      <c r="W425" s="220"/>
      <c r="X425" s="220"/>
      <c r="Y425" s="220"/>
      <c r="Z425" s="210"/>
      <c r="AA425" s="210"/>
      <c r="AB425" s="210"/>
      <c r="AC425" s="210"/>
      <c r="AD425" s="210"/>
      <c r="AE425" s="210"/>
      <c r="AF425" s="210"/>
      <c r="AG425" s="210" t="s">
        <v>254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3" x14ac:dyDescent="0.25">
      <c r="A426" s="217"/>
      <c r="B426" s="218"/>
      <c r="C426" s="253" t="s">
        <v>91</v>
      </c>
      <c r="D426" s="248"/>
      <c r="E426" s="249">
        <v>2</v>
      </c>
      <c r="F426" s="220"/>
      <c r="G426" s="220"/>
      <c r="H426" s="220"/>
      <c r="I426" s="220"/>
      <c r="J426" s="220"/>
      <c r="K426" s="220"/>
      <c r="L426" s="220"/>
      <c r="M426" s="220"/>
      <c r="N426" s="219"/>
      <c r="O426" s="219"/>
      <c r="P426" s="219"/>
      <c r="Q426" s="219"/>
      <c r="R426" s="220"/>
      <c r="S426" s="220"/>
      <c r="T426" s="220"/>
      <c r="U426" s="220"/>
      <c r="V426" s="220"/>
      <c r="W426" s="220"/>
      <c r="X426" s="220"/>
      <c r="Y426" s="220"/>
      <c r="Z426" s="210"/>
      <c r="AA426" s="210"/>
      <c r="AB426" s="210"/>
      <c r="AC426" s="210"/>
      <c r="AD426" s="210"/>
      <c r="AE426" s="210"/>
      <c r="AF426" s="210"/>
      <c r="AG426" s="210" t="s">
        <v>254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2" x14ac:dyDescent="0.25">
      <c r="A427" s="217"/>
      <c r="B427" s="218"/>
      <c r="C427" s="244"/>
      <c r="D427" s="239"/>
      <c r="E427" s="239"/>
      <c r="F427" s="239"/>
      <c r="G427" s="239"/>
      <c r="H427" s="220"/>
      <c r="I427" s="220"/>
      <c r="J427" s="220"/>
      <c r="K427" s="220"/>
      <c r="L427" s="220"/>
      <c r="M427" s="220"/>
      <c r="N427" s="219"/>
      <c r="O427" s="219"/>
      <c r="P427" s="219"/>
      <c r="Q427" s="219"/>
      <c r="R427" s="220"/>
      <c r="S427" s="220"/>
      <c r="T427" s="220"/>
      <c r="U427" s="220"/>
      <c r="V427" s="220"/>
      <c r="W427" s="220"/>
      <c r="X427" s="220"/>
      <c r="Y427" s="220"/>
      <c r="Z427" s="210"/>
      <c r="AA427" s="210"/>
      <c r="AB427" s="210"/>
      <c r="AC427" s="210"/>
      <c r="AD427" s="210"/>
      <c r="AE427" s="210"/>
      <c r="AF427" s="210"/>
      <c r="AG427" s="210" t="s">
        <v>180</v>
      </c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5">
      <c r="A428" s="229">
        <v>90</v>
      </c>
      <c r="B428" s="230" t="s">
        <v>742</v>
      </c>
      <c r="C428" s="241" t="s">
        <v>743</v>
      </c>
      <c r="D428" s="231" t="s">
        <v>235</v>
      </c>
      <c r="E428" s="232">
        <v>2</v>
      </c>
      <c r="F428" s="233"/>
      <c r="G428" s="234">
        <f>ROUND(E428*F428,2)</f>
        <v>0</v>
      </c>
      <c r="H428" s="233"/>
      <c r="I428" s="234">
        <f>ROUND(E428*H428,2)</f>
        <v>0</v>
      </c>
      <c r="J428" s="233"/>
      <c r="K428" s="234">
        <f>ROUND(E428*J428,2)</f>
        <v>0</v>
      </c>
      <c r="L428" s="234">
        <v>21</v>
      </c>
      <c r="M428" s="234">
        <f>G428*(1+L428/100)</f>
        <v>0</v>
      </c>
      <c r="N428" s="232">
        <v>1.2E-4</v>
      </c>
      <c r="O428" s="232">
        <f>ROUND(E428*N428,2)</f>
        <v>0</v>
      </c>
      <c r="P428" s="232">
        <v>0</v>
      </c>
      <c r="Q428" s="232">
        <f>ROUND(E428*P428,2)</f>
        <v>0</v>
      </c>
      <c r="R428" s="234"/>
      <c r="S428" s="234" t="s">
        <v>193</v>
      </c>
      <c r="T428" s="235" t="s">
        <v>174</v>
      </c>
      <c r="U428" s="220">
        <v>0</v>
      </c>
      <c r="V428" s="220">
        <f>ROUND(E428*U428,2)</f>
        <v>0</v>
      </c>
      <c r="W428" s="220"/>
      <c r="X428" s="220" t="s">
        <v>343</v>
      </c>
      <c r="Y428" s="220" t="s">
        <v>176</v>
      </c>
      <c r="Z428" s="210"/>
      <c r="AA428" s="210"/>
      <c r="AB428" s="210"/>
      <c r="AC428" s="210"/>
      <c r="AD428" s="210"/>
      <c r="AE428" s="210"/>
      <c r="AF428" s="210"/>
      <c r="AG428" s="210" t="s">
        <v>721</v>
      </c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2" x14ac:dyDescent="0.25">
      <c r="A429" s="217"/>
      <c r="B429" s="218"/>
      <c r="C429" s="253" t="s">
        <v>752</v>
      </c>
      <c r="D429" s="248"/>
      <c r="E429" s="249"/>
      <c r="F429" s="220"/>
      <c r="G429" s="220"/>
      <c r="H429" s="220"/>
      <c r="I429" s="220"/>
      <c r="J429" s="220"/>
      <c r="K429" s="220"/>
      <c r="L429" s="220"/>
      <c r="M429" s="220"/>
      <c r="N429" s="219"/>
      <c r="O429" s="219"/>
      <c r="P429" s="219"/>
      <c r="Q429" s="219"/>
      <c r="R429" s="220"/>
      <c r="S429" s="220"/>
      <c r="T429" s="220"/>
      <c r="U429" s="220"/>
      <c r="V429" s="220"/>
      <c r="W429" s="220"/>
      <c r="X429" s="220"/>
      <c r="Y429" s="220"/>
      <c r="Z429" s="210"/>
      <c r="AA429" s="210"/>
      <c r="AB429" s="210"/>
      <c r="AC429" s="210"/>
      <c r="AD429" s="210"/>
      <c r="AE429" s="210"/>
      <c r="AF429" s="210"/>
      <c r="AG429" s="210" t="s">
        <v>254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3" x14ac:dyDescent="0.25">
      <c r="A430" s="217"/>
      <c r="B430" s="218"/>
      <c r="C430" s="253" t="s">
        <v>91</v>
      </c>
      <c r="D430" s="248"/>
      <c r="E430" s="249">
        <v>2</v>
      </c>
      <c r="F430" s="220"/>
      <c r="G430" s="220"/>
      <c r="H430" s="220"/>
      <c r="I430" s="220"/>
      <c r="J430" s="220"/>
      <c r="K430" s="220"/>
      <c r="L430" s="220"/>
      <c r="M430" s="220"/>
      <c r="N430" s="219"/>
      <c r="O430" s="219"/>
      <c r="P430" s="219"/>
      <c r="Q430" s="219"/>
      <c r="R430" s="220"/>
      <c r="S430" s="220"/>
      <c r="T430" s="220"/>
      <c r="U430" s="220"/>
      <c r="V430" s="220"/>
      <c r="W430" s="220"/>
      <c r="X430" s="220"/>
      <c r="Y430" s="220"/>
      <c r="Z430" s="210"/>
      <c r="AA430" s="210"/>
      <c r="AB430" s="210"/>
      <c r="AC430" s="210"/>
      <c r="AD430" s="210"/>
      <c r="AE430" s="210"/>
      <c r="AF430" s="210"/>
      <c r="AG430" s="210" t="s">
        <v>254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2" x14ac:dyDescent="0.25">
      <c r="A431" s="217"/>
      <c r="B431" s="218"/>
      <c r="C431" s="244"/>
      <c r="D431" s="239"/>
      <c r="E431" s="239"/>
      <c r="F431" s="239"/>
      <c r="G431" s="239"/>
      <c r="H431" s="220"/>
      <c r="I431" s="220"/>
      <c r="J431" s="220"/>
      <c r="K431" s="220"/>
      <c r="L431" s="220"/>
      <c r="M431" s="220"/>
      <c r="N431" s="219"/>
      <c r="O431" s="219"/>
      <c r="P431" s="219"/>
      <c r="Q431" s="219"/>
      <c r="R431" s="220"/>
      <c r="S431" s="220"/>
      <c r="T431" s="220"/>
      <c r="U431" s="220"/>
      <c r="V431" s="220"/>
      <c r="W431" s="220"/>
      <c r="X431" s="220"/>
      <c r="Y431" s="220"/>
      <c r="Z431" s="210"/>
      <c r="AA431" s="210"/>
      <c r="AB431" s="210"/>
      <c r="AC431" s="210"/>
      <c r="AD431" s="210"/>
      <c r="AE431" s="210"/>
      <c r="AF431" s="210"/>
      <c r="AG431" s="210" t="s">
        <v>180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5">
      <c r="A432" s="229">
        <v>91</v>
      </c>
      <c r="B432" s="230" t="s">
        <v>1035</v>
      </c>
      <c r="C432" s="241" t="s">
        <v>1036</v>
      </c>
      <c r="D432" s="231" t="s">
        <v>270</v>
      </c>
      <c r="E432" s="232">
        <v>0.09</v>
      </c>
      <c r="F432" s="233"/>
      <c r="G432" s="234">
        <f>ROUND(E432*F432,2)</f>
        <v>0</v>
      </c>
      <c r="H432" s="233"/>
      <c r="I432" s="234">
        <f>ROUND(E432*H432,2)</f>
        <v>0</v>
      </c>
      <c r="J432" s="233"/>
      <c r="K432" s="234">
        <f>ROUND(E432*J432,2)</f>
        <v>0</v>
      </c>
      <c r="L432" s="234">
        <v>21</v>
      </c>
      <c r="M432" s="234">
        <f>G432*(1+L432/100)</f>
        <v>0</v>
      </c>
      <c r="N432" s="232">
        <v>2.5</v>
      </c>
      <c r="O432" s="232">
        <f>ROUND(E432*N432,2)</f>
        <v>0.23</v>
      </c>
      <c r="P432" s="232">
        <v>0</v>
      </c>
      <c r="Q432" s="232">
        <f>ROUND(E432*P432,2)</f>
        <v>0</v>
      </c>
      <c r="R432" s="234" t="s">
        <v>342</v>
      </c>
      <c r="S432" s="234" t="s">
        <v>173</v>
      </c>
      <c r="T432" s="235" t="s">
        <v>173</v>
      </c>
      <c r="U432" s="220">
        <v>0</v>
      </c>
      <c r="V432" s="220">
        <f>ROUND(E432*U432,2)</f>
        <v>0</v>
      </c>
      <c r="W432" s="220"/>
      <c r="X432" s="220" t="s">
        <v>343</v>
      </c>
      <c r="Y432" s="220" t="s">
        <v>176</v>
      </c>
      <c r="Z432" s="210"/>
      <c r="AA432" s="210"/>
      <c r="AB432" s="210"/>
      <c r="AC432" s="210"/>
      <c r="AD432" s="210"/>
      <c r="AE432" s="210"/>
      <c r="AF432" s="210"/>
      <c r="AG432" s="210" t="s">
        <v>721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2" x14ac:dyDescent="0.25">
      <c r="A433" s="217"/>
      <c r="B433" s="218"/>
      <c r="C433" s="253" t="s">
        <v>1037</v>
      </c>
      <c r="D433" s="248"/>
      <c r="E433" s="249"/>
      <c r="F433" s="220"/>
      <c r="G433" s="220"/>
      <c r="H433" s="220"/>
      <c r="I433" s="220"/>
      <c r="J433" s="220"/>
      <c r="K433" s="220"/>
      <c r="L433" s="220"/>
      <c r="M433" s="220"/>
      <c r="N433" s="219"/>
      <c r="O433" s="219"/>
      <c r="P433" s="219"/>
      <c r="Q433" s="219"/>
      <c r="R433" s="220"/>
      <c r="S433" s="220"/>
      <c r="T433" s="220"/>
      <c r="U433" s="220"/>
      <c r="V433" s="220"/>
      <c r="W433" s="220"/>
      <c r="X433" s="220"/>
      <c r="Y433" s="220"/>
      <c r="Z433" s="210"/>
      <c r="AA433" s="210"/>
      <c r="AB433" s="210"/>
      <c r="AC433" s="210"/>
      <c r="AD433" s="210"/>
      <c r="AE433" s="210"/>
      <c r="AF433" s="210"/>
      <c r="AG433" s="210" t="s">
        <v>254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3" x14ac:dyDescent="0.25">
      <c r="A434" s="217"/>
      <c r="B434" s="218"/>
      <c r="C434" s="253" t="s">
        <v>1038</v>
      </c>
      <c r="D434" s="248"/>
      <c r="E434" s="249">
        <v>0.09</v>
      </c>
      <c r="F434" s="220"/>
      <c r="G434" s="220"/>
      <c r="H434" s="220"/>
      <c r="I434" s="220"/>
      <c r="J434" s="220"/>
      <c r="K434" s="220"/>
      <c r="L434" s="220"/>
      <c r="M434" s="220"/>
      <c r="N434" s="219"/>
      <c r="O434" s="219"/>
      <c r="P434" s="219"/>
      <c r="Q434" s="219"/>
      <c r="R434" s="220"/>
      <c r="S434" s="220"/>
      <c r="T434" s="220"/>
      <c r="U434" s="220"/>
      <c r="V434" s="220"/>
      <c r="W434" s="220"/>
      <c r="X434" s="220"/>
      <c r="Y434" s="220"/>
      <c r="Z434" s="210"/>
      <c r="AA434" s="210"/>
      <c r="AB434" s="210"/>
      <c r="AC434" s="210"/>
      <c r="AD434" s="210"/>
      <c r="AE434" s="210"/>
      <c r="AF434" s="210"/>
      <c r="AG434" s="210" t="s">
        <v>254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2" x14ac:dyDescent="0.25">
      <c r="A435" s="217"/>
      <c r="B435" s="218"/>
      <c r="C435" s="244"/>
      <c r="D435" s="239"/>
      <c r="E435" s="239"/>
      <c r="F435" s="239"/>
      <c r="G435" s="239"/>
      <c r="H435" s="220"/>
      <c r="I435" s="220"/>
      <c r="J435" s="220"/>
      <c r="K435" s="220"/>
      <c r="L435" s="220"/>
      <c r="M435" s="220"/>
      <c r="N435" s="219"/>
      <c r="O435" s="219"/>
      <c r="P435" s="219"/>
      <c r="Q435" s="219"/>
      <c r="R435" s="220"/>
      <c r="S435" s="220"/>
      <c r="T435" s="220"/>
      <c r="U435" s="220"/>
      <c r="V435" s="220"/>
      <c r="W435" s="220"/>
      <c r="X435" s="220"/>
      <c r="Y435" s="220"/>
      <c r="Z435" s="210"/>
      <c r="AA435" s="210"/>
      <c r="AB435" s="210"/>
      <c r="AC435" s="210"/>
      <c r="AD435" s="210"/>
      <c r="AE435" s="210"/>
      <c r="AF435" s="210"/>
      <c r="AG435" s="210" t="s">
        <v>180</v>
      </c>
      <c r="AH435" s="210"/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5">
      <c r="A436" s="229">
        <v>92</v>
      </c>
      <c r="B436" s="230" t="s">
        <v>1039</v>
      </c>
      <c r="C436" s="241" t="s">
        <v>1040</v>
      </c>
      <c r="D436" s="231" t="s">
        <v>235</v>
      </c>
      <c r="E436" s="232">
        <v>3</v>
      </c>
      <c r="F436" s="233"/>
      <c r="G436" s="234">
        <f>ROUND(E436*F436,2)</f>
        <v>0</v>
      </c>
      <c r="H436" s="233"/>
      <c r="I436" s="234">
        <f>ROUND(E436*H436,2)</f>
        <v>0</v>
      </c>
      <c r="J436" s="233"/>
      <c r="K436" s="234">
        <f>ROUND(E436*J436,2)</f>
        <v>0</v>
      </c>
      <c r="L436" s="234">
        <v>21</v>
      </c>
      <c r="M436" s="234">
        <f>G436*(1+L436/100)</f>
        <v>0</v>
      </c>
      <c r="N436" s="232">
        <v>7.1999999999999998E-3</v>
      </c>
      <c r="O436" s="232">
        <f>ROUND(E436*N436,2)</f>
        <v>0.02</v>
      </c>
      <c r="P436" s="232">
        <v>0</v>
      </c>
      <c r="Q436" s="232">
        <f>ROUND(E436*P436,2)</f>
        <v>0</v>
      </c>
      <c r="R436" s="234" t="s">
        <v>342</v>
      </c>
      <c r="S436" s="234" t="s">
        <v>173</v>
      </c>
      <c r="T436" s="235" t="s">
        <v>174</v>
      </c>
      <c r="U436" s="220">
        <v>0</v>
      </c>
      <c r="V436" s="220">
        <f>ROUND(E436*U436,2)</f>
        <v>0</v>
      </c>
      <c r="W436" s="220"/>
      <c r="X436" s="220" t="s">
        <v>343</v>
      </c>
      <c r="Y436" s="220" t="s">
        <v>176</v>
      </c>
      <c r="Z436" s="210"/>
      <c r="AA436" s="210"/>
      <c r="AB436" s="210"/>
      <c r="AC436" s="210"/>
      <c r="AD436" s="210"/>
      <c r="AE436" s="210"/>
      <c r="AF436" s="210"/>
      <c r="AG436" s="210" t="s">
        <v>721</v>
      </c>
      <c r="AH436" s="210"/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2" x14ac:dyDescent="0.25">
      <c r="A437" s="217"/>
      <c r="B437" s="218"/>
      <c r="C437" s="253" t="s">
        <v>885</v>
      </c>
      <c r="D437" s="248"/>
      <c r="E437" s="249"/>
      <c r="F437" s="220"/>
      <c r="G437" s="220"/>
      <c r="H437" s="220"/>
      <c r="I437" s="220"/>
      <c r="J437" s="220"/>
      <c r="K437" s="220"/>
      <c r="L437" s="220"/>
      <c r="M437" s="220"/>
      <c r="N437" s="219"/>
      <c r="O437" s="219"/>
      <c r="P437" s="219"/>
      <c r="Q437" s="219"/>
      <c r="R437" s="220"/>
      <c r="S437" s="220"/>
      <c r="T437" s="220"/>
      <c r="U437" s="220"/>
      <c r="V437" s="220"/>
      <c r="W437" s="220"/>
      <c r="X437" s="220"/>
      <c r="Y437" s="220"/>
      <c r="Z437" s="210"/>
      <c r="AA437" s="210"/>
      <c r="AB437" s="210"/>
      <c r="AC437" s="210"/>
      <c r="AD437" s="210"/>
      <c r="AE437" s="210"/>
      <c r="AF437" s="210"/>
      <c r="AG437" s="210" t="s">
        <v>254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3" x14ac:dyDescent="0.25">
      <c r="A438" s="217"/>
      <c r="B438" s="218"/>
      <c r="C438" s="253" t="s">
        <v>821</v>
      </c>
      <c r="D438" s="248"/>
      <c r="E438" s="249">
        <v>3</v>
      </c>
      <c r="F438" s="220"/>
      <c r="G438" s="220"/>
      <c r="H438" s="220"/>
      <c r="I438" s="220"/>
      <c r="J438" s="220"/>
      <c r="K438" s="220"/>
      <c r="L438" s="220"/>
      <c r="M438" s="220"/>
      <c r="N438" s="219"/>
      <c r="O438" s="219"/>
      <c r="P438" s="219"/>
      <c r="Q438" s="219"/>
      <c r="R438" s="220"/>
      <c r="S438" s="220"/>
      <c r="T438" s="220"/>
      <c r="U438" s="220"/>
      <c r="V438" s="220"/>
      <c r="W438" s="220"/>
      <c r="X438" s="220"/>
      <c r="Y438" s="220"/>
      <c r="Z438" s="210"/>
      <c r="AA438" s="210"/>
      <c r="AB438" s="210"/>
      <c r="AC438" s="210"/>
      <c r="AD438" s="210"/>
      <c r="AE438" s="210"/>
      <c r="AF438" s="210"/>
      <c r="AG438" s="210" t="s">
        <v>254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2" x14ac:dyDescent="0.25">
      <c r="A439" s="217"/>
      <c r="B439" s="218"/>
      <c r="C439" s="244"/>
      <c r="D439" s="239"/>
      <c r="E439" s="239"/>
      <c r="F439" s="239"/>
      <c r="G439" s="239"/>
      <c r="H439" s="220"/>
      <c r="I439" s="220"/>
      <c r="J439" s="220"/>
      <c r="K439" s="220"/>
      <c r="L439" s="220"/>
      <c r="M439" s="220"/>
      <c r="N439" s="219"/>
      <c r="O439" s="219"/>
      <c r="P439" s="219"/>
      <c r="Q439" s="219"/>
      <c r="R439" s="220"/>
      <c r="S439" s="220"/>
      <c r="T439" s="220"/>
      <c r="U439" s="220"/>
      <c r="V439" s="220"/>
      <c r="W439" s="220"/>
      <c r="X439" s="220"/>
      <c r="Y439" s="220"/>
      <c r="Z439" s="210"/>
      <c r="AA439" s="210"/>
      <c r="AB439" s="210"/>
      <c r="AC439" s="210"/>
      <c r="AD439" s="210"/>
      <c r="AE439" s="210"/>
      <c r="AF439" s="210"/>
      <c r="AG439" s="210" t="s">
        <v>180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1" x14ac:dyDescent="0.25">
      <c r="A440" s="229">
        <v>93</v>
      </c>
      <c r="B440" s="230" t="s">
        <v>787</v>
      </c>
      <c r="C440" s="241" t="s">
        <v>788</v>
      </c>
      <c r="D440" s="231" t="s">
        <v>250</v>
      </c>
      <c r="E440" s="232">
        <v>268.2</v>
      </c>
      <c r="F440" s="233"/>
      <c r="G440" s="234">
        <f>ROUND(E440*F440,2)</f>
        <v>0</v>
      </c>
      <c r="H440" s="233"/>
      <c r="I440" s="234">
        <f>ROUND(E440*H440,2)</f>
        <v>0</v>
      </c>
      <c r="J440" s="233"/>
      <c r="K440" s="234">
        <f>ROUND(E440*J440,2)</f>
        <v>0</v>
      </c>
      <c r="L440" s="234">
        <v>21</v>
      </c>
      <c r="M440" s="234">
        <f>G440*(1+L440/100)</f>
        <v>0</v>
      </c>
      <c r="N440" s="232">
        <v>2.9999999999999997E-4</v>
      </c>
      <c r="O440" s="232">
        <f>ROUND(E440*N440,2)</f>
        <v>0.08</v>
      </c>
      <c r="P440" s="232">
        <v>0</v>
      </c>
      <c r="Q440" s="232">
        <f>ROUND(E440*P440,2)</f>
        <v>0</v>
      </c>
      <c r="R440" s="234"/>
      <c r="S440" s="234" t="s">
        <v>193</v>
      </c>
      <c r="T440" s="235" t="s">
        <v>174</v>
      </c>
      <c r="U440" s="220">
        <v>0</v>
      </c>
      <c r="V440" s="220">
        <f>ROUND(E440*U440,2)</f>
        <v>0</v>
      </c>
      <c r="W440" s="220"/>
      <c r="X440" s="220" t="s">
        <v>343</v>
      </c>
      <c r="Y440" s="220" t="s">
        <v>176</v>
      </c>
      <c r="Z440" s="210"/>
      <c r="AA440" s="210"/>
      <c r="AB440" s="210"/>
      <c r="AC440" s="210"/>
      <c r="AD440" s="210"/>
      <c r="AE440" s="210"/>
      <c r="AF440" s="210"/>
      <c r="AG440" s="210" t="s">
        <v>721</v>
      </c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2" x14ac:dyDescent="0.25">
      <c r="A441" s="217"/>
      <c r="B441" s="218"/>
      <c r="C441" s="253" t="s">
        <v>1041</v>
      </c>
      <c r="D441" s="248"/>
      <c r="E441" s="249"/>
      <c r="F441" s="220"/>
      <c r="G441" s="220"/>
      <c r="H441" s="220"/>
      <c r="I441" s="220"/>
      <c r="J441" s="220"/>
      <c r="K441" s="220"/>
      <c r="L441" s="220"/>
      <c r="M441" s="220"/>
      <c r="N441" s="219"/>
      <c r="O441" s="219"/>
      <c r="P441" s="219"/>
      <c r="Q441" s="219"/>
      <c r="R441" s="220"/>
      <c r="S441" s="220"/>
      <c r="T441" s="220"/>
      <c r="U441" s="220"/>
      <c r="V441" s="220"/>
      <c r="W441" s="220"/>
      <c r="X441" s="220"/>
      <c r="Y441" s="220"/>
      <c r="Z441" s="210"/>
      <c r="AA441" s="210"/>
      <c r="AB441" s="210"/>
      <c r="AC441" s="210"/>
      <c r="AD441" s="210"/>
      <c r="AE441" s="210"/>
      <c r="AF441" s="210"/>
      <c r="AG441" s="210" t="s">
        <v>254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3" x14ac:dyDescent="0.25">
      <c r="A442" s="217"/>
      <c r="B442" s="218"/>
      <c r="C442" s="253" t="s">
        <v>876</v>
      </c>
      <c r="D442" s="248"/>
      <c r="E442" s="249">
        <v>268.2</v>
      </c>
      <c r="F442" s="220"/>
      <c r="G442" s="220"/>
      <c r="H442" s="220"/>
      <c r="I442" s="220"/>
      <c r="J442" s="220"/>
      <c r="K442" s="220"/>
      <c r="L442" s="220"/>
      <c r="M442" s="220"/>
      <c r="N442" s="219"/>
      <c r="O442" s="219"/>
      <c r="P442" s="219"/>
      <c r="Q442" s="219"/>
      <c r="R442" s="220"/>
      <c r="S442" s="220"/>
      <c r="T442" s="220"/>
      <c r="U442" s="220"/>
      <c r="V442" s="220"/>
      <c r="W442" s="220"/>
      <c r="X442" s="220"/>
      <c r="Y442" s="220"/>
      <c r="Z442" s="210"/>
      <c r="AA442" s="210"/>
      <c r="AB442" s="210"/>
      <c r="AC442" s="210"/>
      <c r="AD442" s="210"/>
      <c r="AE442" s="210"/>
      <c r="AF442" s="210"/>
      <c r="AG442" s="210" t="s">
        <v>254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2" x14ac:dyDescent="0.25">
      <c r="A443" s="217"/>
      <c r="B443" s="218"/>
      <c r="C443" s="244"/>
      <c r="D443" s="239"/>
      <c r="E443" s="239"/>
      <c r="F443" s="239"/>
      <c r="G443" s="239"/>
      <c r="H443" s="220"/>
      <c r="I443" s="220"/>
      <c r="J443" s="220"/>
      <c r="K443" s="220"/>
      <c r="L443" s="220"/>
      <c r="M443" s="220"/>
      <c r="N443" s="219"/>
      <c r="O443" s="219"/>
      <c r="P443" s="219"/>
      <c r="Q443" s="219"/>
      <c r="R443" s="220"/>
      <c r="S443" s="220"/>
      <c r="T443" s="220"/>
      <c r="U443" s="220"/>
      <c r="V443" s="220"/>
      <c r="W443" s="220"/>
      <c r="X443" s="220"/>
      <c r="Y443" s="220"/>
      <c r="Z443" s="210"/>
      <c r="AA443" s="210"/>
      <c r="AB443" s="210"/>
      <c r="AC443" s="210"/>
      <c r="AD443" s="210"/>
      <c r="AE443" s="210"/>
      <c r="AF443" s="210"/>
      <c r="AG443" s="210" t="s">
        <v>180</v>
      </c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5">
      <c r="A444" s="229">
        <v>94</v>
      </c>
      <c r="B444" s="230" t="s">
        <v>793</v>
      </c>
      <c r="C444" s="241" t="s">
        <v>794</v>
      </c>
      <c r="D444" s="231" t="s">
        <v>348</v>
      </c>
      <c r="E444" s="232">
        <v>198.84690000000001</v>
      </c>
      <c r="F444" s="233"/>
      <c r="G444" s="234">
        <f>ROUND(E444*F444,2)</f>
        <v>0</v>
      </c>
      <c r="H444" s="233"/>
      <c r="I444" s="234">
        <f>ROUND(E444*H444,2)</f>
        <v>0</v>
      </c>
      <c r="J444" s="233"/>
      <c r="K444" s="234">
        <f>ROUND(E444*J444,2)</f>
        <v>0</v>
      </c>
      <c r="L444" s="234">
        <v>21</v>
      </c>
      <c r="M444" s="234">
        <f>G444*(1+L444/100)</f>
        <v>0</v>
      </c>
      <c r="N444" s="232">
        <v>1</v>
      </c>
      <c r="O444" s="232">
        <f>ROUND(E444*N444,2)</f>
        <v>198.85</v>
      </c>
      <c r="P444" s="232">
        <v>0</v>
      </c>
      <c r="Q444" s="232">
        <f>ROUND(E444*P444,2)</f>
        <v>0</v>
      </c>
      <c r="R444" s="234" t="s">
        <v>342</v>
      </c>
      <c r="S444" s="234" t="s">
        <v>173</v>
      </c>
      <c r="T444" s="235" t="s">
        <v>173</v>
      </c>
      <c r="U444" s="220">
        <v>0</v>
      </c>
      <c r="V444" s="220">
        <f>ROUND(E444*U444,2)</f>
        <v>0</v>
      </c>
      <c r="W444" s="220"/>
      <c r="X444" s="220" t="s">
        <v>343</v>
      </c>
      <c r="Y444" s="220" t="s">
        <v>176</v>
      </c>
      <c r="Z444" s="210"/>
      <c r="AA444" s="210"/>
      <c r="AB444" s="210"/>
      <c r="AC444" s="210"/>
      <c r="AD444" s="210"/>
      <c r="AE444" s="210"/>
      <c r="AF444" s="210"/>
      <c r="AG444" s="210" t="s">
        <v>721</v>
      </c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2" x14ac:dyDescent="0.25">
      <c r="A445" s="217"/>
      <c r="B445" s="218"/>
      <c r="C445" s="253" t="s">
        <v>1042</v>
      </c>
      <c r="D445" s="248"/>
      <c r="E445" s="249"/>
      <c r="F445" s="220"/>
      <c r="G445" s="220"/>
      <c r="H445" s="220"/>
      <c r="I445" s="220"/>
      <c r="J445" s="220"/>
      <c r="K445" s="220"/>
      <c r="L445" s="220"/>
      <c r="M445" s="220"/>
      <c r="N445" s="219"/>
      <c r="O445" s="219"/>
      <c r="P445" s="219"/>
      <c r="Q445" s="219"/>
      <c r="R445" s="220"/>
      <c r="S445" s="220"/>
      <c r="T445" s="220"/>
      <c r="U445" s="220"/>
      <c r="V445" s="220"/>
      <c r="W445" s="220"/>
      <c r="X445" s="220"/>
      <c r="Y445" s="220"/>
      <c r="Z445" s="210"/>
      <c r="AA445" s="210"/>
      <c r="AB445" s="210"/>
      <c r="AC445" s="210"/>
      <c r="AD445" s="210"/>
      <c r="AE445" s="210"/>
      <c r="AF445" s="210"/>
      <c r="AG445" s="210" t="s">
        <v>254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3" x14ac:dyDescent="0.25">
      <c r="A446" s="217"/>
      <c r="B446" s="218"/>
      <c r="C446" s="253" t="s">
        <v>1043</v>
      </c>
      <c r="D446" s="248"/>
      <c r="E446" s="249">
        <v>198.84690000000001</v>
      </c>
      <c r="F446" s="220"/>
      <c r="G446" s="220"/>
      <c r="H446" s="220"/>
      <c r="I446" s="220"/>
      <c r="J446" s="220"/>
      <c r="K446" s="220"/>
      <c r="L446" s="220"/>
      <c r="M446" s="220"/>
      <c r="N446" s="219"/>
      <c r="O446" s="219"/>
      <c r="P446" s="219"/>
      <c r="Q446" s="219"/>
      <c r="R446" s="220"/>
      <c r="S446" s="220"/>
      <c r="T446" s="220"/>
      <c r="U446" s="220"/>
      <c r="V446" s="220"/>
      <c r="W446" s="220"/>
      <c r="X446" s="220"/>
      <c r="Y446" s="220"/>
      <c r="Z446" s="210"/>
      <c r="AA446" s="210"/>
      <c r="AB446" s="210"/>
      <c r="AC446" s="210"/>
      <c r="AD446" s="210"/>
      <c r="AE446" s="210"/>
      <c r="AF446" s="210"/>
      <c r="AG446" s="210" t="s">
        <v>254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2" x14ac:dyDescent="0.25">
      <c r="A447" s="217"/>
      <c r="B447" s="218"/>
      <c r="C447" s="244"/>
      <c r="D447" s="239"/>
      <c r="E447" s="239"/>
      <c r="F447" s="239"/>
      <c r="G447" s="239"/>
      <c r="H447" s="220"/>
      <c r="I447" s="220"/>
      <c r="J447" s="220"/>
      <c r="K447" s="220"/>
      <c r="L447" s="220"/>
      <c r="M447" s="220"/>
      <c r="N447" s="219"/>
      <c r="O447" s="219"/>
      <c r="P447" s="219"/>
      <c r="Q447" s="219"/>
      <c r="R447" s="220"/>
      <c r="S447" s="220"/>
      <c r="T447" s="220"/>
      <c r="U447" s="220"/>
      <c r="V447" s="220"/>
      <c r="W447" s="220"/>
      <c r="X447" s="220"/>
      <c r="Y447" s="220"/>
      <c r="Z447" s="210"/>
      <c r="AA447" s="210"/>
      <c r="AB447" s="210"/>
      <c r="AC447" s="210"/>
      <c r="AD447" s="210"/>
      <c r="AE447" s="210"/>
      <c r="AF447" s="210"/>
      <c r="AG447" s="210" t="s">
        <v>180</v>
      </c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5">
      <c r="A448" s="229">
        <v>95</v>
      </c>
      <c r="B448" s="230" t="s">
        <v>797</v>
      </c>
      <c r="C448" s="241" t="s">
        <v>798</v>
      </c>
      <c r="D448" s="231" t="s">
        <v>348</v>
      </c>
      <c r="E448" s="232">
        <v>486.06518999999997</v>
      </c>
      <c r="F448" s="233"/>
      <c r="G448" s="234">
        <f>ROUND(E448*F448,2)</f>
        <v>0</v>
      </c>
      <c r="H448" s="233"/>
      <c r="I448" s="234">
        <f>ROUND(E448*H448,2)</f>
        <v>0</v>
      </c>
      <c r="J448" s="233"/>
      <c r="K448" s="234">
        <f>ROUND(E448*J448,2)</f>
        <v>0</v>
      </c>
      <c r="L448" s="234">
        <v>21</v>
      </c>
      <c r="M448" s="234">
        <f>G448*(1+L448/100)</f>
        <v>0</v>
      </c>
      <c r="N448" s="232">
        <v>1</v>
      </c>
      <c r="O448" s="232">
        <f>ROUND(E448*N448,2)</f>
        <v>486.07</v>
      </c>
      <c r="P448" s="232">
        <v>0</v>
      </c>
      <c r="Q448" s="232">
        <f>ROUND(E448*P448,2)</f>
        <v>0</v>
      </c>
      <c r="R448" s="234" t="s">
        <v>342</v>
      </c>
      <c r="S448" s="234" t="s">
        <v>173</v>
      </c>
      <c r="T448" s="235" t="s">
        <v>173</v>
      </c>
      <c r="U448" s="220">
        <v>0</v>
      </c>
      <c r="V448" s="220">
        <f>ROUND(E448*U448,2)</f>
        <v>0</v>
      </c>
      <c r="W448" s="220"/>
      <c r="X448" s="220" t="s">
        <v>343</v>
      </c>
      <c r="Y448" s="220" t="s">
        <v>176</v>
      </c>
      <c r="Z448" s="210"/>
      <c r="AA448" s="210"/>
      <c r="AB448" s="210"/>
      <c r="AC448" s="210"/>
      <c r="AD448" s="210"/>
      <c r="AE448" s="210"/>
      <c r="AF448" s="210"/>
      <c r="AG448" s="210" t="s">
        <v>721</v>
      </c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2" x14ac:dyDescent="0.25">
      <c r="A449" s="217"/>
      <c r="B449" s="218"/>
      <c r="C449" s="253" t="s">
        <v>1044</v>
      </c>
      <c r="D449" s="248"/>
      <c r="E449" s="249"/>
      <c r="F449" s="220"/>
      <c r="G449" s="220"/>
      <c r="H449" s="220"/>
      <c r="I449" s="220"/>
      <c r="J449" s="220"/>
      <c r="K449" s="220"/>
      <c r="L449" s="220"/>
      <c r="M449" s="220"/>
      <c r="N449" s="219"/>
      <c r="O449" s="219"/>
      <c r="P449" s="219"/>
      <c r="Q449" s="219"/>
      <c r="R449" s="220"/>
      <c r="S449" s="220"/>
      <c r="T449" s="220"/>
      <c r="U449" s="220"/>
      <c r="V449" s="220"/>
      <c r="W449" s="220"/>
      <c r="X449" s="220"/>
      <c r="Y449" s="220"/>
      <c r="Z449" s="210"/>
      <c r="AA449" s="210"/>
      <c r="AB449" s="210"/>
      <c r="AC449" s="210"/>
      <c r="AD449" s="210"/>
      <c r="AE449" s="210"/>
      <c r="AF449" s="210"/>
      <c r="AG449" s="210" t="s">
        <v>254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3" x14ac:dyDescent="0.25">
      <c r="A450" s="217"/>
      <c r="B450" s="218"/>
      <c r="C450" s="253" t="s">
        <v>1045</v>
      </c>
      <c r="D450" s="248"/>
      <c r="E450" s="249">
        <v>486.06518999999997</v>
      </c>
      <c r="F450" s="220"/>
      <c r="G450" s="220"/>
      <c r="H450" s="220"/>
      <c r="I450" s="220"/>
      <c r="J450" s="220"/>
      <c r="K450" s="220"/>
      <c r="L450" s="220"/>
      <c r="M450" s="220"/>
      <c r="N450" s="219"/>
      <c r="O450" s="219"/>
      <c r="P450" s="219"/>
      <c r="Q450" s="219"/>
      <c r="R450" s="220"/>
      <c r="S450" s="220"/>
      <c r="T450" s="220"/>
      <c r="U450" s="220"/>
      <c r="V450" s="220"/>
      <c r="W450" s="220"/>
      <c r="X450" s="220"/>
      <c r="Y450" s="220"/>
      <c r="Z450" s="210"/>
      <c r="AA450" s="210"/>
      <c r="AB450" s="210"/>
      <c r="AC450" s="210"/>
      <c r="AD450" s="210"/>
      <c r="AE450" s="210"/>
      <c r="AF450" s="210"/>
      <c r="AG450" s="210" t="s">
        <v>254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2" x14ac:dyDescent="0.25">
      <c r="A451" s="217"/>
      <c r="B451" s="218"/>
      <c r="C451" s="244"/>
      <c r="D451" s="239"/>
      <c r="E451" s="239"/>
      <c r="F451" s="239"/>
      <c r="G451" s="239"/>
      <c r="H451" s="220"/>
      <c r="I451" s="220"/>
      <c r="J451" s="220"/>
      <c r="K451" s="220"/>
      <c r="L451" s="220"/>
      <c r="M451" s="220"/>
      <c r="N451" s="219"/>
      <c r="O451" s="219"/>
      <c r="P451" s="219"/>
      <c r="Q451" s="219"/>
      <c r="R451" s="220"/>
      <c r="S451" s="220"/>
      <c r="T451" s="220"/>
      <c r="U451" s="220"/>
      <c r="V451" s="220"/>
      <c r="W451" s="220"/>
      <c r="X451" s="220"/>
      <c r="Y451" s="220"/>
      <c r="Z451" s="210"/>
      <c r="AA451" s="210"/>
      <c r="AB451" s="210"/>
      <c r="AC451" s="210"/>
      <c r="AD451" s="210"/>
      <c r="AE451" s="210"/>
      <c r="AF451" s="210"/>
      <c r="AG451" s="210" t="s">
        <v>180</v>
      </c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5">
      <c r="A452" s="229">
        <v>96</v>
      </c>
      <c r="B452" s="230" t="s">
        <v>797</v>
      </c>
      <c r="C452" s="241" t="s">
        <v>798</v>
      </c>
      <c r="D452" s="231" t="s">
        <v>348</v>
      </c>
      <c r="E452" s="232">
        <v>0.83499999999999996</v>
      </c>
      <c r="F452" s="233"/>
      <c r="G452" s="234">
        <f>ROUND(E452*F452,2)</f>
        <v>0</v>
      </c>
      <c r="H452" s="233"/>
      <c r="I452" s="234">
        <f>ROUND(E452*H452,2)</f>
        <v>0</v>
      </c>
      <c r="J452" s="233"/>
      <c r="K452" s="234">
        <f>ROUND(E452*J452,2)</f>
        <v>0</v>
      </c>
      <c r="L452" s="234">
        <v>21</v>
      </c>
      <c r="M452" s="234">
        <f>G452*(1+L452/100)</f>
        <v>0</v>
      </c>
      <c r="N452" s="232">
        <v>1</v>
      </c>
      <c r="O452" s="232">
        <f>ROUND(E452*N452,2)</f>
        <v>0.84</v>
      </c>
      <c r="P452" s="232">
        <v>0</v>
      </c>
      <c r="Q452" s="232">
        <f>ROUND(E452*P452,2)</f>
        <v>0</v>
      </c>
      <c r="R452" s="234" t="s">
        <v>342</v>
      </c>
      <c r="S452" s="234" t="s">
        <v>173</v>
      </c>
      <c r="T452" s="235" t="s">
        <v>173</v>
      </c>
      <c r="U452" s="220">
        <v>0</v>
      </c>
      <c r="V452" s="220">
        <f>ROUND(E452*U452,2)</f>
        <v>0</v>
      </c>
      <c r="W452" s="220"/>
      <c r="X452" s="220" t="s">
        <v>343</v>
      </c>
      <c r="Y452" s="220" t="s">
        <v>176</v>
      </c>
      <c r="Z452" s="210"/>
      <c r="AA452" s="210"/>
      <c r="AB452" s="210"/>
      <c r="AC452" s="210"/>
      <c r="AD452" s="210"/>
      <c r="AE452" s="210"/>
      <c r="AF452" s="210"/>
      <c r="AG452" s="210" t="s">
        <v>344</v>
      </c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2" x14ac:dyDescent="0.25">
      <c r="A453" s="217"/>
      <c r="B453" s="218"/>
      <c r="C453" s="253" t="s">
        <v>1046</v>
      </c>
      <c r="D453" s="248"/>
      <c r="E453" s="249"/>
      <c r="F453" s="220"/>
      <c r="G453" s="220"/>
      <c r="H453" s="220"/>
      <c r="I453" s="220"/>
      <c r="J453" s="220"/>
      <c r="K453" s="220"/>
      <c r="L453" s="220"/>
      <c r="M453" s="220"/>
      <c r="N453" s="219"/>
      <c r="O453" s="219"/>
      <c r="P453" s="219"/>
      <c r="Q453" s="219"/>
      <c r="R453" s="220"/>
      <c r="S453" s="220"/>
      <c r="T453" s="220"/>
      <c r="U453" s="220"/>
      <c r="V453" s="220"/>
      <c r="W453" s="220"/>
      <c r="X453" s="220"/>
      <c r="Y453" s="220"/>
      <c r="Z453" s="210"/>
      <c r="AA453" s="210"/>
      <c r="AB453" s="210"/>
      <c r="AC453" s="210"/>
      <c r="AD453" s="210"/>
      <c r="AE453" s="210"/>
      <c r="AF453" s="210"/>
      <c r="AG453" s="210" t="s">
        <v>254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3" x14ac:dyDescent="0.25">
      <c r="A454" s="217"/>
      <c r="B454" s="218"/>
      <c r="C454" s="253" t="s">
        <v>1047</v>
      </c>
      <c r="D454" s="248"/>
      <c r="E454" s="249">
        <v>0.83499999999999996</v>
      </c>
      <c r="F454" s="220"/>
      <c r="G454" s="220"/>
      <c r="H454" s="220"/>
      <c r="I454" s="220"/>
      <c r="J454" s="220"/>
      <c r="K454" s="220"/>
      <c r="L454" s="220"/>
      <c r="M454" s="220"/>
      <c r="N454" s="219"/>
      <c r="O454" s="219"/>
      <c r="P454" s="219"/>
      <c r="Q454" s="219"/>
      <c r="R454" s="220"/>
      <c r="S454" s="220"/>
      <c r="T454" s="220"/>
      <c r="U454" s="220"/>
      <c r="V454" s="220"/>
      <c r="W454" s="220"/>
      <c r="X454" s="220"/>
      <c r="Y454" s="220"/>
      <c r="Z454" s="210"/>
      <c r="AA454" s="210"/>
      <c r="AB454" s="210"/>
      <c r="AC454" s="210"/>
      <c r="AD454" s="210"/>
      <c r="AE454" s="210"/>
      <c r="AF454" s="210"/>
      <c r="AG454" s="210" t="s">
        <v>254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2" x14ac:dyDescent="0.25">
      <c r="A455" s="217"/>
      <c r="B455" s="218"/>
      <c r="C455" s="244"/>
      <c r="D455" s="239"/>
      <c r="E455" s="239"/>
      <c r="F455" s="239"/>
      <c r="G455" s="239"/>
      <c r="H455" s="220"/>
      <c r="I455" s="220"/>
      <c r="J455" s="220"/>
      <c r="K455" s="220"/>
      <c r="L455" s="220"/>
      <c r="M455" s="220"/>
      <c r="N455" s="219"/>
      <c r="O455" s="219"/>
      <c r="P455" s="219"/>
      <c r="Q455" s="219"/>
      <c r="R455" s="220"/>
      <c r="S455" s="220"/>
      <c r="T455" s="220"/>
      <c r="U455" s="220"/>
      <c r="V455" s="220"/>
      <c r="W455" s="220"/>
      <c r="X455" s="220"/>
      <c r="Y455" s="220"/>
      <c r="Z455" s="210"/>
      <c r="AA455" s="210"/>
      <c r="AB455" s="210"/>
      <c r="AC455" s="210"/>
      <c r="AD455" s="210"/>
      <c r="AE455" s="210"/>
      <c r="AF455" s="210"/>
      <c r="AG455" s="210" t="s">
        <v>180</v>
      </c>
      <c r="AH455" s="210"/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x14ac:dyDescent="0.25">
      <c r="A456" s="222" t="s">
        <v>168</v>
      </c>
      <c r="B456" s="223" t="s">
        <v>135</v>
      </c>
      <c r="C456" s="240" t="s">
        <v>136</v>
      </c>
      <c r="D456" s="224"/>
      <c r="E456" s="225"/>
      <c r="F456" s="226"/>
      <c r="G456" s="226">
        <f>SUMIF(AG457:AG468,"&lt;&gt;NOR",G457:G468)</f>
        <v>0</v>
      </c>
      <c r="H456" s="226"/>
      <c r="I456" s="226">
        <f>SUM(I457:I468)</f>
        <v>0</v>
      </c>
      <c r="J456" s="226"/>
      <c r="K456" s="226">
        <f>SUM(K457:K468)</f>
        <v>0</v>
      </c>
      <c r="L456" s="226"/>
      <c r="M456" s="226">
        <f>SUM(M457:M468)</f>
        <v>0</v>
      </c>
      <c r="N456" s="225"/>
      <c r="O456" s="225">
        <f>SUM(O457:O468)</f>
        <v>0</v>
      </c>
      <c r="P456" s="225"/>
      <c r="Q456" s="225">
        <f>SUM(Q457:Q468)</f>
        <v>0</v>
      </c>
      <c r="R456" s="226"/>
      <c r="S456" s="226"/>
      <c r="T456" s="227"/>
      <c r="U456" s="221"/>
      <c r="V456" s="221">
        <f>SUM(V457:V468)</f>
        <v>2</v>
      </c>
      <c r="W456" s="221"/>
      <c r="X456" s="221"/>
      <c r="Y456" s="221"/>
      <c r="AG456" t="s">
        <v>169</v>
      </c>
    </row>
    <row r="457" spans="1:60" outlineLevel="1" x14ac:dyDescent="0.25">
      <c r="A457" s="229">
        <v>97</v>
      </c>
      <c r="B457" s="230" t="s">
        <v>1048</v>
      </c>
      <c r="C457" s="241" t="s">
        <v>1049</v>
      </c>
      <c r="D457" s="231" t="s">
        <v>266</v>
      </c>
      <c r="E457" s="232">
        <v>209.8</v>
      </c>
      <c r="F457" s="233"/>
      <c r="G457" s="234">
        <f>ROUND(E457*F457,2)</f>
        <v>0</v>
      </c>
      <c r="H457" s="233"/>
      <c r="I457" s="234">
        <f>ROUND(E457*H457,2)</f>
        <v>0</v>
      </c>
      <c r="J457" s="233"/>
      <c r="K457" s="234">
        <f>ROUND(E457*J457,2)</f>
        <v>0</v>
      </c>
      <c r="L457" s="234">
        <v>21</v>
      </c>
      <c r="M457" s="234">
        <f>G457*(1+L457/100)</f>
        <v>0</v>
      </c>
      <c r="N457" s="232">
        <v>0</v>
      </c>
      <c r="O457" s="232">
        <f>ROUND(E457*N457,2)</f>
        <v>0</v>
      </c>
      <c r="P457" s="232">
        <v>0</v>
      </c>
      <c r="Q457" s="232">
        <f>ROUND(E457*P457,2)</f>
        <v>0</v>
      </c>
      <c r="R457" s="234"/>
      <c r="S457" s="234" t="s">
        <v>193</v>
      </c>
      <c r="T457" s="235" t="s">
        <v>174</v>
      </c>
      <c r="U457" s="220">
        <v>0</v>
      </c>
      <c r="V457" s="220">
        <f>ROUND(E457*U457,2)</f>
        <v>0</v>
      </c>
      <c r="W457" s="220"/>
      <c r="X457" s="220" t="s">
        <v>803</v>
      </c>
      <c r="Y457" s="220" t="s">
        <v>176</v>
      </c>
      <c r="Z457" s="210"/>
      <c r="AA457" s="210"/>
      <c r="AB457" s="210"/>
      <c r="AC457" s="210"/>
      <c r="AD457" s="210"/>
      <c r="AE457" s="210"/>
      <c r="AF457" s="210"/>
      <c r="AG457" s="210" t="s">
        <v>804</v>
      </c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2" x14ac:dyDescent="0.25">
      <c r="A458" s="217"/>
      <c r="B458" s="218"/>
      <c r="C458" s="253" t="s">
        <v>1050</v>
      </c>
      <c r="D458" s="248"/>
      <c r="E458" s="249"/>
      <c r="F458" s="220"/>
      <c r="G458" s="220"/>
      <c r="H458" s="220"/>
      <c r="I458" s="220"/>
      <c r="J458" s="220"/>
      <c r="K458" s="220"/>
      <c r="L458" s="220"/>
      <c r="M458" s="220"/>
      <c r="N458" s="219"/>
      <c r="O458" s="219"/>
      <c r="P458" s="219"/>
      <c r="Q458" s="219"/>
      <c r="R458" s="220"/>
      <c r="S458" s="220"/>
      <c r="T458" s="220"/>
      <c r="U458" s="220"/>
      <c r="V458" s="220"/>
      <c r="W458" s="220"/>
      <c r="X458" s="220"/>
      <c r="Y458" s="220"/>
      <c r="Z458" s="210"/>
      <c r="AA458" s="210"/>
      <c r="AB458" s="210"/>
      <c r="AC458" s="210"/>
      <c r="AD458" s="210"/>
      <c r="AE458" s="210"/>
      <c r="AF458" s="210"/>
      <c r="AG458" s="210" t="s">
        <v>254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3" x14ac:dyDescent="0.25">
      <c r="A459" s="217"/>
      <c r="B459" s="218"/>
      <c r="C459" s="253" t="s">
        <v>1051</v>
      </c>
      <c r="D459" s="248"/>
      <c r="E459" s="249">
        <v>209.8</v>
      </c>
      <c r="F459" s="220"/>
      <c r="G459" s="220"/>
      <c r="H459" s="220"/>
      <c r="I459" s="220"/>
      <c r="J459" s="220"/>
      <c r="K459" s="220"/>
      <c r="L459" s="220"/>
      <c r="M459" s="220"/>
      <c r="N459" s="219"/>
      <c r="O459" s="219"/>
      <c r="P459" s="219"/>
      <c r="Q459" s="219"/>
      <c r="R459" s="220"/>
      <c r="S459" s="220"/>
      <c r="T459" s="220"/>
      <c r="U459" s="220"/>
      <c r="V459" s="220"/>
      <c r="W459" s="220"/>
      <c r="X459" s="220"/>
      <c r="Y459" s="220"/>
      <c r="Z459" s="210"/>
      <c r="AA459" s="210"/>
      <c r="AB459" s="210"/>
      <c r="AC459" s="210"/>
      <c r="AD459" s="210"/>
      <c r="AE459" s="210"/>
      <c r="AF459" s="210"/>
      <c r="AG459" s="210" t="s">
        <v>254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2" x14ac:dyDescent="0.25">
      <c r="A460" s="217"/>
      <c r="B460" s="218"/>
      <c r="C460" s="244"/>
      <c r="D460" s="239"/>
      <c r="E460" s="239"/>
      <c r="F460" s="239"/>
      <c r="G460" s="239"/>
      <c r="H460" s="220"/>
      <c r="I460" s="220"/>
      <c r="J460" s="220"/>
      <c r="K460" s="220"/>
      <c r="L460" s="220"/>
      <c r="M460" s="220"/>
      <c r="N460" s="219"/>
      <c r="O460" s="219"/>
      <c r="P460" s="219"/>
      <c r="Q460" s="219"/>
      <c r="R460" s="220"/>
      <c r="S460" s="220"/>
      <c r="T460" s="220"/>
      <c r="U460" s="220"/>
      <c r="V460" s="220"/>
      <c r="W460" s="220"/>
      <c r="X460" s="220"/>
      <c r="Y460" s="220"/>
      <c r="Z460" s="210"/>
      <c r="AA460" s="210"/>
      <c r="AB460" s="210"/>
      <c r="AC460" s="210"/>
      <c r="AD460" s="210"/>
      <c r="AE460" s="210"/>
      <c r="AF460" s="210"/>
      <c r="AG460" s="210" t="s">
        <v>180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5">
      <c r="A461" s="229">
        <v>98</v>
      </c>
      <c r="B461" s="230" t="s">
        <v>1052</v>
      </c>
      <c r="C461" s="241" t="s">
        <v>1053</v>
      </c>
      <c r="D461" s="231" t="s">
        <v>266</v>
      </c>
      <c r="E461" s="232">
        <v>296.5</v>
      </c>
      <c r="F461" s="233"/>
      <c r="G461" s="234">
        <f>ROUND(E461*F461,2)</f>
        <v>0</v>
      </c>
      <c r="H461" s="233"/>
      <c r="I461" s="234">
        <f>ROUND(E461*H461,2)</f>
        <v>0</v>
      </c>
      <c r="J461" s="233"/>
      <c r="K461" s="234">
        <f>ROUND(E461*J461,2)</f>
        <v>0</v>
      </c>
      <c r="L461" s="234">
        <v>21</v>
      </c>
      <c r="M461" s="234">
        <f>G461*(1+L461/100)</f>
        <v>0</v>
      </c>
      <c r="N461" s="232">
        <v>0</v>
      </c>
      <c r="O461" s="232">
        <f>ROUND(E461*N461,2)</f>
        <v>0</v>
      </c>
      <c r="P461" s="232">
        <v>0</v>
      </c>
      <c r="Q461" s="232">
        <f>ROUND(E461*P461,2)</f>
        <v>0</v>
      </c>
      <c r="R461" s="234"/>
      <c r="S461" s="234" t="s">
        <v>193</v>
      </c>
      <c r="T461" s="235" t="s">
        <v>174</v>
      </c>
      <c r="U461" s="220">
        <v>0</v>
      </c>
      <c r="V461" s="220">
        <f>ROUND(E461*U461,2)</f>
        <v>0</v>
      </c>
      <c r="W461" s="220"/>
      <c r="X461" s="220" t="s">
        <v>237</v>
      </c>
      <c r="Y461" s="220" t="s">
        <v>176</v>
      </c>
      <c r="Z461" s="210"/>
      <c r="AA461" s="210"/>
      <c r="AB461" s="210"/>
      <c r="AC461" s="210"/>
      <c r="AD461" s="210"/>
      <c r="AE461" s="210"/>
      <c r="AF461" s="210"/>
      <c r="AG461" s="210" t="s">
        <v>718</v>
      </c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2" x14ac:dyDescent="0.25">
      <c r="A462" s="217"/>
      <c r="B462" s="218"/>
      <c r="C462" s="253" t="s">
        <v>997</v>
      </c>
      <c r="D462" s="248"/>
      <c r="E462" s="249"/>
      <c r="F462" s="220"/>
      <c r="G462" s="220"/>
      <c r="H462" s="220"/>
      <c r="I462" s="220"/>
      <c r="J462" s="220"/>
      <c r="K462" s="220"/>
      <c r="L462" s="220"/>
      <c r="M462" s="220"/>
      <c r="N462" s="219"/>
      <c r="O462" s="219"/>
      <c r="P462" s="219"/>
      <c r="Q462" s="219"/>
      <c r="R462" s="220"/>
      <c r="S462" s="220"/>
      <c r="T462" s="220"/>
      <c r="U462" s="220"/>
      <c r="V462" s="220"/>
      <c r="W462" s="220"/>
      <c r="X462" s="220"/>
      <c r="Y462" s="220"/>
      <c r="Z462" s="210"/>
      <c r="AA462" s="210"/>
      <c r="AB462" s="210"/>
      <c r="AC462" s="210"/>
      <c r="AD462" s="210"/>
      <c r="AE462" s="210"/>
      <c r="AF462" s="210"/>
      <c r="AG462" s="210" t="s">
        <v>254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3" x14ac:dyDescent="0.25">
      <c r="A463" s="217"/>
      <c r="B463" s="218"/>
      <c r="C463" s="253" t="s">
        <v>998</v>
      </c>
      <c r="D463" s="248"/>
      <c r="E463" s="249">
        <v>296.5</v>
      </c>
      <c r="F463" s="220"/>
      <c r="G463" s="220"/>
      <c r="H463" s="220"/>
      <c r="I463" s="220"/>
      <c r="J463" s="220"/>
      <c r="K463" s="220"/>
      <c r="L463" s="220"/>
      <c r="M463" s="220"/>
      <c r="N463" s="219"/>
      <c r="O463" s="219"/>
      <c r="P463" s="219"/>
      <c r="Q463" s="219"/>
      <c r="R463" s="220"/>
      <c r="S463" s="220"/>
      <c r="T463" s="220"/>
      <c r="U463" s="220"/>
      <c r="V463" s="220"/>
      <c r="W463" s="220"/>
      <c r="X463" s="220"/>
      <c r="Y463" s="220"/>
      <c r="Z463" s="210"/>
      <c r="AA463" s="210"/>
      <c r="AB463" s="210"/>
      <c r="AC463" s="210"/>
      <c r="AD463" s="210"/>
      <c r="AE463" s="210"/>
      <c r="AF463" s="210"/>
      <c r="AG463" s="210" t="s">
        <v>254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2" x14ac:dyDescent="0.25">
      <c r="A464" s="217"/>
      <c r="B464" s="218"/>
      <c r="C464" s="244"/>
      <c r="D464" s="239"/>
      <c r="E464" s="239"/>
      <c r="F464" s="239"/>
      <c r="G464" s="239"/>
      <c r="H464" s="220"/>
      <c r="I464" s="220"/>
      <c r="J464" s="220"/>
      <c r="K464" s="220"/>
      <c r="L464" s="220"/>
      <c r="M464" s="220"/>
      <c r="N464" s="219"/>
      <c r="O464" s="219"/>
      <c r="P464" s="219"/>
      <c r="Q464" s="219"/>
      <c r="R464" s="220"/>
      <c r="S464" s="220"/>
      <c r="T464" s="220"/>
      <c r="U464" s="220"/>
      <c r="V464" s="220"/>
      <c r="W464" s="220"/>
      <c r="X464" s="220"/>
      <c r="Y464" s="220"/>
      <c r="Z464" s="210"/>
      <c r="AA464" s="210"/>
      <c r="AB464" s="210"/>
      <c r="AC464" s="210"/>
      <c r="AD464" s="210"/>
      <c r="AE464" s="210"/>
      <c r="AF464" s="210"/>
      <c r="AG464" s="210" t="s">
        <v>180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5">
      <c r="A465" s="229">
        <v>99</v>
      </c>
      <c r="B465" s="230" t="s">
        <v>805</v>
      </c>
      <c r="C465" s="241" t="s">
        <v>1054</v>
      </c>
      <c r="D465" s="231" t="s">
        <v>266</v>
      </c>
      <c r="E465" s="232">
        <v>209.8</v>
      </c>
      <c r="F465" s="233"/>
      <c r="G465" s="234">
        <f>ROUND(E465*F465,2)</f>
        <v>0</v>
      </c>
      <c r="H465" s="233"/>
      <c r="I465" s="234">
        <f>ROUND(E465*H465,2)</f>
        <v>0</v>
      </c>
      <c r="J465" s="233"/>
      <c r="K465" s="234">
        <f>ROUND(E465*J465,2)</f>
        <v>0</v>
      </c>
      <c r="L465" s="234">
        <v>21</v>
      </c>
      <c r="M465" s="234">
        <f>G465*(1+L465/100)</f>
        <v>0</v>
      </c>
      <c r="N465" s="232">
        <v>0</v>
      </c>
      <c r="O465" s="232">
        <f>ROUND(E465*N465,2)</f>
        <v>0</v>
      </c>
      <c r="P465" s="232">
        <v>0</v>
      </c>
      <c r="Q465" s="232">
        <f>ROUND(E465*P465,2)</f>
        <v>0</v>
      </c>
      <c r="R465" s="234" t="s">
        <v>871</v>
      </c>
      <c r="S465" s="234" t="s">
        <v>173</v>
      </c>
      <c r="T465" s="235" t="s">
        <v>174</v>
      </c>
      <c r="U465" s="220">
        <v>9.5300000000000003E-3</v>
      </c>
      <c r="V465" s="220">
        <f>ROUND(E465*U465,2)</f>
        <v>2</v>
      </c>
      <c r="W465" s="220"/>
      <c r="X465" s="220" t="s">
        <v>237</v>
      </c>
      <c r="Y465" s="220" t="s">
        <v>176</v>
      </c>
      <c r="Z465" s="210"/>
      <c r="AA465" s="210"/>
      <c r="AB465" s="210"/>
      <c r="AC465" s="210"/>
      <c r="AD465" s="210"/>
      <c r="AE465" s="210"/>
      <c r="AF465" s="210"/>
      <c r="AG465" s="210" t="s">
        <v>718</v>
      </c>
      <c r="AH465" s="210"/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2" x14ac:dyDescent="0.25">
      <c r="A466" s="217"/>
      <c r="B466" s="218"/>
      <c r="C466" s="253" t="s">
        <v>1050</v>
      </c>
      <c r="D466" s="248"/>
      <c r="E466" s="249"/>
      <c r="F466" s="220"/>
      <c r="G466" s="220"/>
      <c r="H466" s="220"/>
      <c r="I466" s="220"/>
      <c r="J466" s="220"/>
      <c r="K466" s="220"/>
      <c r="L466" s="220"/>
      <c r="M466" s="220"/>
      <c r="N466" s="219"/>
      <c r="O466" s="219"/>
      <c r="P466" s="219"/>
      <c r="Q466" s="219"/>
      <c r="R466" s="220"/>
      <c r="S466" s="220"/>
      <c r="T466" s="220"/>
      <c r="U466" s="220"/>
      <c r="V466" s="220"/>
      <c r="W466" s="220"/>
      <c r="X466" s="220"/>
      <c r="Y466" s="220"/>
      <c r="Z466" s="210"/>
      <c r="AA466" s="210"/>
      <c r="AB466" s="210"/>
      <c r="AC466" s="210"/>
      <c r="AD466" s="210"/>
      <c r="AE466" s="210"/>
      <c r="AF466" s="210"/>
      <c r="AG466" s="210" t="s">
        <v>254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3" x14ac:dyDescent="0.25">
      <c r="A467" s="217"/>
      <c r="B467" s="218"/>
      <c r="C467" s="253" t="s">
        <v>1051</v>
      </c>
      <c r="D467" s="248"/>
      <c r="E467" s="249">
        <v>209.8</v>
      </c>
      <c r="F467" s="220"/>
      <c r="G467" s="220"/>
      <c r="H467" s="220"/>
      <c r="I467" s="220"/>
      <c r="J467" s="220"/>
      <c r="K467" s="220"/>
      <c r="L467" s="220"/>
      <c r="M467" s="220"/>
      <c r="N467" s="219"/>
      <c r="O467" s="219"/>
      <c r="P467" s="219"/>
      <c r="Q467" s="219"/>
      <c r="R467" s="220"/>
      <c r="S467" s="220"/>
      <c r="T467" s="220"/>
      <c r="U467" s="220"/>
      <c r="V467" s="220"/>
      <c r="W467" s="220"/>
      <c r="X467" s="220"/>
      <c r="Y467" s="220"/>
      <c r="Z467" s="210"/>
      <c r="AA467" s="210"/>
      <c r="AB467" s="210"/>
      <c r="AC467" s="210"/>
      <c r="AD467" s="210"/>
      <c r="AE467" s="210"/>
      <c r="AF467" s="210"/>
      <c r="AG467" s="210" t="s">
        <v>254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2" x14ac:dyDescent="0.25">
      <c r="A468" s="217"/>
      <c r="B468" s="218"/>
      <c r="C468" s="244"/>
      <c r="D468" s="239"/>
      <c r="E468" s="239"/>
      <c r="F468" s="239"/>
      <c r="G468" s="239"/>
      <c r="H468" s="220"/>
      <c r="I468" s="220"/>
      <c r="J468" s="220"/>
      <c r="K468" s="220"/>
      <c r="L468" s="220"/>
      <c r="M468" s="220"/>
      <c r="N468" s="219"/>
      <c r="O468" s="219"/>
      <c r="P468" s="219"/>
      <c r="Q468" s="219"/>
      <c r="R468" s="220"/>
      <c r="S468" s="220"/>
      <c r="T468" s="220"/>
      <c r="U468" s="220"/>
      <c r="V468" s="220"/>
      <c r="W468" s="220"/>
      <c r="X468" s="220"/>
      <c r="Y468" s="220"/>
      <c r="Z468" s="210"/>
      <c r="AA468" s="210"/>
      <c r="AB468" s="210"/>
      <c r="AC468" s="210"/>
      <c r="AD468" s="210"/>
      <c r="AE468" s="210"/>
      <c r="AF468" s="210"/>
      <c r="AG468" s="210" t="s">
        <v>180</v>
      </c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x14ac:dyDescent="0.25">
      <c r="A469" s="3"/>
      <c r="B469" s="4"/>
      <c r="C469" s="245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AE469">
        <v>15</v>
      </c>
      <c r="AF469">
        <v>21</v>
      </c>
      <c r="AG469" t="s">
        <v>154</v>
      </c>
    </row>
    <row r="470" spans="1:60" x14ac:dyDescent="0.25">
      <c r="A470" s="213"/>
      <c r="B470" s="214" t="s">
        <v>29</v>
      </c>
      <c r="C470" s="246"/>
      <c r="D470" s="215"/>
      <c r="E470" s="216"/>
      <c r="F470" s="216"/>
      <c r="G470" s="228">
        <f>G8+G47+G58+G78+G89+G109+G120+G125+G130+G140+G176+G198+G279+G286+G291+G296+G302+G456</f>
        <v>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AE470">
        <f>SUMIF(L7:L468,AE469,G7:G468)</f>
        <v>0</v>
      </c>
      <c r="AF470">
        <f>SUMIF(L7:L468,AF469,G7:G468)</f>
        <v>0</v>
      </c>
      <c r="AG470" t="s">
        <v>228</v>
      </c>
    </row>
    <row r="471" spans="1:60" x14ac:dyDescent="0.25">
      <c r="C471" s="247"/>
      <c r="D471" s="10"/>
      <c r="AG471" t="s">
        <v>232</v>
      </c>
    </row>
    <row r="472" spans="1:60" x14ac:dyDescent="0.25">
      <c r="D472" s="10"/>
    </row>
    <row r="473" spans="1:60" x14ac:dyDescent="0.25">
      <c r="D473" s="10"/>
    </row>
    <row r="474" spans="1:60" x14ac:dyDescent="0.25">
      <c r="D474" s="10"/>
    </row>
    <row r="475" spans="1:60" x14ac:dyDescent="0.25">
      <c r="D475" s="10"/>
    </row>
    <row r="476" spans="1:60" x14ac:dyDescent="0.25">
      <c r="D476" s="10"/>
    </row>
    <row r="477" spans="1:60" x14ac:dyDescent="0.25">
      <c r="D477" s="10"/>
    </row>
    <row r="478" spans="1:60" x14ac:dyDescent="0.25">
      <c r="D478" s="10"/>
    </row>
    <row r="479" spans="1:60" x14ac:dyDescent="0.25">
      <c r="D479" s="10"/>
    </row>
    <row r="480" spans="1:60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TkgaU2S+H/6hyZ5WGKU/K2Xcu/z2TuT5Ir1+3eDF+onyV1cP96MpIbLjWdMS5DQU6HLDvF4pKzigNRYJfdQFNQ==" saltValue="RKpi218GFusDxHIG+Jvpkg==" spinCount="100000" sheet="1" formatRows="0"/>
  <mergeCells count="135">
    <mergeCell ref="C460:G460"/>
    <mergeCell ref="C464:G464"/>
    <mergeCell ref="C468:G468"/>
    <mergeCell ref="C435:G435"/>
    <mergeCell ref="C439:G439"/>
    <mergeCell ref="C443:G443"/>
    <mergeCell ref="C447:G447"/>
    <mergeCell ref="C451:G451"/>
    <mergeCell ref="C455:G455"/>
    <mergeCell ref="C411:G411"/>
    <mergeCell ref="C415:G415"/>
    <mergeCell ref="C419:G419"/>
    <mergeCell ref="C423:G423"/>
    <mergeCell ref="C427:G427"/>
    <mergeCell ref="C431:G431"/>
    <mergeCell ref="C387:G387"/>
    <mergeCell ref="C391:G391"/>
    <mergeCell ref="C395:G395"/>
    <mergeCell ref="C399:G399"/>
    <mergeCell ref="C403:G403"/>
    <mergeCell ref="C407:G407"/>
    <mergeCell ref="C363:G363"/>
    <mergeCell ref="C367:G367"/>
    <mergeCell ref="C371:G371"/>
    <mergeCell ref="C375:G375"/>
    <mergeCell ref="C379:G379"/>
    <mergeCell ref="C383:G383"/>
    <mergeCell ref="C338:G338"/>
    <mergeCell ref="C343:G343"/>
    <mergeCell ref="C347:G347"/>
    <mergeCell ref="C351:G351"/>
    <mergeCell ref="C355:G355"/>
    <mergeCell ref="C359:G359"/>
    <mergeCell ref="C314:G314"/>
    <mergeCell ref="C318:G318"/>
    <mergeCell ref="C322:G322"/>
    <mergeCell ref="C326:G326"/>
    <mergeCell ref="C330:G330"/>
    <mergeCell ref="C334:G334"/>
    <mergeCell ref="C290:G290"/>
    <mergeCell ref="C293:G293"/>
    <mergeCell ref="C295:G295"/>
    <mergeCell ref="C301:G301"/>
    <mergeCell ref="C306:G306"/>
    <mergeCell ref="C310:G310"/>
    <mergeCell ref="C266:G266"/>
    <mergeCell ref="C270:G270"/>
    <mergeCell ref="C274:G274"/>
    <mergeCell ref="C278:G278"/>
    <mergeCell ref="C281:G281"/>
    <mergeCell ref="C285:G285"/>
    <mergeCell ref="C246:G246"/>
    <mergeCell ref="C249:G249"/>
    <mergeCell ref="C253:G253"/>
    <mergeCell ref="C255:G255"/>
    <mergeCell ref="C258:G258"/>
    <mergeCell ref="C262:G262"/>
    <mergeCell ref="C228:G228"/>
    <mergeCell ref="C231:G231"/>
    <mergeCell ref="C235:G235"/>
    <mergeCell ref="C239:G239"/>
    <mergeCell ref="C241:G241"/>
    <mergeCell ref="C244:G244"/>
    <mergeCell ref="C213:G213"/>
    <mergeCell ref="C216:G216"/>
    <mergeCell ref="C218:G218"/>
    <mergeCell ref="C221:G221"/>
    <mergeCell ref="C223:G223"/>
    <mergeCell ref="C226:G226"/>
    <mergeCell ref="C193:G193"/>
    <mergeCell ref="C197:G197"/>
    <mergeCell ref="C202:G202"/>
    <mergeCell ref="C206:G206"/>
    <mergeCell ref="C208:G208"/>
    <mergeCell ref="C211:G211"/>
    <mergeCell ref="C172:G172"/>
    <mergeCell ref="C175:G175"/>
    <mergeCell ref="C178:G178"/>
    <mergeCell ref="C181:G181"/>
    <mergeCell ref="C185:G185"/>
    <mergeCell ref="C189:G189"/>
    <mergeCell ref="C145:G145"/>
    <mergeCell ref="C154:G154"/>
    <mergeCell ref="C158:G158"/>
    <mergeCell ref="C162:G162"/>
    <mergeCell ref="C166:G166"/>
    <mergeCell ref="C170:G170"/>
    <mergeCell ref="C124:G124"/>
    <mergeCell ref="C129:G129"/>
    <mergeCell ref="C132:G132"/>
    <mergeCell ref="C135:G135"/>
    <mergeCell ref="C139:G139"/>
    <mergeCell ref="C142:G142"/>
    <mergeCell ref="C105:G105"/>
    <mergeCell ref="C108:G108"/>
    <mergeCell ref="C111:G111"/>
    <mergeCell ref="C114:G114"/>
    <mergeCell ref="C116:G116"/>
    <mergeCell ref="C119:G119"/>
    <mergeCell ref="C88:G88"/>
    <mergeCell ref="C91:G91"/>
    <mergeCell ref="C94:G94"/>
    <mergeCell ref="C98:G98"/>
    <mergeCell ref="C100:G100"/>
    <mergeCell ref="C103:G103"/>
    <mergeCell ref="C72:G72"/>
    <mergeCell ref="C74:G74"/>
    <mergeCell ref="C77:G77"/>
    <mergeCell ref="C80:G80"/>
    <mergeCell ref="C83:G83"/>
    <mergeCell ref="C85:G85"/>
    <mergeCell ref="C49:G49"/>
    <mergeCell ref="C57:G57"/>
    <mergeCell ref="C60:G60"/>
    <mergeCell ref="C63:G63"/>
    <mergeCell ref="C65:G65"/>
    <mergeCell ref="C68:G68"/>
    <mergeCell ref="C30:G30"/>
    <mergeCell ref="C33:G33"/>
    <mergeCell ref="C35:G35"/>
    <mergeCell ref="C39:G39"/>
    <mergeCell ref="C41:G41"/>
    <mergeCell ref="C46:G46"/>
    <mergeCell ref="C15:G15"/>
    <mergeCell ref="C18:G18"/>
    <mergeCell ref="C20:G20"/>
    <mergeCell ref="C23:G23"/>
    <mergeCell ref="C25:G25"/>
    <mergeCell ref="C28:G28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49482-9B4D-4610-BBBD-94F7B059748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4" customWidth="1"/>
    <col min="3" max="3" width="63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141</v>
      </c>
      <c r="B1" s="195"/>
      <c r="C1" s="195"/>
      <c r="D1" s="195"/>
      <c r="E1" s="195"/>
      <c r="F1" s="195"/>
      <c r="G1" s="195"/>
      <c r="AG1" t="s">
        <v>142</v>
      </c>
    </row>
    <row r="2" spans="1:60" ht="25.0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143</v>
      </c>
    </row>
    <row r="3" spans="1:60" ht="25.05" customHeight="1" x14ac:dyDescent="0.25">
      <c r="A3" s="196" t="s">
        <v>8</v>
      </c>
      <c r="B3" s="49" t="s">
        <v>57</v>
      </c>
      <c r="C3" s="199" t="s">
        <v>58</v>
      </c>
      <c r="D3" s="197"/>
      <c r="E3" s="197"/>
      <c r="F3" s="197"/>
      <c r="G3" s="198"/>
      <c r="AC3" s="174" t="s">
        <v>143</v>
      </c>
      <c r="AG3" t="s">
        <v>144</v>
      </c>
    </row>
    <row r="4" spans="1:60" ht="25.05" customHeight="1" x14ac:dyDescent="0.25">
      <c r="A4" s="200" t="s">
        <v>9</v>
      </c>
      <c r="B4" s="201" t="s">
        <v>49</v>
      </c>
      <c r="C4" s="202" t="s">
        <v>50</v>
      </c>
      <c r="D4" s="203"/>
      <c r="E4" s="203"/>
      <c r="F4" s="203"/>
      <c r="G4" s="204"/>
      <c r="AG4" t="s">
        <v>145</v>
      </c>
    </row>
    <row r="5" spans="1:60" x14ac:dyDescent="0.25">
      <c r="D5" s="10"/>
    </row>
    <row r="6" spans="1:60" ht="39.6" x14ac:dyDescent="0.25">
      <c r="A6" s="206" t="s">
        <v>146</v>
      </c>
      <c r="B6" s="208" t="s">
        <v>147</v>
      </c>
      <c r="C6" s="208" t="s">
        <v>148</v>
      </c>
      <c r="D6" s="207" t="s">
        <v>149</v>
      </c>
      <c r="E6" s="206" t="s">
        <v>150</v>
      </c>
      <c r="F6" s="205" t="s">
        <v>151</v>
      </c>
      <c r="G6" s="206" t="s">
        <v>29</v>
      </c>
      <c r="H6" s="209" t="s">
        <v>30</v>
      </c>
      <c r="I6" s="209" t="s">
        <v>152</v>
      </c>
      <c r="J6" s="209" t="s">
        <v>31</v>
      </c>
      <c r="K6" s="209" t="s">
        <v>153</v>
      </c>
      <c r="L6" s="209" t="s">
        <v>154</v>
      </c>
      <c r="M6" s="209" t="s">
        <v>155</v>
      </c>
      <c r="N6" s="209" t="s">
        <v>156</v>
      </c>
      <c r="O6" s="209" t="s">
        <v>157</v>
      </c>
      <c r="P6" s="209" t="s">
        <v>158</v>
      </c>
      <c r="Q6" s="209" t="s">
        <v>159</v>
      </c>
      <c r="R6" s="209" t="s">
        <v>160</v>
      </c>
      <c r="S6" s="209" t="s">
        <v>161</v>
      </c>
      <c r="T6" s="209" t="s">
        <v>162</v>
      </c>
      <c r="U6" s="209" t="s">
        <v>163</v>
      </c>
      <c r="V6" s="209" t="s">
        <v>164</v>
      </c>
      <c r="W6" s="209" t="s">
        <v>165</v>
      </c>
      <c r="X6" s="209" t="s">
        <v>166</v>
      </c>
      <c r="Y6" s="209" t="s">
        <v>167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22" t="s">
        <v>168</v>
      </c>
      <c r="B8" s="223" t="s">
        <v>73</v>
      </c>
      <c r="C8" s="240" t="s">
        <v>74</v>
      </c>
      <c r="D8" s="224"/>
      <c r="E8" s="225"/>
      <c r="F8" s="226"/>
      <c r="G8" s="226">
        <f>SUMIF(AG9:AG13,"&lt;&gt;NOR",G9:G13)</f>
        <v>0</v>
      </c>
      <c r="H8" s="226"/>
      <c r="I8" s="226">
        <f>SUM(I9:I13)</f>
        <v>0</v>
      </c>
      <c r="J8" s="226"/>
      <c r="K8" s="226">
        <f>SUM(K9:K13)</f>
        <v>0</v>
      </c>
      <c r="L8" s="226"/>
      <c r="M8" s="226">
        <f>SUM(M9:M13)</f>
        <v>0</v>
      </c>
      <c r="N8" s="225"/>
      <c r="O8" s="225">
        <f>SUM(O9:O13)</f>
        <v>0</v>
      </c>
      <c r="P8" s="225"/>
      <c r="Q8" s="225">
        <f>SUM(Q9:Q13)</f>
        <v>0</v>
      </c>
      <c r="R8" s="226"/>
      <c r="S8" s="226"/>
      <c r="T8" s="227"/>
      <c r="U8" s="221"/>
      <c r="V8" s="221">
        <f>SUM(V9:V13)</f>
        <v>0</v>
      </c>
      <c r="W8" s="221"/>
      <c r="X8" s="221"/>
      <c r="Y8" s="221"/>
      <c r="AG8" t="s">
        <v>169</v>
      </c>
    </row>
    <row r="9" spans="1:60" outlineLevel="1" x14ac:dyDescent="0.25">
      <c r="A9" s="229">
        <v>1</v>
      </c>
      <c r="B9" s="230" t="s">
        <v>599</v>
      </c>
      <c r="C9" s="241" t="s">
        <v>864</v>
      </c>
      <c r="D9" s="231" t="s">
        <v>270</v>
      </c>
      <c r="E9" s="232">
        <v>93.241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236</v>
      </c>
      <c r="S9" s="234" t="s">
        <v>173</v>
      </c>
      <c r="T9" s="235" t="s">
        <v>173</v>
      </c>
      <c r="U9" s="220">
        <v>0</v>
      </c>
      <c r="V9" s="220">
        <f>ROUND(E9*U9,2)</f>
        <v>0</v>
      </c>
      <c r="W9" s="220"/>
      <c r="X9" s="220" t="s">
        <v>237</v>
      </c>
      <c r="Y9" s="220" t="s">
        <v>176</v>
      </c>
      <c r="Z9" s="210"/>
      <c r="AA9" s="210"/>
      <c r="AB9" s="210"/>
      <c r="AC9" s="210"/>
      <c r="AD9" s="210"/>
      <c r="AE9" s="210"/>
      <c r="AF9" s="210"/>
      <c r="AG9" s="210" t="s">
        <v>238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17"/>
      <c r="B10" s="218"/>
      <c r="C10" s="242" t="s">
        <v>1055</v>
      </c>
      <c r="D10" s="236"/>
      <c r="E10" s="236"/>
      <c r="F10" s="236"/>
      <c r="G10" s="236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178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5">
      <c r="A11" s="217"/>
      <c r="B11" s="218"/>
      <c r="C11" s="253" t="s">
        <v>1056</v>
      </c>
      <c r="D11" s="248"/>
      <c r="E11" s="249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254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17"/>
      <c r="B12" s="218"/>
      <c r="C12" s="253" t="s">
        <v>1057</v>
      </c>
      <c r="D12" s="248"/>
      <c r="E12" s="249">
        <v>93.241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254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5">
      <c r="A13" s="217"/>
      <c r="B13" s="218"/>
      <c r="C13" s="244"/>
      <c r="D13" s="239"/>
      <c r="E13" s="239"/>
      <c r="F13" s="239"/>
      <c r="G13" s="239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180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5">
      <c r="A14" s="222" t="s">
        <v>168</v>
      </c>
      <c r="B14" s="223" t="s">
        <v>75</v>
      </c>
      <c r="C14" s="240" t="s">
        <v>76</v>
      </c>
      <c r="D14" s="224"/>
      <c r="E14" s="225"/>
      <c r="F14" s="226"/>
      <c r="G14" s="226">
        <f>SUMIF(AG15:AG52,"&lt;&gt;NOR",G15:G52)</f>
        <v>0</v>
      </c>
      <c r="H14" s="226"/>
      <c r="I14" s="226">
        <f>SUM(I15:I52)</f>
        <v>0</v>
      </c>
      <c r="J14" s="226"/>
      <c r="K14" s="226">
        <f>SUM(K15:K52)</f>
        <v>0</v>
      </c>
      <c r="L14" s="226"/>
      <c r="M14" s="226">
        <f>SUM(M15:M52)</f>
        <v>0</v>
      </c>
      <c r="N14" s="225"/>
      <c r="O14" s="225">
        <f>SUM(O15:O52)</f>
        <v>1.3599999999999999</v>
      </c>
      <c r="P14" s="225"/>
      <c r="Q14" s="225">
        <f>SUM(Q15:Q52)</f>
        <v>0</v>
      </c>
      <c r="R14" s="226"/>
      <c r="S14" s="226"/>
      <c r="T14" s="227"/>
      <c r="U14" s="221"/>
      <c r="V14" s="221">
        <f>SUM(V15:V52)</f>
        <v>171.68</v>
      </c>
      <c r="W14" s="221"/>
      <c r="X14" s="221"/>
      <c r="Y14" s="221"/>
      <c r="AG14" t="s">
        <v>169</v>
      </c>
    </row>
    <row r="15" spans="1:60" outlineLevel="1" x14ac:dyDescent="0.25">
      <c r="A15" s="229">
        <v>2</v>
      </c>
      <c r="B15" s="230" t="s">
        <v>464</v>
      </c>
      <c r="C15" s="241" t="s">
        <v>807</v>
      </c>
      <c r="D15" s="231" t="s">
        <v>466</v>
      </c>
      <c r="E15" s="232">
        <v>240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 t="s">
        <v>236</v>
      </c>
      <c r="S15" s="234" t="s">
        <v>173</v>
      </c>
      <c r="T15" s="235" t="s">
        <v>173</v>
      </c>
      <c r="U15" s="220">
        <v>0.2</v>
      </c>
      <c r="V15" s="220">
        <f>ROUND(E15*U15,2)</f>
        <v>48</v>
      </c>
      <c r="W15" s="220"/>
      <c r="X15" s="220" t="s">
        <v>237</v>
      </c>
      <c r="Y15" s="220" t="s">
        <v>176</v>
      </c>
      <c r="Z15" s="210"/>
      <c r="AA15" s="210"/>
      <c r="AB15" s="210"/>
      <c r="AC15" s="210"/>
      <c r="AD15" s="210"/>
      <c r="AE15" s="210"/>
      <c r="AF15" s="210"/>
      <c r="AG15" s="210" t="s">
        <v>467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17"/>
      <c r="B16" s="218"/>
      <c r="C16" s="252" t="s">
        <v>808</v>
      </c>
      <c r="D16" s="250"/>
      <c r="E16" s="250"/>
      <c r="F16" s="250"/>
      <c r="G16" s="25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240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37" t="str">
        <f>C16</f>
        <v>na vzdálenost od hladiny vody v jímce po výšku roviny proložené osou nejvyššího bodu výtlačného potrubí. Včetně odpadní potrubí v délce do 20 m.</v>
      </c>
      <c r="BB16" s="210"/>
      <c r="BC16" s="210"/>
      <c r="BD16" s="210"/>
      <c r="BE16" s="210"/>
      <c r="BF16" s="210"/>
      <c r="BG16" s="210"/>
      <c r="BH16" s="210"/>
    </row>
    <row r="17" spans="1:60" outlineLevel="2" x14ac:dyDescent="0.25">
      <c r="A17" s="217"/>
      <c r="B17" s="218"/>
      <c r="C17" s="253" t="s">
        <v>1058</v>
      </c>
      <c r="D17" s="248"/>
      <c r="E17" s="249"/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254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5">
      <c r="A18" s="217"/>
      <c r="B18" s="218"/>
      <c r="C18" s="253" t="s">
        <v>1059</v>
      </c>
      <c r="D18" s="248"/>
      <c r="E18" s="249">
        <v>240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254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5">
      <c r="A19" s="217"/>
      <c r="B19" s="218"/>
      <c r="C19" s="244"/>
      <c r="D19" s="239"/>
      <c r="E19" s="239"/>
      <c r="F19" s="239"/>
      <c r="G19" s="239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180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29">
        <v>3</v>
      </c>
      <c r="B20" s="230" t="s">
        <v>474</v>
      </c>
      <c r="C20" s="241" t="s">
        <v>815</v>
      </c>
      <c r="D20" s="231" t="s">
        <v>466</v>
      </c>
      <c r="E20" s="232">
        <v>240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2">
        <v>4.0000000000000003E-5</v>
      </c>
      <c r="O20" s="232">
        <f>ROUND(E20*N20,2)</f>
        <v>0.01</v>
      </c>
      <c r="P20" s="232">
        <v>0</v>
      </c>
      <c r="Q20" s="232">
        <f>ROUND(E20*P20,2)</f>
        <v>0</v>
      </c>
      <c r="R20" s="234" t="s">
        <v>236</v>
      </c>
      <c r="S20" s="234" t="s">
        <v>173</v>
      </c>
      <c r="T20" s="235" t="s">
        <v>173</v>
      </c>
      <c r="U20" s="220">
        <v>0.3</v>
      </c>
      <c r="V20" s="220">
        <f>ROUND(E20*U20,2)</f>
        <v>72</v>
      </c>
      <c r="W20" s="220"/>
      <c r="X20" s="220" t="s">
        <v>237</v>
      </c>
      <c r="Y20" s="220" t="s">
        <v>176</v>
      </c>
      <c r="Z20" s="210"/>
      <c r="AA20" s="210"/>
      <c r="AB20" s="210"/>
      <c r="AC20" s="210"/>
      <c r="AD20" s="210"/>
      <c r="AE20" s="210"/>
      <c r="AF20" s="210"/>
      <c r="AG20" s="210" t="s">
        <v>467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5">
      <c r="A21" s="217"/>
      <c r="B21" s="218"/>
      <c r="C21" s="252" t="s">
        <v>808</v>
      </c>
      <c r="D21" s="250"/>
      <c r="E21" s="250"/>
      <c r="F21" s="250"/>
      <c r="G21" s="25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240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37" t="str">
        <f>C21</f>
        <v>na vzdálenost od hladiny vody v jímce po výšku roviny proložené osou nejvyššího bodu výtlačného potrubí. Včetně odpadní potrubí v délce do 20 m.</v>
      </c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17"/>
      <c r="B22" s="218"/>
      <c r="C22" s="253" t="s">
        <v>1058</v>
      </c>
      <c r="D22" s="248"/>
      <c r="E22" s="249"/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254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17"/>
      <c r="B23" s="218"/>
      <c r="C23" s="253" t="s">
        <v>1059</v>
      </c>
      <c r="D23" s="248"/>
      <c r="E23" s="249">
        <v>240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254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5">
      <c r="A24" s="217"/>
      <c r="B24" s="218"/>
      <c r="C24" s="244"/>
      <c r="D24" s="239"/>
      <c r="E24" s="239"/>
      <c r="F24" s="239"/>
      <c r="G24" s="239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180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29">
        <v>4</v>
      </c>
      <c r="B25" s="230" t="s">
        <v>470</v>
      </c>
      <c r="C25" s="241" t="s">
        <v>811</v>
      </c>
      <c r="D25" s="231" t="s">
        <v>471</v>
      </c>
      <c r="E25" s="232">
        <v>20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 t="s">
        <v>236</v>
      </c>
      <c r="S25" s="234" t="s">
        <v>173</v>
      </c>
      <c r="T25" s="235" t="s">
        <v>173</v>
      </c>
      <c r="U25" s="220">
        <v>0</v>
      </c>
      <c r="V25" s="220">
        <f>ROUND(E25*U25,2)</f>
        <v>0</v>
      </c>
      <c r="W25" s="220"/>
      <c r="X25" s="220" t="s">
        <v>237</v>
      </c>
      <c r="Y25" s="220" t="s">
        <v>176</v>
      </c>
      <c r="Z25" s="210"/>
      <c r="AA25" s="210"/>
      <c r="AB25" s="210"/>
      <c r="AC25" s="210"/>
      <c r="AD25" s="210"/>
      <c r="AE25" s="210"/>
      <c r="AF25" s="210"/>
      <c r="AG25" s="210" t="s">
        <v>467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1" outlineLevel="2" x14ac:dyDescent="0.25">
      <c r="A26" s="217"/>
      <c r="B26" s="218"/>
      <c r="C26" s="252" t="s">
        <v>812</v>
      </c>
      <c r="D26" s="250"/>
      <c r="E26" s="250"/>
      <c r="F26" s="250"/>
      <c r="G26" s="25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240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37" t="str">
        <f>C26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26" s="210"/>
      <c r="BC26" s="210"/>
      <c r="BD26" s="210"/>
      <c r="BE26" s="210"/>
      <c r="BF26" s="210"/>
      <c r="BG26" s="210"/>
      <c r="BH26" s="210"/>
    </row>
    <row r="27" spans="1:60" outlineLevel="2" x14ac:dyDescent="0.25">
      <c r="A27" s="217"/>
      <c r="B27" s="218"/>
      <c r="C27" s="253" t="s">
        <v>1060</v>
      </c>
      <c r="D27" s="248"/>
      <c r="E27" s="249"/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254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5">
      <c r="A28" s="217"/>
      <c r="B28" s="218"/>
      <c r="C28" s="253" t="s">
        <v>1061</v>
      </c>
      <c r="D28" s="248"/>
      <c r="E28" s="249">
        <v>20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254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5">
      <c r="A29" s="217"/>
      <c r="B29" s="218"/>
      <c r="C29" s="244"/>
      <c r="D29" s="239"/>
      <c r="E29" s="239"/>
      <c r="F29" s="239"/>
      <c r="G29" s="239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180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29">
        <v>5</v>
      </c>
      <c r="B30" s="230" t="s">
        <v>476</v>
      </c>
      <c r="C30" s="241" t="s">
        <v>816</v>
      </c>
      <c r="D30" s="231" t="s">
        <v>471</v>
      </c>
      <c r="E30" s="232">
        <v>20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 t="s">
        <v>236</v>
      </c>
      <c r="S30" s="234" t="s">
        <v>173</v>
      </c>
      <c r="T30" s="235" t="s">
        <v>173</v>
      </c>
      <c r="U30" s="220">
        <v>0</v>
      </c>
      <c r="V30" s="220">
        <f>ROUND(E30*U30,2)</f>
        <v>0</v>
      </c>
      <c r="W30" s="220"/>
      <c r="X30" s="220" t="s">
        <v>237</v>
      </c>
      <c r="Y30" s="220" t="s">
        <v>176</v>
      </c>
      <c r="Z30" s="210"/>
      <c r="AA30" s="210"/>
      <c r="AB30" s="210"/>
      <c r="AC30" s="210"/>
      <c r="AD30" s="210"/>
      <c r="AE30" s="210"/>
      <c r="AF30" s="210"/>
      <c r="AG30" s="210" t="s">
        <v>467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1" outlineLevel="2" x14ac:dyDescent="0.25">
      <c r="A31" s="217"/>
      <c r="B31" s="218"/>
      <c r="C31" s="252" t="s">
        <v>812</v>
      </c>
      <c r="D31" s="250"/>
      <c r="E31" s="250"/>
      <c r="F31" s="250"/>
      <c r="G31" s="25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240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37" t="str">
        <f>C31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31" s="210"/>
      <c r="BC31" s="210"/>
      <c r="BD31" s="210"/>
      <c r="BE31" s="210"/>
      <c r="BF31" s="210"/>
      <c r="BG31" s="210"/>
      <c r="BH31" s="210"/>
    </row>
    <row r="32" spans="1:60" outlineLevel="2" x14ac:dyDescent="0.25">
      <c r="A32" s="217"/>
      <c r="B32" s="218"/>
      <c r="C32" s="253" t="s">
        <v>1062</v>
      </c>
      <c r="D32" s="248"/>
      <c r="E32" s="249"/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254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5">
      <c r="A33" s="217"/>
      <c r="B33" s="218"/>
      <c r="C33" s="253" t="s">
        <v>1061</v>
      </c>
      <c r="D33" s="248"/>
      <c r="E33" s="249">
        <v>20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254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5">
      <c r="A34" s="217"/>
      <c r="B34" s="218"/>
      <c r="C34" s="244"/>
      <c r="D34" s="239"/>
      <c r="E34" s="239"/>
      <c r="F34" s="239"/>
      <c r="G34" s="239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180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9">
        <v>6</v>
      </c>
      <c r="B35" s="230" t="s">
        <v>491</v>
      </c>
      <c r="C35" s="241" t="s">
        <v>818</v>
      </c>
      <c r="D35" s="231" t="s">
        <v>266</v>
      </c>
      <c r="E35" s="232">
        <v>3</v>
      </c>
      <c r="F35" s="233"/>
      <c r="G35" s="234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32">
        <v>8.6800000000000002E-3</v>
      </c>
      <c r="O35" s="232">
        <f>ROUND(E35*N35,2)</f>
        <v>0.03</v>
      </c>
      <c r="P35" s="232">
        <v>0</v>
      </c>
      <c r="Q35" s="232">
        <f>ROUND(E35*P35,2)</f>
        <v>0</v>
      </c>
      <c r="R35" s="234" t="s">
        <v>236</v>
      </c>
      <c r="S35" s="234" t="s">
        <v>173</v>
      </c>
      <c r="T35" s="235" t="s">
        <v>173</v>
      </c>
      <c r="U35" s="220">
        <v>0.7</v>
      </c>
      <c r="V35" s="220">
        <f>ROUND(E35*U35,2)</f>
        <v>2.1</v>
      </c>
      <c r="W35" s="220"/>
      <c r="X35" s="220" t="s">
        <v>237</v>
      </c>
      <c r="Y35" s="220" t="s">
        <v>176</v>
      </c>
      <c r="Z35" s="210"/>
      <c r="AA35" s="210"/>
      <c r="AB35" s="210"/>
      <c r="AC35" s="210"/>
      <c r="AD35" s="210"/>
      <c r="AE35" s="210"/>
      <c r="AF35" s="210"/>
      <c r="AG35" s="210" t="s">
        <v>467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1" outlineLevel="2" x14ac:dyDescent="0.25">
      <c r="A36" s="217"/>
      <c r="B36" s="218"/>
      <c r="C36" s="252" t="s">
        <v>819</v>
      </c>
      <c r="D36" s="250"/>
      <c r="E36" s="250"/>
      <c r="F36" s="250"/>
      <c r="G36" s="25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240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37" t="str">
        <f>C36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6" s="210"/>
      <c r="BC36" s="210"/>
      <c r="BD36" s="210"/>
      <c r="BE36" s="210"/>
      <c r="BF36" s="210"/>
      <c r="BG36" s="210"/>
      <c r="BH36" s="210"/>
    </row>
    <row r="37" spans="1:60" outlineLevel="2" x14ac:dyDescent="0.25">
      <c r="A37" s="217"/>
      <c r="B37" s="218"/>
      <c r="C37" s="253" t="s">
        <v>820</v>
      </c>
      <c r="D37" s="248"/>
      <c r="E37" s="249"/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254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5">
      <c r="A38" s="217"/>
      <c r="B38" s="218"/>
      <c r="C38" s="253" t="s">
        <v>821</v>
      </c>
      <c r="D38" s="248"/>
      <c r="E38" s="249">
        <v>3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254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5">
      <c r="A39" s="217"/>
      <c r="B39" s="218"/>
      <c r="C39" s="244"/>
      <c r="D39" s="239"/>
      <c r="E39" s="239"/>
      <c r="F39" s="239"/>
      <c r="G39" s="239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180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9">
        <v>7</v>
      </c>
      <c r="B40" s="230" t="s">
        <v>495</v>
      </c>
      <c r="C40" s="241" t="s">
        <v>822</v>
      </c>
      <c r="D40" s="231" t="s">
        <v>266</v>
      </c>
      <c r="E40" s="232">
        <v>30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1.069E-2</v>
      </c>
      <c r="O40" s="232">
        <f>ROUND(E40*N40,2)</f>
        <v>0.32</v>
      </c>
      <c r="P40" s="232">
        <v>0</v>
      </c>
      <c r="Q40" s="232">
        <f>ROUND(E40*P40,2)</f>
        <v>0</v>
      </c>
      <c r="R40" s="234" t="s">
        <v>236</v>
      </c>
      <c r="S40" s="234" t="s">
        <v>173</v>
      </c>
      <c r="T40" s="235" t="s">
        <v>173</v>
      </c>
      <c r="U40" s="220">
        <v>0.91</v>
      </c>
      <c r="V40" s="220">
        <f>ROUND(E40*U40,2)</f>
        <v>27.3</v>
      </c>
      <c r="W40" s="220"/>
      <c r="X40" s="220" t="s">
        <v>237</v>
      </c>
      <c r="Y40" s="220" t="s">
        <v>176</v>
      </c>
      <c r="Z40" s="210"/>
      <c r="AA40" s="210"/>
      <c r="AB40" s="210"/>
      <c r="AC40" s="210"/>
      <c r="AD40" s="210"/>
      <c r="AE40" s="210"/>
      <c r="AF40" s="210"/>
      <c r="AG40" s="210" t="s">
        <v>467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1" outlineLevel="2" x14ac:dyDescent="0.25">
      <c r="A41" s="217"/>
      <c r="B41" s="218"/>
      <c r="C41" s="252" t="s">
        <v>819</v>
      </c>
      <c r="D41" s="250"/>
      <c r="E41" s="250"/>
      <c r="F41" s="250"/>
      <c r="G41" s="25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240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37" t="str">
        <f>C41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1" s="210"/>
      <c r="BC41" s="210"/>
      <c r="BD41" s="210"/>
      <c r="BE41" s="210"/>
      <c r="BF41" s="210"/>
      <c r="BG41" s="210"/>
      <c r="BH41" s="210"/>
    </row>
    <row r="42" spans="1:60" outlineLevel="2" x14ac:dyDescent="0.25">
      <c r="A42" s="217"/>
      <c r="B42" s="218"/>
      <c r="C42" s="253" t="s">
        <v>823</v>
      </c>
      <c r="D42" s="248"/>
      <c r="E42" s="249"/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254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5">
      <c r="A43" s="217"/>
      <c r="B43" s="218"/>
      <c r="C43" s="253" t="s">
        <v>824</v>
      </c>
      <c r="D43" s="248"/>
      <c r="E43" s="249"/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254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5">
      <c r="A44" s="217"/>
      <c r="B44" s="218"/>
      <c r="C44" s="253" t="s">
        <v>825</v>
      </c>
      <c r="D44" s="248"/>
      <c r="E44" s="249">
        <v>30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254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5">
      <c r="A45" s="217"/>
      <c r="B45" s="218"/>
      <c r="C45" s="244"/>
      <c r="D45" s="239"/>
      <c r="E45" s="239"/>
      <c r="F45" s="239"/>
      <c r="G45" s="239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180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9">
        <v>8</v>
      </c>
      <c r="B46" s="230" t="s">
        <v>502</v>
      </c>
      <c r="C46" s="241" t="s">
        <v>826</v>
      </c>
      <c r="D46" s="231" t="s">
        <v>266</v>
      </c>
      <c r="E46" s="232">
        <v>40.5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32">
        <v>2.478E-2</v>
      </c>
      <c r="O46" s="232">
        <f>ROUND(E46*N46,2)</f>
        <v>1</v>
      </c>
      <c r="P46" s="232">
        <v>0</v>
      </c>
      <c r="Q46" s="232">
        <f>ROUND(E46*P46,2)</f>
        <v>0</v>
      </c>
      <c r="R46" s="234" t="s">
        <v>236</v>
      </c>
      <c r="S46" s="234" t="s">
        <v>173</v>
      </c>
      <c r="T46" s="235" t="s">
        <v>173</v>
      </c>
      <c r="U46" s="220">
        <v>0.55000000000000004</v>
      </c>
      <c r="V46" s="220">
        <f>ROUND(E46*U46,2)</f>
        <v>22.28</v>
      </c>
      <c r="W46" s="220"/>
      <c r="X46" s="220" t="s">
        <v>237</v>
      </c>
      <c r="Y46" s="220" t="s">
        <v>176</v>
      </c>
      <c r="Z46" s="210"/>
      <c r="AA46" s="210"/>
      <c r="AB46" s="210"/>
      <c r="AC46" s="210"/>
      <c r="AD46" s="210"/>
      <c r="AE46" s="210"/>
      <c r="AF46" s="210"/>
      <c r="AG46" s="210" t="s">
        <v>467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1" outlineLevel="2" x14ac:dyDescent="0.25">
      <c r="A47" s="217"/>
      <c r="B47" s="218"/>
      <c r="C47" s="252" t="s">
        <v>819</v>
      </c>
      <c r="D47" s="250"/>
      <c r="E47" s="250"/>
      <c r="F47" s="250"/>
      <c r="G47" s="25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240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37" t="str">
        <f>C47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7" s="210"/>
      <c r="BC47" s="210"/>
      <c r="BD47" s="210"/>
      <c r="BE47" s="210"/>
      <c r="BF47" s="210"/>
      <c r="BG47" s="210"/>
      <c r="BH47" s="210"/>
    </row>
    <row r="48" spans="1:60" outlineLevel="2" x14ac:dyDescent="0.25">
      <c r="A48" s="217"/>
      <c r="B48" s="218"/>
      <c r="C48" s="253" t="s">
        <v>824</v>
      </c>
      <c r="D48" s="248"/>
      <c r="E48" s="249"/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254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5">
      <c r="A49" s="217"/>
      <c r="B49" s="218"/>
      <c r="C49" s="253" t="s">
        <v>824</v>
      </c>
      <c r="D49" s="248"/>
      <c r="E49" s="249"/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254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5">
      <c r="A50" s="217"/>
      <c r="B50" s="218"/>
      <c r="C50" s="253" t="s">
        <v>824</v>
      </c>
      <c r="D50" s="248"/>
      <c r="E50" s="249"/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254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17"/>
      <c r="B51" s="218"/>
      <c r="C51" s="253" t="s">
        <v>827</v>
      </c>
      <c r="D51" s="248"/>
      <c r="E51" s="249">
        <v>40.5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254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5">
      <c r="A52" s="217"/>
      <c r="B52" s="218"/>
      <c r="C52" s="244"/>
      <c r="D52" s="239"/>
      <c r="E52" s="239"/>
      <c r="F52" s="239"/>
      <c r="G52" s="239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180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5">
      <c r="A53" s="222" t="s">
        <v>168</v>
      </c>
      <c r="B53" s="223" t="s">
        <v>77</v>
      </c>
      <c r="C53" s="240" t="s">
        <v>78</v>
      </c>
      <c r="D53" s="224"/>
      <c r="E53" s="225"/>
      <c r="F53" s="226"/>
      <c r="G53" s="226">
        <f>SUMIF(AG54:AG63,"&lt;&gt;NOR",G54:G63)</f>
        <v>0</v>
      </c>
      <c r="H53" s="226"/>
      <c r="I53" s="226">
        <f>SUM(I54:I63)</f>
        <v>0</v>
      </c>
      <c r="J53" s="226"/>
      <c r="K53" s="226">
        <f>SUM(K54:K63)</f>
        <v>0</v>
      </c>
      <c r="L53" s="226"/>
      <c r="M53" s="226">
        <f>SUM(M54:M63)</f>
        <v>0</v>
      </c>
      <c r="N53" s="225"/>
      <c r="O53" s="225">
        <f>SUM(O54:O63)</f>
        <v>0</v>
      </c>
      <c r="P53" s="225"/>
      <c r="Q53" s="225">
        <f>SUM(Q54:Q63)</f>
        <v>0</v>
      </c>
      <c r="R53" s="226"/>
      <c r="S53" s="226"/>
      <c r="T53" s="227"/>
      <c r="U53" s="221"/>
      <c r="V53" s="221">
        <f>SUM(V54:V63)</f>
        <v>88.82</v>
      </c>
      <c r="W53" s="221"/>
      <c r="X53" s="221"/>
      <c r="Y53" s="221"/>
      <c r="AG53" t="s">
        <v>169</v>
      </c>
    </row>
    <row r="54" spans="1:60" outlineLevel="1" x14ac:dyDescent="0.25">
      <c r="A54" s="229">
        <v>9</v>
      </c>
      <c r="B54" s="230" t="s">
        <v>517</v>
      </c>
      <c r="C54" s="241" t="s">
        <v>828</v>
      </c>
      <c r="D54" s="231" t="s">
        <v>270</v>
      </c>
      <c r="E54" s="232">
        <v>57.3</v>
      </c>
      <c r="F54" s="233"/>
      <c r="G54" s="234">
        <f>ROUND(E54*F54,2)</f>
        <v>0</v>
      </c>
      <c r="H54" s="233"/>
      <c r="I54" s="234">
        <f>ROUND(E54*H54,2)</f>
        <v>0</v>
      </c>
      <c r="J54" s="233"/>
      <c r="K54" s="234">
        <f>ROUND(E54*J54,2)</f>
        <v>0</v>
      </c>
      <c r="L54" s="234">
        <v>21</v>
      </c>
      <c r="M54" s="234">
        <f>G54*(1+L54/100)</f>
        <v>0</v>
      </c>
      <c r="N54" s="232">
        <v>0</v>
      </c>
      <c r="O54" s="232">
        <f>ROUND(E54*N54,2)</f>
        <v>0</v>
      </c>
      <c r="P54" s="232">
        <v>0</v>
      </c>
      <c r="Q54" s="232">
        <f>ROUND(E54*P54,2)</f>
        <v>0</v>
      </c>
      <c r="R54" s="234" t="s">
        <v>236</v>
      </c>
      <c r="S54" s="234" t="s">
        <v>173</v>
      </c>
      <c r="T54" s="235" t="s">
        <v>173</v>
      </c>
      <c r="U54" s="220">
        <v>1.55</v>
      </c>
      <c r="V54" s="220">
        <f>ROUND(E54*U54,2)</f>
        <v>88.82</v>
      </c>
      <c r="W54" s="220"/>
      <c r="X54" s="220" t="s">
        <v>237</v>
      </c>
      <c r="Y54" s="220" t="s">
        <v>176</v>
      </c>
      <c r="Z54" s="210"/>
      <c r="AA54" s="210"/>
      <c r="AB54" s="210"/>
      <c r="AC54" s="210"/>
      <c r="AD54" s="210"/>
      <c r="AE54" s="210"/>
      <c r="AF54" s="210"/>
      <c r="AG54" s="210" t="s">
        <v>467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5">
      <c r="A55" s="217"/>
      <c r="B55" s="218"/>
      <c r="C55" s="252" t="s">
        <v>829</v>
      </c>
      <c r="D55" s="250"/>
      <c r="E55" s="250"/>
      <c r="F55" s="250"/>
      <c r="G55" s="25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240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37" t="str">
        <f>C55</f>
        <v>příplatek k cenám vykopávek za ztížení vykopávky v blízkosti podzemního vedení nebo výbušnin v horninách jakékoliv třídy,</v>
      </c>
      <c r="BB55" s="210"/>
      <c r="BC55" s="210"/>
      <c r="BD55" s="210"/>
      <c r="BE55" s="210"/>
      <c r="BF55" s="210"/>
      <c r="BG55" s="210"/>
      <c r="BH55" s="210"/>
    </row>
    <row r="56" spans="1:60" outlineLevel="2" x14ac:dyDescent="0.25">
      <c r="A56" s="217"/>
      <c r="B56" s="218"/>
      <c r="C56" s="253" t="s">
        <v>830</v>
      </c>
      <c r="D56" s="248"/>
      <c r="E56" s="249"/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254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5">
      <c r="A57" s="217"/>
      <c r="B57" s="218"/>
      <c r="C57" s="253" t="s">
        <v>831</v>
      </c>
      <c r="D57" s="248"/>
      <c r="E57" s="249"/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254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5">
      <c r="A58" s="217"/>
      <c r="B58" s="218"/>
      <c r="C58" s="253" t="s">
        <v>832</v>
      </c>
      <c r="D58" s="248"/>
      <c r="E58" s="249"/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254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5">
      <c r="A59" s="217"/>
      <c r="B59" s="218"/>
      <c r="C59" s="253" t="s">
        <v>833</v>
      </c>
      <c r="D59" s="248"/>
      <c r="E59" s="249"/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254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17"/>
      <c r="B60" s="218"/>
      <c r="C60" s="253" t="s">
        <v>833</v>
      </c>
      <c r="D60" s="248"/>
      <c r="E60" s="249"/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254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5">
      <c r="A61" s="217"/>
      <c r="B61" s="218"/>
      <c r="C61" s="253" t="s">
        <v>833</v>
      </c>
      <c r="D61" s="248"/>
      <c r="E61" s="249"/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254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5">
      <c r="A62" s="217"/>
      <c r="B62" s="218"/>
      <c r="C62" s="253" t="s">
        <v>834</v>
      </c>
      <c r="D62" s="248"/>
      <c r="E62" s="249">
        <v>57.3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254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5">
      <c r="A63" s="217"/>
      <c r="B63" s="218"/>
      <c r="C63" s="244"/>
      <c r="D63" s="239"/>
      <c r="E63" s="239"/>
      <c r="F63" s="239"/>
      <c r="G63" s="239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180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x14ac:dyDescent="0.25">
      <c r="A64" s="222" t="s">
        <v>168</v>
      </c>
      <c r="B64" s="223" t="s">
        <v>79</v>
      </c>
      <c r="C64" s="240" t="s">
        <v>80</v>
      </c>
      <c r="D64" s="224"/>
      <c r="E64" s="225"/>
      <c r="F64" s="226"/>
      <c r="G64" s="226">
        <f>SUMIF(AG65:AG83,"&lt;&gt;NOR",G65:G83)</f>
        <v>0</v>
      </c>
      <c r="H64" s="226"/>
      <c r="I64" s="226">
        <f>SUM(I65:I83)</f>
        <v>0</v>
      </c>
      <c r="J64" s="226"/>
      <c r="K64" s="226">
        <f>SUM(K65:K83)</f>
        <v>0</v>
      </c>
      <c r="L64" s="226"/>
      <c r="M64" s="226">
        <f>SUM(M65:M83)</f>
        <v>0</v>
      </c>
      <c r="N64" s="225"/>
      <c r="O64" s="225">
        <f>SUM(O65:O83)</f>
        <v>0</v>
      </c>
      <c r="P64" s="225"/>
      <c r="Q64" s="225">
        <f>SUM(Q65:Q83)</f>
        <v>0</v>
      </c>
      <c r="R64" s="226"/>
      <c r="S64" s="226"/>
      <c r="T64" s="227"/>
      <c r="U64" s="221"/>
      <c r="V64" s="221">
        <f>SUM(V65:V83)</f>
        <v>337.49</v>
      </c>
      <c r="W64" s="221"/>
      <c r="X64" s="221"/>
      <c r="Y64" s="221"/>
      <c r="AG64" t="s">
        <v>169</v>
      </c>
    </row>
    <row r="65" spans="1:60" outlineLevel="1" x14ac:dyDescent="0.25">
      <c r="A65" s="229">
        <v>10</v>
      </c>
      <c r="B65" s="230" t="s">
        <v>1063</v>
      </c>
      <c r="C65" s="241" t="s">
        <v>1064</v>
      </c>
      <c r="D65" s="231" t="s">
        <v>270</v>
      </c>
      <c r="E65" s="232">
        <v>65.641000000000005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2">
        <v>0</v>
      </c>
      <c r="O65" s="232">
        <f>ROUND(E65*N65,2)</f>
        <v>0</v>
      </c>
      <c r="P65" s="232">
        <v>0</v>
      </c>
      <c r="Q65" s="232">
        <f>ROUND(E65*P65,2)</f>
        <v>0</v>
      </c>
      <c r="R65" s="234" t="s">
        <v>236</v>
      </c>
      <c r="S65" s="234" t="s">
        <v>173</v>
      </c>
      <c r="T65" s="235" t="s">
        <v>173</v>
      </c>
      <c r="U65" s="220">
        <v>0.37</v>
      </c>
      <c r="V65" s="220">
        <f>ROUND(E65*U65,2)</f>
        <v>24.29</v>
      </c>
      <c r="W65" s="220"/>
      <c r="X65" s="220" t="s">
        <v>237</v>
      </c>
      <c r="Y65" s="220" t="s">
        <v>176</v>
      </c>
      <c r="Z65" s="210"/>
      <c r="AA65" s="210"/>
      <c r="AB65" s="210"/>
      <c r="AC65" s="210"/>
      <c r="AD65" s="210"/>
      <c r="AE65" s="210"/>
      <c r="AF65" s="210"/>
      <c r="AG65" s="210" t="s">
        <v>467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1" outlineLevel="2" x14ac:dyDescent="0.25">
      <c r="A66" s="217"/>
      <c r="B66" s="218"/>
      <c r="C66" s="252" t="s">
        <v>837</v>
      </c>
      <c r="D66" s="250"/>
      <c r="E66" s="250"/>
      <c r="F66" s="250"/>
      <c r="G66" s="25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240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37" t="str">
        <f>C66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6" s="210"/>
      <c r="BC66" s="210"/>
      <c r="BD66" s="210"/>
      <c r="BE66" s="210"/>
      <c r="BF66" s="210"/>
      <c r="BG66" s="210"/>
      <c r="BH66" s="210"/>
    </row>
    <row r="67" spans="1:60" outlineLevel="2" x14ac:dyDescent="0.25">
      <c r="A67" s="217"/>
      <c r="B67" s="218"/>
      <c r="C67" s="253" t="s">
        <v>1065</v>
      </c>
      <c r="D67" s="248"/>
      <c r="E67" s="249"/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254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5">
      <c r="A68" s="217"/>
      <c r="B68" s="218"/>
      <c r="C68" s="253" t="s">
        <v>1066</v>
      </c>
      <c r="D68" s="248"/>
      <c r="E68" s="249">
        <v>65.641000000000005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254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5">
      <c r="A69" s="217"/>
      <c r="B69" s="218"/>
      <c r="C69" s="244"/>
      <c r="D69" s="239"/>
      <c r="E69" s="239"/>
      <c r="F69" s="239"/>
      <c r="G69" s="239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180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29">
        <v>11</v>
      </c>
      <c r="B70" s="230" t="s">
        <v>529</v>
      </c>
      <c r="C70" s="241" t="s">
        <v>840</v>
      </c>
      <c r="D70" s="231" t="s">
        <v>270</v>
      </c>
      <c r="E70" s="232">
        <v>32.820500000000003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4" t="s">
        <v>236</v>
      </c>
      <c r="S70" s="234" t="s">
        <v>173</v>
      </c>
      <c r="T70" s="235" t="s">
        <v>173</v>
      </c>
      <c r="U70" s="220">
        <v>0.08</v>
      </c>
      <c r="V70" s="220">
        <f>ROUND(E70*U70,2)</f>
        <v>2.63</v>
      </c>
      <c r="W70" s="220"/>
      <c r="X70" s="220" t="s">
        <v>237</v>
      </c>
      <c r="Y70" s="220" t="s">
        <v>176</v>
      </c>
      <c r="Z70" s="210"/>
      <c r="AA70" s="210"/>
      <c r="AB70" s="210"/>
      <c r="AC70" s="210"/>
      <c r="AD70" s="210"/>
      <c r="AE70" s="210"/>
      <c r="AF70" s="210"/>
      <c r="AG70" s="210" t="s">
        <v>467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1" outlineLevel="2" x14ac:dyDescent="0.25">
      <c r="A71" s="217"/>
      <c r="B71" s="218"/>
      <c r="C71" s="252" t="s">
        <v>837</v>
      </c>
      <c r="D71" s="250"/>
      <c r="E71" s="250"/>
      <c r="F71" s="250"/>
      <c r="G71" s="25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240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37" t="str">
        <f>C71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1" s="210"/>
      <c r="BC71" s="210"/>
      <c r="BD71" s="210"/>
      <c r="BE71" s="210"/>
      <c r="BF71" s="210"/>
      <c r="BG71" s="210"/>
      <c r="BH71" s="210"/>
    </row>
    <row r="72" spans="1:60" outlineLevel="2" x14ac:dyDescent="0.25">
      <c r="A72" s="217"/>
      <c r="B72" s="218"/>
      <c r="C72" s="253" t="s">
        <v>1067</v>
      </c>
      <c r="D72" s="248"/>
      <c r="E72" s="249"/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254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5">
      <c r="A73" s="217"/>
      <c r="B73" s="218"/>
      <c r="C73" s="253" t="s">
        <v>1068</v>
      </c>
      <c r="D73" s="248"/>
      <c r="E73" s="249">
        <v>32.820500000000003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254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5">
      <c r="A74" s="217"/>
      <c r="B74" s="218"/>
      <c r="C74" s="244"/>
      <c r="D74" s="239"/>
      <c r="E74" s="239"/>
      <c r="F74" s="239"/>
      <c r="G74" s="239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180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29">
        <v>12</v>
      </c>
      <c r="B75" s="230" t="s">
        <v>1069</v>
      </c>
      <c r="C75" s="241" t="s">
        <v>1070</v>
      </c>
      <c r="D75" s="231" t="s">
        <v>270</v>
      </c>
      <c r="E75" s="232">
        <v>66.641000000000005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 t="s">
        <v>236</v>
      </c>
      <c r="S75" s="234" t="s">
        <v>173</v>
      </c>
      <c r="T75" s="235" t="s">
        <v>173</v>
      </c>
      <c r="U75" s="220">
        <v>0.54</v>
      </c>
      <c r="V75" s="220">
        <f>ROUND(E75*U75,2)</f>
        <v>35.99</v>
      </c>
      <c r="W75" s="220"/>
      <c r="X75" s="220" t="s">
        <v>237</v>
      </c>
      <c r="Y75" s="220" t="s">
        <v>176</v>
      </c>
      <c r="Z75" s="210"/>
      <c r="AA75" s="210"/>
      <c r="AB75" s="210"/>
      <c r="AC75" s="210"/>
      <c r="AD75" s="210"/>
      <c r="AE75" s="210"/>
      <c r="AF75" s="210"/>
      <c r="AG75" s="210" t="s">
        <v>467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1" outlineLevel="2" x14ac:dyDescent="0.25">
      <c r="A76" s="217"/>
      <c r="B76" s="218"/>
      <c r="C76" s="252" t="s">
        <v>837</v>
      </c>
      <c r="D76" s="250"/>
      <c r="E76" s="250"/>
      <c r="F76" s="250"/>
      <c r="G76" s="25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240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37" t="str">
        <f>C76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6" s="210"/>
      <c r="BC76" s="210"/>
      <c r="BD76" s="210"/>
      <c r="BE76" s="210"/>
      <c r="BF76" s="210"/>
      <c r="BG76" s="210"/>
      <c r="BH76" s="210"/>
    </row>
    <row r="77" spans="1:60" outlineLevel="2" x14ac:dyDescent="0.25">
      <c r="A77" s="217"/>
      <c r="B77" s="218"/>
      <c r="C77" s="253" t="s">
        <v>1071</v>
      </c>
      <c r="D77" s="248"/>
      <c r="E77" s="249"/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254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5">
      <c r="A78" s="217"/>
      <c r="B78" s="218"/>
      <c r="C78" s="253" t="s">
        <v>1072</v>
      </c>
      <c r="D78" s="248"/>
      <c r="E78" s="249">
        <v>66.641000000000005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254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5">
      <c r="A79" s="217"/>
      <c r="B79" s="218"/>
      <c r="C79" s="244"/>
      <c r="D79" s="239"/>
      <c r="E79" s="239"/>
      <c r="F79" s="239"/>
      <c r="G79" s="239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180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9">
        <v>13</v>
      </c>
      <c r="B80" s="230" t="s">
        <v>541</v>
      </c>
      <c r="C80" s="241" t="s">
        <v>542</v>
      </c>
      <c r="D80" s="231" t="s">
        <v>270</v>
      </c>
      <c r="E80" s="232">
        <v>57.3</v>
      </c>
      <c r="F80" s="233"/>
      <c r="G80" s="234">
        <f>ROUND(E80*F80,2)</f>
        <v>0</v>
      </c>
      <c r="H80" s="233"/>
      <c r="I80" s="234">
        <f>ROUND(E80*H80,2)</f>
        <v>0</v>
      </c>
      <c r="J80" s="233"/>
      <c r="K80" s="234">
        <f>ROUND(E80*J80,2)</f>
        <v>0</v>
      </c>
      <c r="L80" s="234">
        <v>21</v>
      </c>
      <c r="M80" s="234">
        <f>G80*(1+L80/100)</f>
        <v>0</v>
      </c>
      <c r="N80" s="232">
        <v>0</v>
      </c>
      <c r="O80" s="232">
        <f>ROUND(E80*N80,2)</f>
        <v>0</v>
      </c>
      <c r="P80" s="232">
        <v>0</v>
      </c>
      <c r="Q80" s="232">
        <f>ROUND(E80*P80,2)</f>
        <v>0</v>
      </c>
      <c r="R80" s="234" t="s">
        <v>352</v>
      </c>
      <c r="S80" s="234" t="s">
        <v>173</v>
      </c>
      <c r="T80" s="235" t="s">
        <v>173</v>
      </c>
      <c r="U80" s="220">
        <v>4.7919999999999998</v>
      </c>
      <c r="V80" s="220">
        <f>ROUND(E80*U80,2)</f>
        <v>274.58</v>
      </c>
      <c r="W80" s="220"/>
      <c r="X80" s="220" t="s">
        <v>353</v>
      </c>
      <c r="Y80" s="220" t="s">
        <v>176</v>
      </c>
      <c r="Z80" s="210"/>
      <c r="AA80" s="210"/>
      <c r="AB80" s="210"/>
      <c r="AC80" s="210"/>
      <c r="AD80" s="210"/>
      <c r="AE80" s="210"/>
      <c r="AF80" s="210"/>
      <c r="AG80" s="210" t="s">
        <v>480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5">
      <c r="A81" s="217"/>
      <c r="B81" s="218"/>
      <c r="C81" s="253" t="s">
        <v>843</v>
      </c>
      <c r="D81" s="248"/>
      <c r="E81" s="249"/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254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5">
      <c r="A82" s="217"/>
      <c r="B82" s="218"/>
      <c r="C82" s="253" t="s">
        <v>834</v>
      </c>
      <c r="D82" s="248"/>
      <c r="E82" s="249">
        <v>57.3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254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5">
      <c r="A83" s="217"/>
      <c r="B83" s="218"/>
      <c r="C83" s="244"/>
      <c r="D83" s="239"/>
      <c r="E83" s="239"/>
      <c r="F83" s="239"/>
      <c r="G83" s="239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180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25">
      <c r="A84" s="222" t="s">
        <v>168</v>
      </c>
      <c r="B84" s="223" t="s">
        <v>81</v>
      </c>
      <c r="C84" s="240" t="s">
        <v>82</v>
      </c>
      <c r="D84" s="224"/>
      <c r="E84" s="225"/>
      <c r="F84" s="226"/>
      <c r="G84" s="226">
        <f>SUMIF(AG85:AG94,"&lt;&gt;NOR",G85:G94)</f>
        <v>0</v>
      </c>
      <c r="H84" s="226"/>
      <c r="I84" s="226">
        <f>SUM(I85:I94)</f>
        <v>0</v>
      </c>
      <c r="J84" s="226"/>
      <c r="K84" s="226">
        <f>SUM(K85:K94)</f>
        <v>0</v>
      </c>
      <c r="L84" s="226"/>
      <c r="M84" s="226">
        <f>SUM(M85:M94)</f>
        <v>0</v>
      </c>
      <c r="N84" s="225"/>
      <c r="O84" s="225">
        <f>SUM(O85:O94)</f>
        <v>0.02</v>
      </c>
      <c r="P84" s="225"/>
      <c r="Q84" s="225">
        <f>SUM(Q85:Q94)</f>
        <v>0</v>
      </c>
      <c r="R84" s="226"/>
      <c r="S84" s="226"/>
      <c r="T84" s="227"/>
      <c r="U84" s="221"/>
      <c r="V84" s="221">
        <f>SUM(V85:V94)</f>
        <v>4.87</v>
      </c>
      <c r="W84" s="221"/>
      <c r="X84" s="221"/>
      <c r="Y84" s="221"/>
      <c r="AG84" t="s">
        <v>169</v>
      </c>
    </row>
    <row r="85" spans="1:60" outlineLevel="1" x14ac:dyDescent="0.25">
      <c r="A85" s="229">
        <v>14</v>
      </c>
      <c r="B85" s="230" t="s">
        <v>553</v>
      </c>
      <c r="C85" s="241" t="s">
        <v>847</v>
      </c>
      <c r="D85" s="231" t="s">
        <v>250</v>
      </c>
      <c r="E85" s="232">
        <v>15.715999999999999</v>
      </c>
      <c r="F85" s="233"/>
      <c r="G85" s="234">
        <f>ROUND(E85*F85,2)</f>
        <v>0</v>
      </c>
      <c r="H85" s="233"/>
      <c r="I85" s="234">
        <f>ROUND(E85*H85,2)</f>
        <v>0</v>
      </c>
      <c r="J85" s="233"/>
      <c r="K85" s="234">
        <f>ROUND(E85*J85,2)</f>
        <v>0</v>
      </c>
      <c r="L85" s="234">
        <v>21</v>
      </c>
      <c r="M85" s="234">
        <f>G85*(1+L85/100)</f>
        <v>0</v>
      </c>
      <c r="N85" s="232">
        <v>9.7999999999999997E-4</v>
      </c>
      <c r="O85" s="232">
        <f>ROUND(E85*N85,2)</f>
        <v>0.02</v>
      </c>
      <c r="P85" s="232">
        <v>0</v>
      </c>
      <c r="Q85" s="232">
        <f>ROUND(E85*P85,2)</f>
        <v>0</v>
      </c>
      <c r="R85" s="234" t="s">
        <v>236</v>
      </c>
      <c r="S85" s="234" t="s">
        <v>173</v>
      </c>
      <c r="T85" s="235" t="s">
        <v>173</v>
      </c>
      <c r="U85" s="220">
        <v>0.24</v>
      </c>
      <c r="V85" s="220">
        <f>ROUND(E85*U85,2)</f>
        <v>3.77</v>
      </c>
      <c r="W85" s="220"/>
      <c r="X85" s="220" t="s">
        <v>237</v>
      </c>
      <c r="Y85" s="220" t="s">
        <v>176</v>
      </c>
      <c r="Z85" s="210"/>
      <c r="AA85" s="210"/>
      <c r="AB85" s="210"/>
      <c r="AC85" s="210"/>
      <c r="AD85" s="210"/>
      <c r="AE85" s="210"/>
      <c r="AF85" s="210"/>
      <c r="AG85" s="210" t="s">
        <v>467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5">
      <c r="A86" s="217"/>
      <c r="B86" s="218"/>
      <c r="C86" s="252" t="s">
        <v>848</v>
      </c>
      <c r="D86" s="250"/>
      <c r="E86" s="250"/>
      <c r="F86" s="250"/>
      <c r="G86" s="25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240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5">
      <c r="A87" s="217"/>
      <c r="B87" s="218"/>
      <c r="C87" s="253" t="s">
        <v>1073</v>
      </c>
      <c r="D87" s="248"/>
      <c r="E87" s="249"/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254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5">
      <c r="A88" s="217"/>
      <c r="B88" s="218"/>
      <c r="C88" s="253" t="s">
        <v>1074</v>
      </c>
      <c r="D88" s="248"/>
      <c r="E88" s="249">
        <v>15.715999999999999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254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5">
      <c r="A89" s="217"/>
      <c r="B89" s="218"/>
      <c r="C89" s="244"/>
      <c r="D89" s="239"/>
      <c r="E89" s="239"/>
      <c r="F89" s="239"/>
      <c r="G89" s="239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180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9">
        <v>15</v>
      </c>
      <c r="B90" s="230" t="s">
        <v>561</v>
      </c>
      <c r="C90" s="241" t="s">
        <v>851</v>
      </c>
      <c r="D90" s="231" t="s">
        <v>250</v>
      </c>
      <c r="E90" s="232">
        <v>15.715999999999999</v>
      </c>
      <c r="F90" s="233"/>
      <c r="G90" s="234">
        <f>ROUND(E90*F90,2)</f>
        <v>0</v>
      </c>
      <c r="H90" s="233"/>
      <c r="I90" s="234">
        <f>ROUND(E90*H90,2)</f>
        <v>0</v>
      </c>
      <c r="J90" s="233"/>
      <c r="K90" s="234">
        <f>ROUND(E90*J90,2)</f>
        <v>0</v>
      </c>
      <c r="L90" s="234">
        <v>21</v>
      </c>
      <c r="M90" s="234">
        <f>G90*(1+L90/100)</f>
        <v>0</v>
      </c>
      <c r="N90" s="232">
        <v>0</v>
      </c>
      <c r="O90" s="232">
        <f>ROUND(E90*N90,2)</f>
        <v>0</v>
      </c>
      <c r="P90" s="232">
        <v>0</v>
      </c>
      <c r="Q90" s="232">
        <f>ROUND(E90*P90,2)</f>
        <v>0</v>
      </c>
      <c r="R90" s="234" t="s">
        <v>236</v>
      </c>
      <c r="S90" s="234" t="s">
        <v>173</v>
      </c>
      <c r="T90" s="235" t="s">
        <v>173</v>
      </c>
      <c r="U90" s="220">
        <v>7.0000000000000007E-2</v>
      </c>
      <c r="V90" s="220">
        <f>ROUND(E90*U90,2)</f>
        <v>1.1000000000000001</v>
      </c>
      <c r="W90" s="220"/>
      <c r="X90" s="220" t="s">
        <v>237</v>
      </c>
      <c r="Y90" s="220" t="s">
        <v>176</v>
      </c>
      <c r="Z90" s="210"/>
      <c r="AA90" s="210"/>
      <c r="AB90" s="210"/>
      <c r="AC90" s="210"/>
      <c r="AD90" s="210"/>
      <c r="AE90" s="210"/>
      <c r="AF90" s="210"/>
      <c r="AG90" s="210" t="s">
        <v>467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5">
      <c r="A91" s="217"/>
      <c r="B91" s="218"/>
      <c r="C91" s="252" t="s">
        <v>852</v>
      </c>
      <c r="D91" s="250"/>
      <c r="E91" s="250"/>
      <c r="F91" s="250"/>
      <c r="G91" s="25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240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5">
      <c r="A92" s="217"/>
      <c r="B92" s="218"/>
      <c r="C92" s="253" t="s">
        <v>1073</v>
      </c>
      <c r="D92" s="248"/>
      <c r="E92" s="249"/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254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5">
      <c r="A93" s="217"/>
      <c r="B93" s="218"/>
      <c r="C93" s="253" t="s">
        <v>1074</v>
      </c>
      <c r="D93" s="248"/>
      <c r="E93" s="249">
        <v>15.715999999999999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254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5">
      <c r="A94" s="217"/>
      <c r="B94" s="218"/>
      <c r="C94" s="244"/>
      <c r="D94" s="239"/>
      <c r="E94" s="239"/>
      <c r="F94" s="239"/>
      <c r="G94" s="239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180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x14ac:dyDescent="0.25">
      <c r="A95" s="222" t="s">
        <v>168</v>
      </c>
      <c r="B95" s="223" t="s">
        <v>83</v>
      </c>
      <c r="C95" s="240" t="s">
        <v>84</v>
      </c>
      <c r="D95" s="224"/>
      <c r="E95" s="225"/>
      <c r="F95" s="226"/>
      <c r="G95" s="226">
        <f>SUMIF(AG96:AG115,"&lt;&gt;NOR",G96:G115)</f>
        <v>0</v>
      </c>
      <c r="H95" s="226"/>
      <c r="I95" s="226">
        <f>SUM(I96:I115)</f>
        <v>0</v>
      </c>
      <c r="J95" s="226"/>
      <c r="K95" s="226">
        <f>SUM(K96:K115)</f>
        <v>0</v>
      </c>
      <c r="L95" s="226"/>
      <c r="M95" s="226">
        <f>SUM(M96:M115)</f>
        <v>0</v>
      </c>
      <c r="N95" s="225"/>
      <c r="O95" s="225">
        <f>SUM(O96:O115)</f>
        <v>0</v>
      </c>
      <c r="P95" s="225"/>
      <c r="Q95" s="225">
        <f>SUM(Q96:Q115)</f>
        <v>0</v>
      </c>
      <c r="R95" s="226"/>
      <c r="S95" s="226"/>
      <c r="T95" s="227"/>
      <c r="U95" s="221"/>
      <c r="V95" s="221">
        <f>SUM(V96:V115)</f>
        <v>146.61000000000001</v>
      </c>
      <c r="W95" s="221"/>
      <c r="X95" s="221"/>
      <c r="Y95" s="221"/>
      <c r="AG95" t="s">
        <v>169</v>
      </c>
    </row>
    <row r="96" spans="1:60" outlineLevel="1" x14ac:dyDescent="0.25">
      <c r="A96" s="229">
        <v>16</v>
      </c>
      <c r="B96" s="230" t="s">
        <v>565</v>
      </c>
      <c r="C96" s="241" t="s">
        <v>853</v>
      </c>
      <c r="D96" s="231" t="s">
        <v>270</v>
      </c>
      <c r="E96" s="232">
        <v>65.641000000000005</v>
      </c>
      <c r="F96" s="233"/>
      <c r="G96" s="234">
        <f>ROUND(E96*F96,2)</f>
        <v>0</v>
      </c>
      <c r="H96" s="233"/>
      <c r="I96" s="234">
        <f>ROUND(E96*H96,2)</f>
        <v>0</v>
      </c>
      <c r="J96" s="233"/>
      <c r="K96" s="234">
        <f>ROUND(E96*J96,2)</f>
        <v>0</v>
      </c>
      <c r="L96" s="234">
        <v>21</v>
      </c>
      <c r="M96" s="234">
        <f>G96*(1+L96/100)</f>
        <v>0</v>
      </c>
      <c r="N96" s="232">
        <v>0</v>
      </c>
      <c r="O96" s="232">
        <f>ROUND(E96*N96,2)</f>
        <v>0</v>
      </c>
      <c r="P96" s="232">
        <v>0</v>
      </c>
      <c r="Q96" s="232">
        <f>ROUND(E96*P96,2)</f>
        <v>0</v>
      </c>
      <c r="R96" s="234" t="s">
        <v>236</v>
      </c>
      <c r="S96" s="234" t="s">
        <v>173</v>
      </c>
      <c r="T96" s="235" t="s">
        <v>173</v>
      </c>
      <c r="U96" s="220">
        <v>0.35</v>
      </c>
      <c r="V96" s="220">
        <f>ROUND(E96*U96,2)</f>
        <v>22.97</v>
      </c>
      <c r="W96" s="220"/>
      <c r="X96" s="220" t="s">
        <v>237</v>
      </c>
      <c r="Y96" s="220" t="s">
        <v>176</v>
      </c>
      <c r="Z96" s="210"/>
      <c r="AA96" s="210"/>
      <c r="AB96" s="210"/>
      <c r="AC96" s="210"/>
      <c r="AD96" s="210"/>
      <c r="AE96" s="210"/>
      <c r="AF96" s="210"/>
      <c r="AG96" s="210" t="s">
        <v>467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5">
      <c r="A97" s="217"/>
      <c r="B97" s="218"/>
      <c r="C97" s="252" t="s">
        <v>854</v>
      </c>
      <c r="D97" s="250"/>
      <c r="E97" s="250"/>
      <c r="F97" s="250"/>
      <c r="G97" s="25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240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37" t="str">
        <f>C97</f>
        <v>bez naložení do dopravní nádoby, ale s vyprázdněním dopravní nádoby na hromadu nebo na dopravní prostředek,</v>
      </c>
      <c r="BB97" s="210"/>
      <c r="BC97" s="210"/>
      <c r="BD97" s="210"/>
      <c r="BE97" s="210"/>
      <c r="BF97" s="210"/>
      <c r="BG97" s="210"/>
      <c r="BH97" s="210"/>
    </row>
    <row r="98" spans="1:60" outlineLevel="2" x14ac:dyDescent="0.25">
      <c r="A98" s="217"/>
      <c r="B98" s="218"/>
      <c r="C98" s="253" t="s">
        <v>1065</v>
      </c>
      <c r="D98" s="248"/>
      <c r="E98" s="249"/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254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5">
      <c r="A99" s="217"/>
      <c r="B99" s="218"/>
      <c r="C99" s="253" t="s">
        <v>1066</v>
      </c>
      <c r="D99" s="248"/>
      <c r="E99" s="249">
        <v>65.641000000000005</v>
      </c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254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5">
      <c r="A100" s="217"/>
      <c r="B100" s="218"/>
      <c r="C100" s="244"/>
      <c r="D100" s="239"/>
      <c r="E100" s="239"/>
      <c r="F100" s="239"/>
      <c r="G100" s="239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180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9">
        <v>17</v>
      </c>
      <c r="B101" s="230" t="s">
        <v>288</v>
      </c>
      <c r="C101" s="241" t="s">
        <v>289</v>
      </c>
      <c r="D101" s="231" t="s">
        <v>270</v>
      </c>
      <c r="E101" s="232">
        <v>93.241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4" t="s">
        <v>236</v>
      </c>
      <c r="S101" s="234" t="s">
        <v>173</v>
      </c>
      <c r="T101" s="235" t="s">
        <v>173</v>
      </c>
      <c r="U101" s="220">
        <v>2.1999999999999999E-2</v>
      </c>
      <c r="V101" s="220">
        <f>ROUND(E101*U101,2)</f>
        <v>2.0499999999999998</v>
      </c>
      <c r="W101" s="220"/>
      <c r="X101" s="220" t="s">
        <v>237</v>
      </c>
      <c r="Y101" s="220" t="s">
        <v>176</v>
      </c>
      <c r="Z101" s="210"/>
      <c r="AA101" s="210"/>
      <c r="AB101" s="210"/>
      <c r="AC101" s="210"/>
      <c r="AD101" s="210"/>
      <c r="AE101" s="210"/>
      <c r="AF101" s="210"/>
      <c r="AG101" s="210" t="s">
        <v>467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5">
      <c r="A102" s="217"/>
      <c r="B102" s="218"/>
      <c r="C102" s="252" t="s">
        <v>285</v>
      </c>
      <c r="D102" s="250"/>
      <c r="E102" s="250"/>
      <c r="F102" s="250"/>
      <c r="G102" s="25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240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5">
      <c r="A103" s="217"/>
      <c r="B103" s="218"/>
      <c r="C103" s="253" t="s">
        <v>1056</v>
      </c>
      <c r="D103" s="248"/>
      <c r="E103" s="249"/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254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5">
      <c r="A104" s="217"/>
      <c r="B104" s="218"/>
      <c r="C104" s="253" t="s">
        <v>1057</v>
      </c>
      <c r="D104" s="248"/>
      <c r="E104" s="249">
        <v>93.241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254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5">
      <c r="A105" s="217"/>
      <c r="B105" s="218"/>
      <c r="C105" s="244"/>
      <c r="D105" s="239"/>
      <c r="E105" s="239"/>
      <c r="F105" s="239"/>
      <c r="G105" s="239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180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0.399999999999999" outlineLevel="1" x14ac:dyDescent="0.25">
      <c r="A106" s="229">
        <v>18</v>
      </c>
      <c r="B106" s="230" t="s">
        <v>292</v>
      </c>
      <c r="C106" s="241" t="s">
        <v>293</v>
      </c>
      <c r="D106" s="231" t="s">
        <v>270</v>
      </c>
      <c r="E106" s="232">
        <v>1398.615</v>
      </c>
      <c r="F106" s="233"/>
      <c r="G106" s="234">
        <f>ROUND(E106*F106,2)</f>
        <v>0</v>
      </c>
      <c r="H106" s="233"/>
      <c r="I106" s="234">
        <f>ROUND(E106*H106,2)</f>
        <v>0</v>
      </c>
      <c r="J106" s="233"/>
      <c r="K106" s="234">
        <f>ROUND(E106*J106,2)</f>
        <v>0</v>
      </c>
      <c r="L106" s="234">
        <v>21</v>
      </c>
      <c r="M106" s="234">
        <f>G106*(1+L106/100)</f>
        <v>0</v>
      </c>
      <c r="N106" s="232">
        <v>0</v>
      </c>
      <c r="O106" s="232">
        <f>ROUND(E106*N106,2)</f>
        <v>0</v>
      </c>
      <c r="P106" s="232">
        <v>0</v>
      </c>
      <c r="Q106" s="232">
        <f>ROUND(E106*P106,2)</f>
        <v>0</v>
      </c>
      <c r="R106" s="234" t="s">
        <v>236</v>
      </c>
      <c r="S106" s="234" t="s">
        <v>173</v>
      </c>
      <c r="T106" s="235" t="s">
        <v>173</v>
      </c>
      <c r="U106" s="220">
        <v>0</v>
      </c>
      <c r="V106" s="220">
        <f>ROUND(E106*U106,2)</f>
        <v>0</v>
      </c>
      <c r="W106" s="220"/>
      <c r="X106" s="220" t="s">
        <v>237</v>
      </c>
      <c r="Y106" s="220" t="s">
        <v>176</v>
      </c>
      <c r="Z106" s="210"/>
      <c r="AA106" s="210"/>
      <c r="AB106" s="210"/>
      <c r="AC106" s="210"/>
      <c r="AD106" s="210"/>
      <c r="AE106" s="210"/>
      <c r="AF106" s="210"/>
      <c r="AG106" s="210" t="s">
        <v>467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5">
      <c r="A107" s="217"/>
      <c r="B107" s="218"/>
      <c r="C107" s="252" t="s">
        <v>285</v>
      </c>
      <c r="D107" s="250"/>
      <c r="E107" s="250"/>
      <c r="F107" s="250"/>
      <c r="G107" s="25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240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5">
      <c r="A108" s="217"/>
      <c r="B108" s="218"/>
      <c r="C108" s="253" t="s">
        <v>1075</v>
      </c>
      <c r="D108" s="248"/>
      <c r="E108" s="249"/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254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5">
      <c r="A109" s="217"/>
      <c r="B109" s="218"/>
      <c r="C109" s="253" t="s">
        <v>1076</v>
      </c>
      <c r="D109" s="248"/>
      <c r="E109" s="249">
        <v>1398.615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254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5">
      <c r="A110" s="217"/>
      <c r="B110" s="218"/>
      <c r="C110" s="244"/>
      <c r="D110" s="239"/>
      <c r="E110" s="239"/>
      <c r="F110" s="239"/>
      <c r="G110" s="239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180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0.399999999999999" outlineLevel="1" x14ac:dyDescent="0.25">
      <c r="A111" s="229">
        <v>19</v>
      </c>
      <c r="B111" s="230" t="s">
        <v>310</v>
      </c>
      <c r="C111" s="241" t="s">
        <v>311</v>
      </c>
      <c r="D111" s="231" t="s">
        <v>270</v>
      </c>
      <c r="E111" s="232">
        <v>93.241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4" t="s">
        <v>236</v>
      </c>
      <c r="S111" s="234" t="s">
        <v>173</v>
      </c>
      <c r="T111" s="235" t="s">
        <v>173</v>
      </c>
      <c r="U111" s="220">
        <v>1.304</v>
      </c>
      <c r="V111" s="220">
        <f>ROUND(E111*U111,2)</f>
        <v>121.59</v>
      </c>
      <c r="W111" s="220"/>
      <c r="X111" s="220" t="s">
        <v>237</v>
      </c>
      <c r="Y111" s="220" t="s">
        <v>176</v>
      </c>
      <c r="Z111" s="210"/>
      <c r="AA111" s="210"/>
      <c r="AB111" s="210"/>
      <c r="AC111" s="210"/>
      <c r="AD111" s="210"/>
      <c r="AE111" s="210"/>
      <c r="AF111" s="210"/>
      <c r="AG111" s="210" t="s">
        <v>467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5">
      <c r="A112" s="217"/>
      <c r="B112" s="218"/>
      <c r="C112" s="253" t="s">
        <v>1065</v>
      </c>
      <c r="D112" s="248"/>
      <c r="E112" s="249"/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254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5">
      <c r="A113" s="217"/>
      <c r="B113" s="218"/>
      <c r="C113" s="253" t="s">
        <v>1077</v>
      </c>
      <c r="D113" s="248"/>
      <c r="E113" s="249"/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254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5">
      <c r="A114" s="217"/>
      <c r="B114" s="218"/>
      <c r="C114" s="253" t="s">
        <v>1057</v>
      </c>
      <c r="D114" s="248"/>
      <c r="E114" s="249">
        <v>93.241</v>
      </c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254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5">
      <c r="A115" s="217"/>
      <c r="B115" s="218"/>
      <c r="C115" s="244"/>
      <c r="D115" s="239"/>
      <c r="E115" s="239"/>
      <c r="F115" s="239"/>
      <c r="G115" s="239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180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x14ac:dyDescent="0.25">
      <c r="A116" s="222" t="s">
        <v>168</v>
      </c>
      <c r="B116" s="223" t="s">
        <v>85</v>
      </c>
      <c r="C116" s="240" t="s">
        <v>86</v>
      </c>
      <c r="D116" s="224"/>
      <c r="E116" s="225"/>
      <c r="F116" s="226"/>
      <c r="G116" s="226">
        <f>SUMIF(AG117:AG132,"&lt;&gt;NOR",G117:G132)</f>
        <v>0</v>
      </c>
      <c r="H116" s="226"/>
      <c r="I116" s="226">
        <f>SUM(I117:I132)</f>
        <v>0</v>
      </c>
      <c r="J116" s="226"/>
      <c r="K116" s="226">
        <f>SUM(K117:K132)</f>
        <v>0</v>
      </c>
      <c r="L116" s="226"/>
      <c r="M116" s="226">
        <f>SUM(M117:M132)</f>
        <v>0</v>
      </c>
      <c r="N116" s="225"/>
      <c r="O116" s="225">
        <f>SUM(O117:O132)</f>
        <v>0</v>
      </c>
      <c r="P116" s="225"/>
      <c r="Q116" s="225">
        <f>SUM(Q117:Q132)</f>
        <v>0</v>
      </c>
      <c r="R116" s="226"/>
      <c r="S116" s="226"/>
      <c r="T116" s="227"/>
      <c r="U116" s="221"/>
      <c r="V116" s="221">
        <f>SUM(V117:V132)</f>
        <v>130.9</v>
      </c>
      <c r="W116" s="221"/>
      <c r="X116" s="221"/>
      <c r="Y116" s="221"/>
      <c r="AG116" t="s">
        <v>169</v>
      </c>
    </row>
    <row r="117" spans="1:60" outlineLevel="1" x14ac:dyDescent="0.25">
      <c r="A117" s="229">
        <v>20</v>
      </c>
      <c r="B117" s="230" t="s">
        <v>315</v>
      </c>
      <c r="C117" s="241" t="s">
        <v>316</v>
      </c>
      <c r="D117" s="231" t="s">
        <v>270</v>
      </c>
      <c r="E117" s="232">
        <v>3.9289999999999998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4" t="s">
        <v>236</v>
      </c>
      <c r="S117" s="234" t="s">
        <v>173</v>
      </c>
      <c r="T117" s="235" t="s">
        <v>173</v>
      </c>
      <c r="U117" s="220">
        <v>0.2</v>
      </c>
      <c r="V117" s="220">
        <f>ROUND(E117*U117,2)</f>
        <v>0.79</v>
      </c>
      <c r="W117" s="220"/>
      <c r="X117" s="220" t="s">
        <v>237</v>
      </c>
      <c r="Y117" s="220" t="s">
        <v>176</v>
      </c>
      <c r="Z117" s="210"/>
      <c r="AA117" s="210"/>
      <c r="AB117" s="210"/>
      <c r="AC117" s="210"/>
      <c r="AD117" s="210"/>
      <c r="AE117" s="210"/>
      <c r="AF117" s="210"/>
      <c r="AG117" s="210" t="s">
        <v>467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5">
      <c r="A118" s="217"/>
      <c r="B118" s="218"/>
      <c r="C118" s="252" t="s">
        <v>317</v>
      </c>
      <c r="D118" s="250"/>
      <c r="E118" s="250"/>
      <c r="F118" s="250"/>
      <c r="G118" s="25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240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5">
      <c r="A119" s="217"/>
      <c r="B119" s="218"/>
      <c r="C119" s="253" t="s">
        <v>1078</v>
      </c>
      <c r="D119" s="248"/>
      <c r="E119" s="249"/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254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5">
      <c r="A120" s="217"/>
      <c r="B120" s="218"/>
      <c r="C120" s="253" t="s">
        <v>1079</v>
      </c>
      <c r="D120" s="248"/>
      <c r="E120" s="249">
        <v>3.9289999999999998</v>
      </c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254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5">
      <c r="A121" s="217"/>
      <c r="B121" s="218"/>
      <c r="C121" s="244"/>
      <c r="D121" s="239"/>
      <c r="E121" s="239"/>
      <c r="F121" s="239"/>
      <c r="G121" s="239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180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9">
        <v>21</v>
      </c>
      <c r="B122" s="230" t="s">
        <v>581</v>
      </c>
      <c r="C122" s="241" t="s">
        <v>858</v>
      </c>
      <c r="D122" s="231" t="s">
        <v>270</v>
      </c>
      <c r="E122" s="232">
        <v>3.4039999999999999</v>
      </c>
      <c r="F122" s="233"/>
      <c r="G122" s="234">
        <f>ROUND(E122*F122,2)</f>
        <v>0</v>
      </c>
      <c r="H122" s="233"/>
      <c r="I122" s="234">
        <f>ROUND(E122*H122,2)</f>
        <v>0</v>
      </c>
      <c r="J122" s="233"/>
      <c r="K122" s="234">
        <f>ROUND(E122*J122,2)</f>
        <v>0</v>
      </c>
      <c r="L122" s="234">
        <v>21</v>
      </c>
      <c r="M122" s="234">
        <f>G122*(1+L122/100)</f>
        <v>0</v>
      </c>
      <c r="N122" s="232">
        <v>0</v>
      </c>
      <c r="O122" s="232">
        <f>ROUND(E122*N122,2)</f>
        <v>0</v>
      </c>
      <c r="P122" s="232">
        <v>0</v>
      </c>
      <c r="Q122" s="232">
        <f>ROUND(E122*P122,2)</f>
        <v>0</v>
      </c>
      <c r="R122" s="234" t="s">
        <v>236</v>
      </c>
      <c r="S122" s="234" t="s">
        <v>173</v>
      </c>
      <c r="T122" s="235" t="s">
        <v>173</v>
      </c>
      <c r="U122" s="220">
        <v>1.59</v>
      </c>
      <c r="V122" s="220">
        <f>ROUND(E122*U122,2)</f>
        <v>5.41</v>
      </c>
      <c r="W122" s="220"/>
      <c r="X122" s="220" t="s">
        <v>237</v>
      </c>
      <c r="Y122" s="220" t="s">
        <v>176</v>
      </c>
      <c r="Z122" s="210"/>
      <c r="AA122" s="210"/>
      <c r="AB122" s="210"/>
      <c r="AC122" s="210"/>
      <c r="AD122" s="210"/>
      <c r="AE122" s="210"/>
      <c r="AF122" s="210"/>
      <c r="AG122" s="210" t="s">
        <v>467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1" outlineLevel="2" x14ac:dyDescent="0.25">
      <c r="A123" s="217"/>
      <c r="B123" s="218"/>
      <c r="C123" s="252" t="s">
        <v>859</v>
      </c>
      <c r="D123" s="250"/>
      <c r="E123" s="250"/>
      <c r="F123" s="250"/>
      <c r="G123" s="25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240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37" t="str">
        <f>C123</f>
        <v>sypaninou z vhodných hornin tř. 1 - 4 nebo materiálem připraveným podél výkopu ve vzdálenosti do 3 m od jeho kraje, pro jakoukoliv hloubku výkopu a jakoukoliv míru zhutnění,</v>
      </c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5">
      <c r="A124" s="217"/>
      <c r="B124" s="218"/>
      <c r="C124" s="253" t="s">
        <v>1080</v>
      </c>
      <c r="D124" s="248"/>
      <c r="E124" s="249"/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254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5">
      <c r="A125" s="217"/>
      <c r="B125" s="218"/>
      <c r="C125" s="253" t="s">
        <v>1081</v>
      </c>
      <c r="D125" s="248"/>
      <c r="E125" s="249">
        <v>3.4039999999999999</v>
      </c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254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5">
      <c r="A126" s="217"/>
      <c r="B126" s="218"/>
      <c r="C126" s="244"/>
      <c r="D126" s="239"/>
      <c r="E126" s="239"/>
      <c r="F126" s="239"/>
      <c r="G126" s="239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180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29">
        <v>22</v>
      </c>
      <c r="B127" s="230" t="s">
        <v>1082</v>
      </c>
      <c r="C127" s="241" t="s">
        <v>1083</v>
      </c>
      <c r="D127" s="231" t="s">
        <v>270</v>
      </c>
      <c r="E127" s="232">
        <v>27.6</v>
      </c>
      <c r="F127" s="233"/>
      <c r="G127" s="234">
        <f>ROUND(E127*F127,2)</f>
        <v>0</v>
      </c>
      <c r="H127" s="233"/>
      <c r="I127" s="234">
        <f>ROUND(E127*H127,2)</f>
        <v>0</v>
      </c>
      <c r="J127" s="233"/>
      <c r="K127" s="234">
        <f>ROUND(E127*J127,2)</f>
        <v>0</v>
      </c>
      <c r="L127" s="234">
        <v>21</v>
      </c>
      <c r="M127" s="234">
        <f>G127*(1+L127/100)</f>
        <v>0</v>
      </c>
      <c r="N127" s="232">
        <v>0</v>
      </c>
      <c r="O127" s="232">
        <f>ROUND(E127*N127,2)</f>
        <v>0</v>
      </c>
      <c r="P127" s="232">
        <v>0</v>
      </c>
      <c r="Q127" s="232">
        <f>ROUND(E127*P127,2)</f>
        <v>0</v>
      </c>
      <c r="R127" s="234" t="s">
        <v>352</v>
      </c>
      <c r="S127" s="234" t="s">
        <v>173</v>
      </c>
      <c r="T127" s="235" t="s">
        <v>173</v>
      </c>
      <c r="U127" s="220">
        <v>4.5179999999999998</v>
      </c>
      <c r="V127" s="220">
        <f>ROUND(E127*U127,2)</f>
        <v>124.7</v>
      </c>
      <c r="W127" s="220"/>
      <c r="X127" s="220" t="s">
        <v>353</v>
      </c>
      <c r="Y127" s="220" t="s">
        <v>176</v>
      </c>
      <c r="Z127" s="210"/>
      <c r="AA127" s="210"/>
      <c r="AB127" s="210"/>
      <c r="AC127" s="210"/>
      <c r="AD127" s="210"/>
      <c r="AE127" s="210"/>
      <c r="AF127" s="210"/>
      <c r="AG127" s="210" t="s">
        <v>480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5">
      <c r="A128" s="217"/>
      <c r="B128" s="218"/>
      <c r="C128" s="252" t="s">
        <v>1084</v>
      </c>
      <c r="D128" s="250"/>
      <c r="E128" s="250"/>
      <c r="F128" s="250"/>
      <c r="G128" s="25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240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5">
      <c r="A129" s="217"/>
      <c r="B129" s="218"/>
      <c r="C129" s="243" t="s">
        <v>1085</v>
      </c>
      <c r="D129" s="238"/>
      <c r="E129" s="238"/>
      <c r="F129" s="238"/>
      <c r="G129" s="238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178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5">
      <c r="A130" s="217"/>
      <c r="B130" s="218"/>
      <c r="C130" s="253" t="s">
        <v>1086</v>
      </c>
      <c r="D130" s="248"/>
      <c r="E130" s="249"/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254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5">
      <c r="A131" s="217"/>
      <c r="B131" s="218"/>
      <c r="C131" s="253" t="s">
        <v>1087</v>
      </c>
      <c r="D131" s="248"/>
      <c r="E131" s="249">
        <v>27.6</v>
      </c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254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5">
      <c r="A132" s="217"/>
      <c r="B132" s="218"/>
      <c r="C132" s="244"/>
      <c r="D132" s="239"/>
      <c r="E132" s="239"/>
      <c r="F132" s="239"/>
      <c r="G132" s="239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180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6.4" x14ac:dyDescent="0.25">
      <c r="A133" s="222" t="s">
        <v>168</v>
      </c>
      <c r="B133" s="223" t="s">
        <v>97</v>
      </c>
      <c r="C133" s="240" t="s">
        <v>98</v>
      </c>
      <c r="D133" s="224"/>
      <c r="E133" s="225"/>
      <c r="F133" s="226"/>
      <c r="G133" s="226">
        <f>SUMIF(AG134:AG142,"&lt;&gt;NOR",G134:G142)</f>
        <v>0</v>
      </c>
      <c r="H133" s="226"/>
      <c r="I133" s="226">
        <f>SUM(I134:I142)</f>
        <v>0</v>
      </c>
      <c r="J133" s="226"/>
      <c r="K133" s="226">
        <f>SUM(K134:K142)</f>
        <v>0</v>
      </c>
      <c r="L133" s="226"/>
      <c r="M133" s="226">
        <f>SUM(M134:M142)</f>
        <v>0</v>
      </c>
      <c r="N133" s="225"/>
      <c r="O133" s="225">
        <f>SUM(O134:O142)</f>
        <v>1.8800000000000001</v>
      </c>
      <c r="P133" s="225"/>
      <c r="Q133" s="225">
        <f>SUM(Q134:Q142)</f>
        <v>0</v>
      </c>
      <c r="R133" s="226"/>
      <c r="S133" s="226"/>
      <c r="T133" s="227"/>
      <c r="U133" s="221"/>
      <c r="V133" s="221">
        <f>SUM(V134:V142)</f>
        <v>1.67</v>
      </c>
      <c r="W133" s="221"/>
      <c r="X133" s="221"/>
      <c r="Y133" s="221"/>
      <c r="AG133" t="s">
        <v>169</v>
      </c>
    </row>
    <row r="134" spans="1:60" outlineLevel="1" x14ac:dyDescent="0.25">
      <c r="A134" s="229">
        <v>23</v>
      </c>
      <c r="B134" s="230" t="s">
        <v>614</v>
      </c>
      <c r="C134" s="241" t="s">
        <v>618</v>
      </c>
      <c r="D134" s="231" t="s">
        <v>250</v>
      </c>
      <c r="E134" s="232">
        <v>10.8</v>
      </c>
      <c r="F134" s="233"/>
      <c r="G134" s="234">
        <f>ROUND(E134*F134,2)</f>
        <v>0</v>
      </c>
      <c r="H134" s="233"/>
      <c r="I134" s="234">
        <f>ROUND(E134*H134,2)</f>
        <v>0</v>
      </c>
      <c r="J134" s="233"/>
      <c r="K134" s="234">
        <f>ROUND(E134*J134,2)</f>
        <v>0</v>
      </c>
      <c r="L134" s="234">
        <v>21</v>
      </c>
      <c r="M134" s="234">
        <f>G134*(1+L134/100)</f>
        <v>0</v>
      </c>
      <c r="N134" s="232">
        <v>2.2499999999999998E-3</v>
      </c>
      <c r="O134" s="232">
        <f>ROUND(E134*N134,2)</f>
        <v>0.02</v>
      </c>
      <c r="P134" s="232">
        <v>0</v>
      </c>
      <c r="Q134" s="232">
        <f>ROUND(E134*P134,2)</f>
        <v>0</v>
      </c>
      <c r="R134" s="234"/>
      <c r="S134" s="234" t="s">
        <v>193</v>
      </c>
      <c r="T134" s="235" t="s">
        <v>174</v>
      </c>
      <c r="U134" s="220">
        <v>0</v>
      </c>
      <c r="V134" s="220">
        <f>ROUND(E134*U134,2)</f>
        <v>0</v>
      </c>
      <c r="W134" s="220"/>
      <c r="X134" s="220" t="s">
        <v>237</v>
      </c>
      <c r="Y134" s="220" t="s">
        <v>176</v>
      </c>
      <c r="Z134" s="210"/>
      <c r="AA134" s="210"/>
      <c r="AB134" s="210"/>
      <c r="AC134" s="210"/>
      <c r="AD134" s="210"/>
      <c r="AE134" s="210"/>
      <c r="AF134" s="210"/>
      <c r="AG134" s="210" t="s">
        <v>467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5">
      <c r="A135" s="217"/>
      <c r="B135" s="218"/>
      <c r="C135" s="253" t="s">
        <v>1088</v>
      </c>
      <c r="D135" s="248"/>
      <c r="E135" s="249"/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254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5">
      <c r="A136" s="217"/>
      <c r="B136" s="218"/>
      <c r="C136" s="253" t="s">
        <v>608</v>
      </c>
      <c r="D136" s="248"/>
      <c r="E136" s="249">
        <v>10.8</v>
      </c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254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5">
      <c r="A137" s="217"/>
      <c r="B137" s="218"/>
      <c r="C137" s="244"/>
      <c r="D137" s="239"/>
      <c r="E137" s="239"/>
      <c r="F137" s="239"/>
      <c r="G137" s="239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180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9">
        <v>24</v>
      </c>
      <c r="B138" s="230" t="s">
        <v>601</v>
      </c>
      <c r="C138" s="241" t="s">
        <v>870</v>
      </c>
      <c r="D138" s="231" t="s">
        <v>270</v>
      </c>
      <c r="E138" s="232">
        <v>0.98199999999999998</v>
      </c>
      <c r="F138" s="233"/>
      <c r="G138" s="234">
        <f>ROUND(E138*F138,2)</f>
        <v>0</v>
      </c>
      <c r="H138" s="233"/>
      <c r="I138" s="234">
        <f>ROUND(E138*H138,2)</f>
        <v>0</v>
      </c>
      <c r="J138" s="233"/>
      <c r="K138" s="234">
        <f>ROUND(E138*J138,2)</f>
        <v>0</v>
      </c>
      <c r="L138" s="234">
        <v>21</v>
      </c>
      <c r="M138" s="234">
        <f>G138*(1+L138/100)</f>
        <v>0</v>
      </c>
      <c r="N138" s="232">
        <v>1.8907700000000001</v>
      </c>
      <c r="O138" s="232">
        <f>ROUND(E138*N138,2)</f>
        <v>1.86</v>
      </c>
      <c r="P138" s="232">
        <v>0</v>
      </c>
      <c r="Q138" s="232">
        <f>ROUND(E138*P138,2)</f>
        <v>0</v>
      </c>
      <c r="R138" s="234" t="s">
        <v>871</v>
      </c>
      <c r="S138" s="234" t="s">
        <v>173</v>
      </c>
      <c r="T138" s="235" t="s">
        <v>173</v>
      </c>
      <c r="U138" s="220">
        <v>1.7</v>
      </c>
      <c r="V138" s="220">
        <f>ROUND(E138*U138,2)</f>
        <v>1.67</v>
      </c>
      <c r="W138" s="220"/>
      <c r="X138" s="220" t="s">
        <v>237</v>
      </c>
      <c r="Y138" s="220" t="s">
        <v>176</v>
      </c>
      <c r="Z138" s="210"/>
      <c r="AA138" s="210"/>
      <c r="AB138" s="210"/>
      <c r="AC138" s="210"/>
      <c r="AD138" s="210"/>
      <c r="AE138" s="210"/>
      <c r="AF138" s="210"/>
      <c r="AG138" s="210" t="s">
        <v>467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5">
      <c r="A139" s="217"/>
      <c r="B139" s="218"/>
      <c r="C139" s="252" t="s">
        <v>872</v>
      </c>
      <c r="D139" s="250"/>
      <c r="E139" s="250"/>
      <c r="F139" s="250"/>
      <c r="G139" s="25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240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5">
      <c r="A140" s="217"/>
      <c r="B140" s="218"/>
      <c r="C140" s="253" t="s">
        <v>1089</v>
      </c>
      <c r="D140" s="248"/>
      <c r="E140" s="249"/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254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5">
      <c r="A141" s="217"/>
      <c r="B141" s="218"/>
      <c r="C141" s="253" t="s">
        <v>1090</v>
      </c>
      <c r="D141" s="248"/>
      <c r="E141" s="249">
        <v>0.98199999999999998</v>
      </c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254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5">
      <c r="A142" s="217"/>
      <c r="B142" s="218"/>
      <c r="C142" s="244"/>
      <c r="D142" s="239"/>
      <c r="E142" s="239"/>
      <c r="F142" s="239"/>
      <c r="G142" s="239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180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x14ac:dyDescent="0.25">
      <c r="A143" s="222" t="s">
        <v>168</v>
      </c>
      <c r="B143" s="223" t="s">
        <v>107</v>
      </c>
      <c r="C143" s="240" t="s">
        <v>108</v>
      </c>
      <c r="D143" s="224"/>
      <c r="E143" s="225"/>
      <c r="F143" s="226"/>
      <c r="G143" s="226">
        <f>SUMIF(AG144:AG149,"&lt;&gt;NOR",G144:G149)</f>
        <v>0</v>
      </c>
      <c r="H143" s="226"/>
      <c r="I143" s="226">
        <f>SUM(I144:I149)</f>
        <v>0</v>
      </c>
      <c r="J143" s="226"/>
      <c r="K143" s="226">
        <f>SUM(K144:K149)</f>
        <v>0</v>
      </c>
      <c r="L143" s="226"/>
      <c r="M143" s="226">
        <f>SUM(M144:M149)</f>
        <v>0</v>
      </c>
      <c r="N143" s="225"/>
      <c r="O143" s="225">
        <f>SUM(O144:O149)</f>
        <v>0</v>
      </c>
      <c r="P143" s="225"/>
      <c r="Q143" s="225">
        <f>SUM(Q144:Q149)</f>
        <v>0</v>
      </c>
      <c r="R143" s="226"/>
      <c r="S143" s="226"/>
      <c r="T143" s="227"/>
      <c r="U143" s="221"/>
      <c r="V143" s="221">
        <f>SUM(V144:V149)</f>
        <v>56.12</v>
      </c>
      <c r="W143" s="221"/>
      <c r="X143" s="221"/>
      <c r="Y143" s="221"/>
      <c r="AG143" t="s">
        <v>169</v>
      </c>
    </row>
    <row r="144" spans="1:60" ht="20.399999999999999" outlineLevel="1" x14ac:dyDescent="0.25">
      <c r="A144" s="229">
        <v>25</v>
      </c>
      <c r="B144" s="230" t="s">
        <v>1091</v>
      </c>
      <c r="C144" s="241" t="s">
        <v>1092</v>
      </c>
      <c r="D144" s="231" t="s">
        <v>235</v>
      </c>
      <c r="E144" s="232">
        <v>46</v>
      </c>
      <c r="F144" s="233"/>
      <c r="G144" s="234">
        <f>ROUND(E144*F144,2)</f>
        <v>0</v>
      </c>
      <c r="H144" s="233"/>
      <c r="I144" s="234">
        <f>ROUND(E144*H144,2)</f>
        <v>0</v>
      </c>
      <c r="J144" s="233"/>
      <c r="K144" s="234">
        <f>ROUND(E144*J144,2)</f>
        <v>0</v>
      </c>
      <c r="L144" s="234">
        <v>21</v>
      </c>
      <c r="M144" s="234">
        <f>G144*(1+L144/100)</f>
        <v>0</v>
      </c>
      <c r="N144" s="232">
        <v>0</v>
      </c>
      <c r="O144" s="232">
        <f>ROUND(E144*N144,2)</f>
        <v>0</v>
      </c>
      <c r="P144" s="232">
        <v>0</v>
      </c>
      <c r="Q144" s="232">
        <f>ROUND(E144*P144,2)</f>
        <v>0</v>
      </c>
      <c r="R144" s="234" t="s">
        <v>871</v>
      </c>
      <c r="S144" s="234" t="s">
        <v>173</v>
      </c>
      <c r="T144" s="235" t="s">
        <v>173</v>
      </c>
      <c r="U144" s="220">
        <v>1.22</v>
      </c>
      <c r="V144" s="220">
        <f>ROUND(E144*U144,2)</f>
        <v>56.12</v>
      </c>
      <c r="W144" s="220"/>
      <c r="X144" s="220" t="s">
        <v>237</v>
      </c>
      <c r="Y144" s="220" t="s">
        <v>176</v>
      </c>
      <c r="Z144" s="210"/>
      <c r="AA144" s="210"/>
      <c r="AB144" s="210"/>
      <c r="AC144" s="210"/>
      <c r="AD144" s="210"/>
      <c r="AE144" s="210"/>
      <c r="AF144" s="210"/>
      <c r="AG144" s="210" t="s">
        <v>467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5">
      <c r="A145" s="217"/>
      <c r="B145" s="218"/>
      <c r="C145" s="253" t="s">
        <v>1093</v>
      </c>
      <c r="D145" s="248"/>
      <c r="E145" s="249"/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254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5">
      <c r="A146" s="217"/>
      <c r="B146" s="218"/>
      <c r="C146" s="253" t="s">
        <v>752</v>
      </c>
      <c r="D146" s="248"/>
      <c r="E146" s="249"/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254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5">
      <c r="A147" s="217"/>
      <c r="B147" s="218"/>
      <c r="C147" s="253" t="s">
        <v>884</v>
      </c>
      <c r="D147" s="248"/>
      <c r="E147" s="249"/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254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5">
      <c r="A148" s="217"/>
      <c r="B148" s="218"/>
      <c r="C148" s="253" t="s">
        <v>782</v>
      </c>
      <c r="D148" s="248"/>
      <c r="E148" s="249">
        <v>46</v>
      </c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254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5">
      <c r="A149" s="217"/>
      <c r="B149" s="218"/>
      <c r="C149" s="244"/>
      <c r="D149" s="239"/>
      <c r="E149" s="239"/>
      <c r="F149" s="239"/>
      <c r="G149" s="239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180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x14ac:dyDescent="0.25">
      <c r="A150" s="222" t="s">
        <v>168</v>
      </c>
      <c r="B150" s="223" t="s">
        <v>109</v>
      </c>
      <c r="C150" s="240" t="s">
        <v>110</v>
      </c>
      <c r="D150" s="224"/>
      <c r="E150" s="225"/>
      <c r="F150" s="226"/>
      <c r="G150" s="226">
        <f>SUMIF(AG151:AG180,"&lt;&gt;NOR",G151:G180)</f>
        <v>0</v>
      </c>
      <c r="H150" s="226"/>
      <c r="I150" s="226">
        <f>SUM(I151:I180)</f>
        <v>0</v>
      </c>
      <c r="J150" s="226"/>
      <c r="K150" s="226">
        <f>SUM(K151:K180)</f>
        <v>0</v>
      </c>
      <c r="L150" s="226"/>
      <c r="M150" s="226">
        <f>SUM(M151:M180)</f>
        <v>0</v>
      </c>
      <c r="N150" s="225"/>
      <c r="O150" s="225">
        <f>SUM(O151:O180)</f>
        <v>0</v>
      </c>
      <c r="P150" s="225"/>
      <c r="Q150" s="225">
        <f>SUM(Q151:Q180)</f>
        <v>0</v>
      </c>
      <c r="R150" s="226"/>
      <c r="S150" s="226"/>
      <c r="T150" s="227"/>
      <c r="U150" s="221"/>
      <c r="V150" s="221">
        <f>SUM(V151:V180)</f>
        <v>32.79</v>
      </c>
      <c r="W150" s="221"/>
      <c r="X150" s="221"/>
      <c r="Y150" s="221"/>
      <c r="AG150" t="s">
        <v>169</v>
      </c>
    </row>
    <row r="151" spans="1:60" outlineLevel="1" x14ac:dyDescent="0.25">
      <c r="A151" s="229">
        <v>26</v>
      </c>
      <c r="B151" s="230" t="s">
        <v>910</v>
      </c>
      <c r="C151" s="241" t="s">
        <v>911</v>
      </c>
      <c r="D151" s="231" t="s">
        <v>235</v>
      </c>
      <c r="E151" s="232">
        <v>9</v>
      </c>
      <c r="F151" s="233"/>
      <c r="G151" s="234">
        <f>ROUND(E151*F151,2)</f>
        <v>0</v>
      </c>
      <c r="H151" s="233"/>
      <c r="I151" s="234">
        <f>ROUND(E151*H151,2)</f>
        <v>0</v>
      </c>
      <c r="J151" s="233"/>
      <c r="K151" s="234">
        <f>ROUND(E151*J151,2)</f>
        <v>0</v>
      </c>
      <c r="L151" s="234">
        <v>21</v>
      </c>
      <c r="M151" s="234">
        <f>G151*(1+L151/100)</f>
        <v>0</v>
      </c>
      <c r="N151" s="232">
        <v>0</v>
      </c>
      <c r="O151" s="232">
        <f>ROUND(E151*N151,2)</f>
        <v>0</v>
      </c>
      <c r="P151" s="232">
        <v>0</v>
      </c>
      <c r="Q151" s="232">
        <f>ROUND(E151*P151,2)</f>
        <v>0</v>
      </c>
      <c r="R151" s="234"/>
      <c r="S151" s="234" t="s">
        <v>193</v>
      </c>
      <c r="T151" s="235" t="s">
        <v>174</v>
      </c>
      <c r="U151" s="220">
        <v>0</v>
      </c>
      <c r="V151" s="220">
        <f>ROUND(E151*U151,2)</f>
        <v>0</v>
      </c>
      <c r="W151" s="220"/>
      <c r="X151" s="220" t="s">
        <v>343</v>
      </c>
      <c r="Y151" s="220" t="s">
        <v>176</v>
      </c>
      <c r="Z151" s="210"/>
      <c r="AA151" s="210"/>
      <c r="AB151" s="210"/>
      <c r="AC151" s="210"/>
      <c r="AD151" s="210"/>
      <c r="AE151" s="210"/>
      <c r="AF151" s="210"/>
      <c r="AG151" s="210" t="s">
        <v>721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5">
      <c r="A152" s="217"/>
      <c r="B152" s="218"/>
      <c r="C152" s="253" t="s">
        <v>908</v>
      </c>
      <c r="D152" s="248"/>
      <c r="E152" s="249"/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254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5">
      <c r="A153" s="217"/>
      <c r="B153" s="218"/>
      <c r="C153" s="253" t="s">
        <v>909</v>
      </c>
      <c r="D153" s="248"/>
      <c r="E153" s="249">
        <v>9</v>
      </c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254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5">
      <c r="A154" s="217"/>
      <c r="B154" s="218"/>
      <c r="C154" s="244"/>
      <c r="D154" s="239"/>
      <c r="E154" s="239"/>
      <c r="F154" s="239"/>
      <c r="G154" s="239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180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29">
        <v>27</v>
      </c>
      <c r="B155" s="230" t="s">
        <v>1094</v>
      </c>
      <c r="C155" s="241" t="s">
        <v>1095</v>
      </c>
      <c r="D155" s="231" t="s">
        <v>266</v>
      </c>
      <c r="E155" s="232">
        <v>14.6</v>
      </c>
      <c r="F155" s="233"/>
      <c r="G155" s="234">
        <f>ROUND(E155*F155,2)</f>
        <v>0</v>
      </c>
      <c r="H155" s="233"/>
      <c r="I155" s="234">
        <f>ROUND(E155*H155,2)</f>
        <v>0</v>
      </c>
      <c r="J155" s="233"/>
      <c r="K155" s="234">
        <f>ROUND(E155*J155,2)</f>
        <v>0</v>
      </c>
      <c r="L155" s="234">
        <v>21</v>
      </c>
      <c r="M155" s="234">
        <f>G155*(1+L155/100)</f>
        <v>0</v>
      </c>
      <c r="N155" s="232">
        <v>0</v>
      </c>
      <c r="O155" s="232">
        <f>ROUND(E155*N155,2)</f>
        <v>0</v>
      </c>
      <c r="P155" s="232">
        <v>0</v>
      </c>
      <c r="Q155" s="232">
        <f>ROUND(E155*P155,2)</f>
        <v>0</v>
      </c>
      <c r="R155" s="234"/>
      <c r="S155" s="234" t="s">
        <v>193</v>
      </c>
      <c r="T155" s="235" t="s">
        <v>174</v>
      </c>
      <c r="U155" s="220">
        <v>0</v>
      </c>
      <c r="V155" s="220">
        <f>ROUND(E155*U155,2)</f>
        <v>0</v>
      </c>
      <c r="W155" s="220"/>
      <c r="X155" s="220" t="s">
        <v>237</v>
      </c>
      <c r="Y155" s="220" t="s">
        <v>176</v>
      </c>
      <c r="Z155" s="210"/>
      <c r="AA155" s="210"/>
      <c r="AB155" s="210"/>
      <c r="AC155" s="210"/>
      <c r="AD155" s="210"/>
      <c r="AE155" s="210"/>
      <c r="AF155" s="210"/>
      <c r="AG155" s="210" t="s">
        <v>467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5">
      <c r="A156" s="217"/>
      <c r="B156" s="218"/>
      <c r="C156" s="253" t="s">
        <v>1096</v>
      </c>
      <c r="D156" s="248"/>
      <c r="E156" s="249"/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254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5">
      <c r="A157" s="217"/>
      <c r="B157" s="218"/>
      <c r="C157" s="253" t="s">
        <v>1097</v>
      </c>
      <c r="D157" s="248"/>
      <c r="E157" s="249">
        <v>14.6</v>
      </c>
      <c r="F157" s="220"/>
      <c r="G157" s="220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10"/>
      <c r="AA157" s="210"/>
      <c r="AB157" s="210"/>
      <c r="AC157" s="210"/>
      <c r="AD157" s="210"/>
      <c r="AE157" s="210"/>
      <c r="AF157" s="210"/>
      <c r="AG157" s="210" t="s">
        <v>254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5">
      <c r="A158" s="217"/>
      <c r="B158" s="218"/>
      <c r="C158" s="244"/>
      <c r="D158" s="239"/>
      <c r="E158" s="239"/>
      <c r="F158" s="239"/>
      <c r="G158" s="239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180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29">
        <v>28</v>
      </c>
      <c r="B159" s="230" t="s">
        <v>1098</v>
      </c>
      <c r="C159" s="241" t="s">
        <v>1099</v>
      </c>
      <c r="D159" s="231" t="s">
        <v>266</v>
      </c>
      <c r="E159" s="232">
        <v>184</v>
      </c>
      <c r="F159" s="233"/>
      <c r="G159" s="234">
        <f>ROUND(E159*F159,2)</f>
        <v>0</v>
      </c>
      <c r="H159" s="233"/>
      <c r="I159" s="234">
        <f>ROUND(E159*H159,2)</f>
        <v>0</v>
      </c>
      <c r="J159" s="233"/>
      <c r="K159" s="234">
        <f>ROUND(E159*J159,2)</f>
        <v>0</v>
      </c>
      <c r="L159" s="234">
        <v>21</v>
      </c>
      <c r="M159" s="234">
        <f>G159*(1+L159/100)</f>
        <v>0</v>
      </c>
      <c r="N159" s="232">
        <v>0</v>
      </c>
      <c r="O159" s="232">
        <f>ROUND(E159*N159,2)</f>
        <v>0</v>
      </c>
      <c r="P159" s="232">
        <v>0</v>
      </c>
      <c r="Q159" s="232">
        <f>ROUND(E159*P159,2)</f>
        <v>0</v>
      </c>
      <c r="R159" s="234"/>
      <c r="S159" s="234" t="s">
        <v>193</v>
      </c>
      <c r="T159" s="235" t="s">
        <v>174</v>
      </c>
      <c r="U159" s="220">
        <v>0</v>
      </c>
      <c r="V159" s="220">
        <f>ROUND(E159*U159,2)</f>
        <v>0</v>
      </c>
      <c r="W159" s="220"/>
      <c r="X159" s="220" t="s">
        <v>237</v>
      </c>
      <c r="Y159" s="220" t="s">
        <v>176</v>
      </c>
      <c r="Z159" s="210"/>
      <c r="AA159" s="210"/>
      <c r="AB159" s="210"/>
      <c r="AC159" s="210"/>
      <c r="AD159" s="210"/>
      <c r="AE159" s="210"/>
      <c r="AF159" s="210"/>
      <c r="AG159" s="210" t="s">
        <v>467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5">
      <c r="A160" s="217"/>
      <c r="B160" s="218"/>
      <c r="C160" s="253" t="s">
        <v>1100</v>
      </c>
      <c r="D160" s="248"/>
      <c r="E160" s="249"/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254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5">
      <c r="A161" s="217"/>
      <c r="B161" s="218"/>
      <c r="C161" s="253" t="s">
        <v>1101</v>
      </c>
      <c r="D161" s="248"/>
      <c r="E161" s="249">
        <v>184</v>
      </c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254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5">
      <c r="A162" s="217"/>
      <c r="B162" s="218"/>
      <c r="C162" s="244"/>
      <c r="D162" s="239"/>
      <c r="E162" s="239"/>
      <c r="F162" s="239"/>
      <c r="G162" s="239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180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0.399999999999999" outlineLevel="1" x14ac:dyDescent="0.25">
      <c r="A163" s="229">
        <v>29</v>
      </c>
      <c r="B163" s="230" t="s">
        <v>902</v>
      </c>
      <c r="C163" s="241" t="s">
        <v>903</v>
      </c>
      <c r="D163" s="231" t="s">
        <v>266</v>
      </c>
      <c r="E163" s="232">
        <v>14.6</v>
      </c>
      <c r="F163" s="233"/>
      <c r="G163" s="234">
        <f>ROUND(E163*F163,2)</f>
        <v>0</v>
      </c>
      <c r="H163" s="233"/>
      <c r="I163" s="234">
        <f>ROUND(E163*H163,2)</f>
        <v>0</v>
      </c>
      <c r="J163" s="233"/>
      <c r="K163" s="234">
        <f>ROUND(E163*J163,2)</f>
        <v>0</v>
      </c>
      <c r="L163" s="234">
        <v>21</v>
      </c>
      <c r="M163" s="234">
        <f>G163*(1+L163/100)</f>
        <v>0</v>
      </c>
      <c r="N163" s="232">
        <v>0</v>
      </c>
      <c r="O163" s="232">
        <f>ROUND(E163*N163,2)</f>
        <v>0</v>
      </c>
      <c r="P163" s="232">
        <v>0</v>
      </c>
      <c r="Q163" s="232">
        <f>ROUND(E163*P163,2)</f>
        <v>0</v>
      </c>
      <c r="R163" s="234" t="s">
        <v>871</v>
      </c>
      <c r="S163" s="234" t="s">
        <v>173</v>
      </c>
      <c r="T163" s="235" t="s">
        <v>173</v>
      </c>
      <c r="U163" s="220">
        <v>0.03</v>
      </c>
      <c r="V163" s="220">
        <f>ROUND(E163*U163,2)</f>
        <v>0.44</v>
      </c>
      <c r="W163" s="220"/>
      <c r="X163" s="220" t="s">
        <v>237</v>
      </c>
      <c r="Y163" s="220" t="s">
        <v>176</v>
      </c>
      <c r="Z163" s="210"/>
      <c r="AA163" s="210"/>
      <c r="AB163" s="210"/>
      <c r="AC163" s="210"/>
      <c r="AD163" s="210"/>
      <c r="AE163" s="210"/>
      <c r="AF163" s="210"/>
      <c r="AG163" s="210" t="s">
        <v>467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5">
      <c r="A164" s="217"/>
      <c r="B164" s="218"/>
      <c r="C164" s="252" t="s">
        <v>872</v>
      </c>
      <c r="D164" s="250"/>
      <c r="E164" s="250"/>
      <c r="F164" s="250"/>
      <c r="G164" s="25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240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5">
      <c r="A165" s="217"/>
      <c r="B165" s="218"/>
      <c r="C165" s="253" t="s">
        <v>1096</v>
      </c>
      <c r="D165" s="248"/>
      <c r="E165" s="249"/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254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5">
      <c r="A166" s="217"/>
      <c r="B166" s="218"/>
      <c r="C166" s="253" t="s">
        <v>1097</v>
      </c>
      <c r="D166" s="248"/>
      <c r="E166" s="249">
        <v>14.6</v>
      </c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254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5">
      <c r="A167" s="217"/>
      <c r="B167" s="218"/>
      <c r="C167" s="244"/>
      <c r="D167" s="239"/>
      <c r="E167" s="239"/>
      <c r="F167" s="239"/>
      <c r="G167" s="239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180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0.399999999999999" outlineLevel="1" x14ac:dyDescent="0.25">
      <c r="A168" s="229">
        <v>30</v>
      </c>
      <c r="B168" s="230" t="s">
        <v>1102</v>
      </c>
      <c r="C168" s="241" t="s">
        <v>1103</v>
      </c>
      <c r="D168" s="231" t="s">
        <v>266</v>
      </c>
      <c r="E168" s="232">
        <v>184</v>
      </c>
      <c r="F168" s="233"/>
      <c r="G168" s="234">
        <f>ROUND(E168*F168,2)</f>
        <v>0</v>
      </c>
      <c r="H168" s="233"/>
      <c r="I168" s="234">
        <f>ROUND(E168*H168,2)</f>
        <v>0</v>
      </c>
      <c r="J168" s="233"/>
      <c r="K168" s="234">
        <f>ROUND(E168*J168,2)</f>
        <v>0</v>
      </c>
      <c r="L168" s="234">
        <v>21</v>
      </c>
      <c r="M168" s="234">
        <f>G168*(1+L168/100)</f>
        <v>0</v>
      </c>
      <c r="N168" s="232">
        <v>0</v>
      </c>
      <c r="O168" s="232">
        <f>ROUND(E168*N168,2)</f>
        <v>0</v>
      </c>
      <c r="P168" s="232">
        <v>0</v>
      </c>
      <c r="Q168" s="232">
        <f>ROUND(E168*P168,2)</f>
        <v>0</v>
      </c>
      <c r="R168" s="234" t="s">
        <v>871</v>
      </c>
      <c r="S168" s="234" t="s">
        <v>173</v>
      </c>
      <c r="T168" s="235" t="s">
        <v>173</v>
      </c>
      <c r="U168" s="220">
        <v>0.13</v>
      </c>
      <c r="V168" s="220">
        <f>ROUND(E168*U168,2)</f>
        <v>23.92</v>
      </c>
      <c r="W168" s="220"/>
      <c r="X168" s="220" t="s">
        <v>237</v>
      </c>
      <c r="Y168" s="220" t="s">
        <v>176</v>
      </c>
      <c r="Z168" s="210"/>
      <c r="AA168" s="210"/>
      <c r="AB168" s="210"/>
      <c r="AC168" s="210"/>
      <c r="AD168" s="210"/>
      <c r="AE168" s="210"/>
      <c r="AF168" s="210"/>
      <c r="AG168" s="210" t="s">
        <v>467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5">
      <c r="A169" s="217"/>
      <c r="B169" s="218"/>
      <c r="C169" s="252" t="s">
        <v>872</v>
      </c>
      <c r="D169" s="250"/>
      <c r="E169" s="250"/>
      <c r="F169" s="250"/>
      <c r="G169" s="25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240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5">
      <c r="A170" s="217"/>
      <c r="B170" s="218"/>
      <c r="C170" s="253" t="s">
        <v>1100</v>
      </c>
      <c r="D170" s="248"/>
      <c r="E170" s="249"/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254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5">
      <c r="A171" s="217"/>
      <c r="B171" s="218"/>
      <c r="C171" s="253" t="s">
        <v>1101</v>
      </c>
      <c r="D171" s="248"/>
      <c r="E171" s="249">
        <v>184</v>
      </c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254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5">
      <c r="A172" s="217"/>
      <c r="B172" s="218"/>
      <c r="C172" s="244"/>
      <c r="D172" s="239"/>
      <c r="E172" s="239"/>
      <c r="F172" s="239"/>
      <c r="G172" s="239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180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29">
        <v>31</v>
      </c>
      <c r="B173" s="230" t="s">
        <v>649</v>
      </c>
      <c r="C173" s="241" t="s">
        <v>650</v>
      </c>
      <c r="D173" s="231" t="s">
        <v>266</v>
      </c>
      <c r="E173" s="232">
        <v>3</v>
      </c>
      <c r="F173" s="233"/>
      <c r="G173" s="234">
        <f>ROUND(E173*F173,2)</f>
        <v>0</v>
      </c>
      <c r="H173" s="233"/>
      <c r="I173" s="234">
        <f>ROUND(E173*H173,2)</f>
        <v>0</v>
      </c>
      <c r="J173" s="233"/>
      <c r="K173" s="234">
        <f>ROUND(E173*J173,2)</f>
        <v>0</v>
      </c>
      <c r="L173" s="234">
        <v>21</v>
      </c>
      <c r="M173" s="234">
        <f>G173*(1+L173/100)</f>
        <v>0</v>
      </c>
      <c r="N173" s="232">
        <v>0</v>
      </c>
      <c r="O173" s="232">
        <f>ROUND(E173*N173,2)</f>
        <v>0</v>
      </c>
      <c r="P173" s="232">
        <v>0</v>
      </c>
      <c r="Q173" s="232">
        <f>ROUND(E173*P173,2)</f>
        <v>0</v>
      </c>
      <c r="R173" s="234"/>
      <c r="S173" s="234" t="s">
        <v>173</v>
      </c>
      <c r="T173" s="235" t="s">
        <v>173</v>
      </c>
      <c r="U173" s="220">
        <v>0.05</v>
      </c>
      <c r="V173" s="220">
        <f>ROUND(E173*U173,2)</f>
        <v>0.15</v>
      </c>
      <c r="W173" s="220"/>
      <c r="X173" s="220" t="s">
        <v>237</v>
      </c>
      <c r="Y173" s="220" t="s">
        <v>176</v>
      </c>
      <c r="Z173" s="210"/>
      <c r="AA173" s="210"/>
      <c r="AB173" s="210"/>
      <c r="AC173" s="210"/>
      <c r="AD173" s="210"/>
      <c r="AE173" s="210"/>
      <c r="AF173" s="210"/>
      <c r="AG173" s="210" t="s">
        <v>467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5">
      <c r="A174" s="217"/>
      <c r="B174" s="218"/>
      <c r="C174" s="253" t="s">
        <v>1104</v>
      </c>
      <c r="D174" s="248"/>
      <c r="E174" s="249"/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254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5">
      <c r="A175" s="217"/>
      <c r="B175" s="218"/>
      <c r="C175" s="253" t="s">
        <v>821</v>
      </c>
      <c r="D175" s="248"/>
      <c r="E175" s="249">
        <v>3</v>
      </c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254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5">
      <c r="A176" s="217"/>
      <c r="B176" s="218"/>
      <c r="C176" s="244"/>
      <c r="D176" s="239"/>
      <c r="E176" s="239"/>
      <c r="F176" s="239"/>
      <c r="G176" s="239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180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29">
        <v>32</v>
      </c>
      <c r="B177" s="230" t="s">
        <v>906</v>
      </c>
      <c r="C177" s="241" t="s">
        <v>907</v>
      </c>
      <c r="D177" s="231" t="s">
        <v>235</v>
      </c>
      <c r="E177" s="232">
        <v>9</v>
      </c>
      <c r="F177" s="233"/>
      <c r="G177" s="234">
        <f>ROUND(E177*F177,2)</f>
        <v>0</v>
      </c>
      <c r="H177" s="233"/>
      <c r="I177" s="234">
        <f>ROUND(E177*H177,2)</f>
        <v>0</v>
      </c>
      <c r="J177" s="233"/>
      <c r="K177" s="234">
        <f>ROUND(E177*J177,2)</f>
        <v>0</v>
      </c>
      <c r="L177" s="234">
        <v>21</v>
      </c>
      <c r="M177" s="234">
        <f>G177*(1+L177/100)</f>
        <v>0</v>
      </c>
      <c r="N177" s="232">
        <v>0</v>
      </c>
      <c r="O177" s="232">
        <f>ROUND(E177*N177,2)</f>
        <v>0</v>
      </c>
      <c r="P177" s="232">
        <v>0</v>
      </c>
      <c r="Q177" s="232">
        <f>ROUND(E177*P177,2)</f>
        <v>0</v>
      </c>
      <c r="R177" s="234" t="s">
        <v>871</v>
      </c>
      <c r="S177" s="234" t="s">
        <v>173</v>
      </c>
      <c r="T177" s="235" t="s">
        <v>173</v>
      </c>
      <c r="U177" s="220">
        <v>0.92</v>
      </c>
      <c r="V177" s="220">
        <f>ROUND(E177*U177,2)</f>
        <v>8.2799999999999994</v>
      </c>
      <c r="W177" s="220"/>
      <c r="X177" s="220" t="s">
        <v>237</v>
      </c>
      <c r="Y177" s="220" t="s">
        <v>176</v>
      </c>
      <c r="Z177" s="210"/>
      <c r="AA177" s="210"/>
      <c r="AB177" s="210"/>
      <c r="AC177" s="210"/>
      <c r="AD177" s="210"/>
      <c r="AE177" s="210"/>
      <c r="AF177" s="210"/>
      <c r="AG177" s="210" t="s">
        <v>467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5">
      <c r="A178" s="217"/>
      <c r="B178" s="218"/>
      <c r="C178" s="253" t="s">
        <v>908</v>
      </c>
      <c r="D178" s="248"/>
      <c r="E178" s="249"/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254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5">
      <c r="A179" s="217"/>
      <c r="B179" s="218"/>
      <c r="C179" s="253" t="s">
        <v>909</v>
      </c>
      <c r="D179" s="248"/>
      <c r="E179" s="249">
        <v>9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254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5">
      <c r="A180" s="217"/>
      <c r="B180" s="218"/>
      <c r="C180" s="244"/>
      <c r="D180" s="239"/>
      <c r="E180" s="239"/>
      <c r="F180" s="239"/>
      <c r="G180" s="239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180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x14ac:dyDescent="0.25">
      <c r="A181" s="222" t="s">
        <v>168</v>
      </c>
      <c r="B181" s="223" t="s">
        <v>111</v>
      </c>
      <c r="C181" s="240" t="s">
        <v>112</v>
      </c>
      <c r="D181" s="224"/>
      <c r="E181" s="225"/>
      <c r="F181" s="226"/>
      <c r="G181" s="226">
        <f>SUMIF(AG182:AG225,"&lt;&gt;NOR",G182:G225)</f>
        <v>0</v>
      </c>
      <c r="H181" s="226"/>
      <c r="I181" s="226">
        <f>SUM(I182:I225)</f>
        <v>0</v>
      </c>
      <c r="J181" s="226"/>
      <c r="K181" s="226">
        <f>SUM(K182:K225)</f>
        <v>0</v>
      </c>
      <c r="L181" s="226"/>
      <c r="M181" s="226">
        <f>SUM(M182:M225)</f>
        <v>0</v>
      </c>
      <c r="N181" s="225"/>
      <c r="O181" s="225">
        <f>SUM(O182:O225)</f>
        <v>0.44</v>
      </c>
      <c r="P181" s="225"/>
      <c r="Q181" s="225">
        <f>SUM(Q182:Q225)</f>
        <v>0</v>
      </c>
      <c r="R181" s="226"/>
      <c r="S181" s="226"/>
      <c r="T181" s="227"/>
      <c r="U181" s="221"/>
      <c r="V181" s="221">
        <f>SUM(V182:V225)</f>
        <v>103.67999999999999</v>
      </c>
      <c r="W181" s="221"/>
      <c r="X181" s="221"/>
      <c r="Y181" s="221"/>
      <c r="AG181" t="s">
        <v>169</v>
      </c>
    </row>
    <row r="182" spans="1:60" outlineLevel="1" x14ac:dyDescent="0.25">
      <c r="A182" s="229">
        <v>33</v>
      </c>
      <c r="B182" s="230" t="s">
        <v>916</v>
      </c>
      <c r="C182" s="241" t="s">
        <v>956</v>
      </c>
      <c r="D182" s="231" t="s">
        <v>235</v>
      </c>
      <c r="E182" s="232">
        <v>9</v>
      </c>
      <c r="F182" s="233"/>
      <c r="G182" s="234">
        <f>ROUND(E182*F182,2)</f>
        <v>0</v>
      </c>
      <c r="H182" s="233"/>
      <c r="I182" s="234">
        <f>ROUND(E182*H182,2)</f>
        <v>0</v>
      </c>
      <c r="J182" s="233"/>
      <c r="K182" s="234">
        <f>ROUND(E182*J182,2)</f>
        <v>0</v>
      </c>
      <c r="L182" s="234">
        <v>21</v>
      </c>
      <c r="M182" s="234">
        <f>G182*(1+L182/100)</f>
        <v>0</v>
      </c>
      <c r="N182" s="232">
        <v>3.363E-2</v>
      </c>
      <c r="O182" s="232">
        <f>ROUND(E182*N182,2)</f>
        <v>0.3</v>
      </c>
      <c r="P182" s="232">
        <v>0</v>
      </c>
      <c r="Q182" s="232">
        <f>ROUND(E182*P182,2)</f>
        <v>0</v>
      </c>
      <c r="R182" s="234"/>
      <c r="S182" s="234" t="s">
        <v>193</v>
      </c>
      <c r="T182" s="235" t="s">
        <v>174</v>
      </c>
      <c r="U182" s="220">
        <v>0</v>
      </c>
      <c r="V182" s="220">
        <f>ROUND(E182*U182,2)</f>
        <v>0</v>
      </c>
      <c r="W182" s="220"/>
      <c r="X182" s="220" t="s">
        <v>619</v>
      </c>
      <c r="Y182" s="220" t="s">
        <v>176</v>
      </c>
      <c r="Z182" s="210"/>
      <c r="AA182" s="210"/>
      <c r="AB182" s="210"/>
      <c r="AC182" s="210"/>
      <c r="AD182" s="210"/>
      <c r="AE182" s="210"/>
      <c r="AF182" s="210"/>
      <c r="AG182" s="210" t="s">
        <v>957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5">
      <c r="A183" s="217"/>
      <c r="B183" s="218"/>
      <c r="C183" s="253" t="s">
        <v>908</v>
      </c>
      <c r="D183" s="248"/>
      <c r="E183" s="249"/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254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5">
      <c r="A184" s="217"/>
      <c r="B184" s="218"/>
      <c r="C184" s="253" t="s">
        <v>909</v>
      </c>
      <c r="D184" s="248"/>
      <c r="E184" s="249">
        <v>9</v>
      </c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254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5">
      <c r="A185" s="217"/>
      <c r="B185" s="218"/>
      <c r="C185" s="244"/>
      <c r="D185" s="239"/>
      <c r="E185" s="239"/>
      <c r="F185" s="239"/>
      <c r="G185" s="239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180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20.399999999999999" outlineLevel="1" x14ac:dyDescent="0.25">
      <c r="A186" s="229">
        <v>34</v>
      </c>
      <c r="B186" s="230" t="s">
        <v>916</v>
      </c>
      <c r="C186" s="241" t="s">
        <v>917</v>
      </c>
      <c r="D186" s="231" t="s">
        <v>918</v>
      </c>
      <c r="E186" s="232">
        <v>2</v>
      </c>
      <c r="F186" s="233"/>
      <c r="G186" s="234">
        <f>ROUND(E186*F186,2)</f>
        <v>0</v>
      </c>
      <c r="H186" s="233"/>
      <c r="I186" s="234">
        <f>ROUND(E186*H186,2)</f>
        <v>0</v>
      </c>
      <c r="J186" s="233"/>
      <c r="K186" s="234">
        <f>ROUND(E186*J186,2)</f>
        <v>0</v>
      </c>
      <c r="L186" s="234">
        <v>21</v>
      </c>
      <c r="M186" s="234">
        <f>G186*(1+L186/100)</f>
        <v>0</v>
      </c>
      <c r="N186" s="232">
        <v>3.363E-2</v>
      </c>
      <c r="O186" s="232">
        <f>ROUND(E186*N186,2)</f>
        <v>7.0000000000000007E-2</v>
      </c>
      <c r="P186" s="232">
        <v>0</v>
      </c>
      <c r="Q186" s="232">
        <f>ROUND(E186*P186,2)</f>
        <v>0</v>
      </c>
      <c r="R186" s="234"/>
      <c r="S186" s="234" t="s">
        <v>193</v>
      </c>
      <c r="T186" s="235" t="s">
        <v>174</v>
      </c>
      <c r="U186" s="220">
        <v>0</v>
      </c>
      <c r="V186" s="220">
        <f>ROUND(E186*U186,2)</f>
        <v>0</v>
      </c>
      <c r="W186" s="220"/>
      <c r="X186" s="220" t="s">
        <v>343</v>
      </c>
      <c r="Y186" s="220" t="s">
        <v>176</v>
      </c>
      <c r="Z186" s="210"/>
      <c r="AA186" s="210"/>
      <c r="AB186" s="210"/>
      <c r="AC186" s="210"/>
      <c r="AD186" s="210"/>
      <c r="AE186" s="210"/>
      <c r="AF186" s="210"/>
      <c r="AG186" s="210" t="s">
        <v>721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5">
      <c r="A187" s="217"/>
      <c r="B187" s="218"/>
      <c r="C187" s="253" t="s">
        <v>752</v>
      </c>
      <c r="D187" s="248"/>
      <c r="E187" s="249"/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254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5">
      <c r="A188" s="217"/>
      <c r="B188" s="218"/>
      <c r="C188" s="253" t="s">
        <v>91</v>
      </c>
      <c r="D188" s="248"/>
      <c r="E188" s="249">
        <v>2</v>
      </c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254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5">
      <c r="A189" s="217"/>
      <c r="B189" s="218"/>
      <c r="C189" s="244"/>
      <c r="D189" s="239"/>
      <c r="E189" s="239"/>
      <c r="F189" s="239"/>
      <c r="G189" s="239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180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29">
        <v>35</v>
      </c>
      <c r="B190" s="230" t="s">
        <v>952</v>
      </c>
      <c r="C190" s="241" t="s">
        <v>953</v>
      </c>
      <c r="D190" s="231" t="s">
        <v>235</v>
      </c>
      <c r="E190" s="232">
        <v>9</v>
      </c>
      <c r="F190" s="233"/>
      <c r="G190" s="234">
        <f>ROUND(E190*F190,2)</f>
        <v>0</v>
      </c>
      <c r="H190" s="233"/>
      <c r="I190" s="234">
        <f>ROUND(E190*H190,2)</f>
        <v>0</v>
      </c>
      <c r="J190" s="233"/>
      <c r="K190" s="234">
        <f>ROUND(E190*J190,2)</f>
        <v>0</v>
      </c>
      <c r="L190" s="234">
        <v>21</v>
      </c>
      <c r="M190" s="234">
        <f>G190*(1+L190/100)</f>
        <v>0</v>
      </c>
      <c r="N190" s="232">
        <v>2.0000000000000002E-5</v>
      </c>
      <c r="O190" s="232">
        <f>ROUND(E190*N190,2)</f>
        <v>0</v>
      </c>
      <c r="P190" s="232">
        <v>0</v>
      </c>
      <c r="Q190" s="232">
        <f>ROUND(E190*P190,2)</f>
        <v>0</v>
      </c>
      <c r="R190" s="234"/>
      <c r="S190" s="234" t="s">
        <v>193</v>
      </c>
      <c r="T190" s="235" t="s">
        <v>174</v>
      </c>
      <c r="U190" s="220">
        <v>0</v>
      </c>
      <c r="V190" s="220">
        <f>ROUND(E190*U190,2)</f>
        <v>0</v>
      </c>
      <c r="W190" s="220"/>
      <c r="X190" s="220" t="s">
        <v>237</v>
      </c>
      <c r="Y190" s="220" t="s">
        <v>176</v>
      </c>
      <c r="Z190" s="210"/>
      <c r="AA190" s="210"/>
      <c r="AB190" s="210"/>
      <c r="AC190" s="210"/>
      <c r="AD190" s="210"/>
      <c r="AE190" s="210"/>
      <c r="AF190" s="210"/>
      <c r="AG190" s="210" t="s">
        <v>467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5">
      <c r="A191" s="217"/>
      <c r="B191" s="218"/>
      <c r="C191" s="253" t="s">
        <v>908</v>
      </c>
      <c r="D191" s="248"/>
      <c r="E191" s="249"/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254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5">
      <c r="A192" s="217"/>
      <c r="B192" s="218"/>
      <c r="C192" s="253" t="s">
        <v>909</v>
      </c>
      <c r="D192" s="248"/>
      <c r="E192" s="249">
        <v>9</v>
      </c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254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5">
      <c r="A193" s="217"/>
      <c r="B193" s="218"/>
      <c r="C193" s="244"/>
      <c r="D193" s="239"/>
      <c r="E193" s="239"/>
      <c r="F193" s="239"/>
      <c r="G193" s="239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180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29">
        <v>36</v>
      </c>
      <c r="B194" s="230" t="s">
        <v>1105</v>
      </c>
      <c r="C194" s="241" t="s">
        <v>1106</v>
      </c>
      <c r="D194" s="231" t="s">
        <v>235</v>
      </c>
      <c r="E194" s="232">
        <v>2</v>
      </c>
      <c r="F194" s="233"/>
      <c r="G194" s="234">
        <f>ROUND(E194*F194,2)</f>
        <v>0</v>
      </c>
      <c r="H194" s="233"/>
      <c r="I194" s="234">
        <f>ROUND(E194*H194,2)</f>
        <v>0</v>
      </c>
      <c r="J194" s="233"/>
      <c r="K194" s="234">
        <f>ROUND(E194*J194,2)</f>
        <v>0</v>
      </c>
      <c r="L194" s="234">
        <v>21</v>
      </c>
      <c r="M194" s="234">
        <f>G194*(1+L194/100)</f>
        <v>0</v>
      </c>
      <c r="N194" s="232">
        <v>2.2000000000000001E-4</v>
      </c>
      <c r="O194" s="232">
        <f>ROUND(E194*N194,2)</f>
        <v>0</v>
      </c>
      <c r="P194" s="232">
        <v>0</v>
      </c>
      <c r="Q194" s="232">
        <f>ROUND(E194*P194,2)</f>
        <v>0</v>
      </c>
      <c r="R194" s="234"/>
      <c r="S194" s="234" t="s">
        <v>193</v>
      </c>
      <c r="T194" s="235" t="s">
        <v>174</v>
      </c>
      <c r="U194" s="220">
        <v>0</v>
      </c>
      <c r="V194" s="220">
        <f>ROUND(E194*U194,2)</f>
        <v>0</v>
      </c>
      <c r="W194" s="220"/>
      <c r="X194" s="220" t="s">
        <v>237</v>
      </c>
      <c r="Y194" s="220" t="s">
        <v>176</v>
      </c>
      <c r="Z194" s="210"/>
      <c r="AA194" s="210"/>
      <c r="AB194" s="210"/>
      <c r="AC194" s="210"/>
      <c r="AD194" s="210"/>
      <c r="AE194" s="210"/>
      <c r="AF194" s="210"/>
      <c r="AG194" s="210" t="s">
        <v>467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5">
      <c r="A195" s="217"/>
      <c r="B195" s="218"/>
      <c r="C195" s="253" t="s">
        <v>752</v>
      </c>
      <c r="D195" s="248"/>
      <c r="E195" s="249"/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254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5">
      <c r="A196" s="217"/>
      <c r="B196" s="218"/>
      <c r="C196" s="253" t="s">
        <v>91</v>
      </c>
      <c r="D196" s="248"/>
      <c r="E196" s="249">
        <v>2</v>
      </c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254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5">
      <c r="A197" s="217"/>
      <c r="B197" s="218"/>
      <c r="C197" s="244"/>
      <c r="D197" s="239"/>
      <c r="E197" s="239"/>
      <c r="F197" s="239"/>
      <c r="G197" s="239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180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29">
        <v>37</v>
      </c>
      <c r="B198" s="230" t="s">
        <v>950</v>
      </c>
      <c r="C198" s="241" t="s">
        <v>951</v>
      </c>
      <c r="D198" s="231" t="s">
        <v>235</v>
      </c>
      <c r="E198" s="232">
        <v>9</v>
      </c>
      <c r="F198" s="233"/>
      <c r="G198" s="234">
        <f>ROUND(E198*F198,2)</f>
        <v>0</v>
      </c>
      <c r="H198" s="233"/>
      <c r="I198" s="234">
        <f>ROUND(E198*H198,2)</f>
        <v>0</v>
      </c>
      <c r="J198" s="233"/>
      <c r="K198" s="234">
        <f>ROUND(E198*J198,2)</f>
        <v>0</v>
      </c>
      <c r="L198" s="234">
        <v>21</v>
      </c>
      <c r="M198" s="234">
        <f>G198*(1+L198/100)</f>
        <v>0</v>
      </c>
      <c r="N198" s="232">
        <v>2.0000000000000002E-5</v>
      </c>
      <c r="O198" s="232">
        <f>ROUND(E198*N198,2)</f>
        <v>0</v>
      </c>
      <c r="P198" s="232">
        <v>0</v>
      </c>
      <c r="Q198" s="232">
        <f>ROUND(E198*P198,2)</f>
        <v>0</v>
      </c>
      <c r="R198" s="234" t="s">
        <v>871</v>
      </c>
      <c r="S198" s="234" t="s">
        <v>173</v>
      </c>
      <c r="T198" s="235" t="s">
        <v>173</v>
      </c>
      <c r="U198" s="220">
        <v>0.38</v>
      </c>
      <c r="V198" s="220">
        <f>ROUND(E198*U198,2)</f>
        <v>3.42</v>
      </c>
      <c r="W198" s="220"/>
      <c r="X198" s="220" t="s">
        <v>237</v>
      </c>
      <c r="Y198" s="220" t="s">
        <v>176</v>
      </c>
      <c r="Z198" s="210"/>
      <c r="AA198" s="210"/>
      <c r="AB198" s="210"/>
      <c r="AC198" s="210"/>
      <c r="AD198" s="210"/>
      <c r="AE198" s="210"/>
      <c r="AF198" s="210"/>
      <c r="AG198" s="210" t="s">
        <v>467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5">
      <c r="A199" s="217"/>
      <c r="B199" s="218"/>
      <c r="C199" s="253" t="s">
        <v>908</v>
      </c>
      <c r="D199" s="248"/>
      <c r="E199" s="249"/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254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5">
      <c r="A200" s="217"/>
      <c r="B200" s="218"/>
      <c r="C200" s="253" t="s">
        <v>909</v>
      </c>
      <c r="D200" s="248"/>
      <c r="E200" s="249">
        <v>9</v>
      </c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254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5">
      <c r="A201" s="217"/>
      <c r="B201" s="218"/>
      <c r="C201" s="244"/>
      <c r="D201" s="239"/>
      <c r="E201" s="239"/>
      <c r="F201" s="239"/>
      <c r="G201" s="239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180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0.399999999999999" outlineLevel="1" x14ac:dyDescent="0.25">
      <c r="A202" s="229">
        <v>38</v>
      </c>
      <c r="B202" s="230" t="s">
        <v>1107</v>
      </c>
      <c r="C202" s="241" t="s">
        <v>1108</v>
      </c>
      <c r="D202" s="231" t="s">
        <v>235</v>
      </c>
      <c r="E202" s="232">
        <v>9</v>
      </c>
      <c r="F202" s="233"/>
      <c r="G202" s="234">
        <f>ROUND(E202*F202,2)</f>
        <v>0</v>
      </c>
      <c r="H202" s="233"/>
      <c r="I202" s="234">
        <f>ROUND(E202*H202,2)</f>
        <v>0</v>
      </c>
      <c r="J202" s="233"/>
      <c r="K202" s="234">
        <f>ROUND(E202*J202,2)</f>
        <v>0</v>
      </c>
      <c r="L202" s="234">
        <v>21</v>
      </c>
      <c r="M202" s="234">
        <f>G202*(1+L202/100)</f>
        <v>0</v>
      </c>
      <c r="N202" s="232">
        <v>0</v>
      </c>
      <c r="O202" s="232">
        <f>ROUND(E202*N202,2)</f>
        <v>0</v>
      </c>
      <c r="P202" s="232">
        <v>0</v>
      </c>
      <c r="Q202" s="232">
        <f>ROUND(E202*P202,2)</f>
        <v>0</v>
      </c>
      <c r="R202" s="234" t="s">
        <v>871</v>
      </c>
      <c r="S202" s="234" t="s">
        <v>173</v>
      </c>
      <c r="T202" s="235" t="s">
        <v>173</v>
      </c>
      <c r="U202" s="220">
        <v>3.47</v>
      </c>
      <c r="V202" s="220">
        <f>ROUND(E202*U202,2)</f>
        <v>31.23</v>
      </c>
      <c r="W202" s="220"/>
      <c r="X202" s="220" t="s">
        <v>237</v>
      </c>
      <c r="Y202" s="220" t="s">
        <v>176</v>
      </c>
      <c r="Z202" s="210"/>
      <c r="AA202" s="210"/>
      <c r="AB202" s="210"/>
      <c r="AC202" s="210"/>
      <c r="AD202" s="210"/>
      <c r="AE202" s="210"/>
      <c r="AF202" s="210"/>
      <c r="AG202" s="210" t="s">
        <v>467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5">
      <c r="A203" s="217"/>
      <c r="B203" s="218"/>
      <c r="C203" s="253" t="s">
        <v>908</v>
      </c>
      <c r="D203" s="248"/>
      <c r="E203" s="249"/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254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5">
      <c r="A204" s="217"/>
      <c r="B204" s="218"/>
      <c r="C204" s="253" t="s">
        <v>909</v>
      </c>
      <c r="D204" s="248"/>
      <c r="E204" s="249">
        <v>9</v>
      </c>
      <c r="F204" s="220"/>
      <c r="G204" s="22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254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5">
      <c r="A205" s="217"/>
      <c r="B205" s="218"/>
      <c r="C205" s="244"/>
      <c r="D205" s="239"/>
      <c r="E205" s="239"/>
      <c r="F205" s="239"/>
      <c r="G205" s="239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180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29">
        <v>39</v>
      </c>
      <c r="B206" s="230" t="s">
        <v>929</v>
      </c>
      <c r="C206" s="241" t="s">
        <v>930</v>
      </c>
      <c r="D206" s="231" t="s">
        <v>266</v>
      </c>
      <c r="E206" s="232">
        <v>14.6</v>
      </c>
      <c r="F206" s="233"/>
      <c r="G206" s="234">
        <f>ROUND(E206*F206,2)</f>
        <v>0</v>
      </c>
      <c r="H206" s="233"/>
      <c r="I206" s="234">
        <f>ROUND(E206*H206,2)</f>
        <v>0</v>
      </c>
      <c r="J206" s="233"/>
      <c r="K206" s="234">
        <f>ROUND(E206*J206,2)</f>
        <v>0</v>
      </c>
      <c r="L206" s="234">
        <v>21</v>
      </c>
      <c r="M206" s="234">
        <f>G206*(1+L206/100)</f>
        <v>0</v>
      </c>
      <c r="N206" s="232">
        <v>0</v>
      </c>
      <c r="O206" s="232">
        <f>ROUND(E206*N206,2)</f>
        <v>0</v>
      </c>
      <c r="P206" s="232">
        <v>0</v>
      </c>
      <c r="Q206" s="232">
        <f>ROUND(E206*P206,2)</f>
        <v>0</v>
      </c>
      <c r="R206" s="234" t="s">
        <v>871</v>
      </c>
      <c r="S206" s="234" t="s">
        <v>173</v>
      </c>
      <c r="T206" s="235" t="s">
        <v>173</v>
      </c>
      <c r="U206" s="220">
        <v>0.15</v>
      </c>
      <c r="V206" s="220">
        <f>ROUND(E206*U206,2)</f>
        <v>2.19</v>
      </c>
      <c r="W206" s="220"/>
      <c r="X206" s="220" t="s">
        <v>237</v>
      </c>
      <c r="Y206" s="220" t="s">
        <v>176</v>
      </c>
      <c r="Z206" s="210"/>
      <c r="AA206" s="210"/>
      <c r="AB206" s="210"/>
      <c r="AC206" s="210"/>
      <c r="AD206" s="210"/>
      <c r="AE206" s="210"/>
      <c r="AF206" s="210"/>
      <c r="AG206" s="210" t="s">
        <v>467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5">
      <c r="A207" s="217"/>
      <c r="B207" s="218"/>
      <c r="C207" s="252" t="s">
        <v>931</v>
      </c>
      <c r="D207" s="250"/>
      <c r="E207" s="250"/>
      <c r="F207" s="250"/>
      <c r="G207" s="25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10"/>
      <c r="AA207" s="210"/>
      <c r="AB207" s="210"/>
      <c r="AC207" s="210"/>
      <c r="AD207" s="210"/>
      <c r="AE207" s="210"/>
      <c r="AF207" s="210"/>
      <c r="AG207" s="210" t="s">
        <v>240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37" t="str">
        <f>C207</f>
        <v>napuštění a vypuštění vody, dodání vody a desinfekčního prostředku, náklady na bakteriologický rozbor vody,</v>
      </c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5">
      <c r="A208" s="217"/>
      <c r="B208" s="218"/>
      <c r="C208" s="253" t="s">
        <v>1096</v>
      </c>
      <c r="D208" s="248"/>
      <c r="E208" s="249"/>
      <c r="F208" s="220"/>
      <c r="G208" s="220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254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5">
      <c r="A209" s="217"/>
      <c r="B209" s="218"/>
      <c r="C209" s="253" t="s">
        <v>1097</v>
      </c>
      <c r="D209" s="248"/>
      <c r="E209" s="249">
        <v>14.6</v>
      </c>
      <c r="F209" s="220"/>
      <c r="G209" s="22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254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5">
      <c r="A210" s="217"/>
      <c r="B210" s="218"/>
      <c r="C210" s="244"/>
      <c r="D210" s="239"/>
      <c r="E210" s="239"/>
      <c r="F210" s="239"/>
      <c r="G210" s="239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10"/>
      <c r="AA210" s="210"/>
      <c r="AB210" s="210"/>
      <c r="AC210" s="210"/>
      <c r="AD210" s="210"/>
      <c r="AE210" s="210"/>
      <c r="AF210" s="210"/>
      <c r="AG210" s="210" t="s">
        <v>180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29">
        <v>40</v>
      </c>
      <c r="B211" s="230" t="s">
        <v>919</v>
      </c>
      <c r="C211" s="241" t="s">
        <v>920</v>
      </c>
      <c r="D211" s="231" t="s">
        <v>266</v>
      </c>
      <c r="E211" s="232">
        <v>198.6</v>
      </c>
      <c r="F211" s="233"/>
      <c r="G211" s="234">
        <f>ROUND(E211*F211,2)</f>
        <v>0</v>
      </c>
      <c r="H211" s="233"/>
      <c r="I211" s="234">
        <f>ROUND(E211*H211,2)</f>
        <v>0</v>
      </c>
      <c r="J211" s="233"/>
      <c r="K211" s="234">
        <f>ROUND(E211*J211,2)</f>
        <v>0</v>
      </c>
      <c r="L211" s="234">
        <v>21</v>
      </c>
      <c r="M211" s="234">
        <f>G211*(1+L211/100)</f>
        <v>0</v>
      </c>
      <c r="N211" s="232">
        <v>0</v>
      </c>
      <c r="O211" s="232">
        <f>ROUND(E211*N211,2)</f>
        <v>0</v>
      </c>
      <c r="P211" s="232">
        <v>0</v>
      </c>
      <c r="Q211" s="232">
        <f>ROUND(E211*P211,2)</f>
        <v>0</v>
      </c>
      <c r="R211" s="234" t="s">
        <v>871</v>
      </c>
      <c r="S211" s="234" t="s">
        <v>173</v>
      </c>
      <c r="T211" s="235" t="s">
        <v>173</v>
      </c>
      <c r="U211" s="220">
        <v>0.04</v>
      </c>
      <c r="V211" s="220">
        <f>ROUND(E211*U211,2)</f>
        <v>7.94</v>
      </c>
      <c r="W211" s="220"/>
      <c r="X211" s="220" t="s">
        <v>237</v>
      </c>
      <c r="Y211" s="220" t="s">
        <v>176</v>
      </c>
      <c r="Z211" s="210"/>
      <c r="AA211" s="210"/>
      <c r="AB211" s="210"/>
      <c r="AC211" s="210"/>
      <c r="AD211" s="210"/>
      <c r="AE211" s="210"/>
      <c r="AF211" s="210"/>
      <c r="AG211" s="210" t="s">
        <v>467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2" x14ac:dyDescent="0.25">
      <c r="A212" s="217"/>
      <c r="B212" s="218"/>
      <c r="C212" s="252" t="s">
        <v>921</v>
      </c>
      <c r="D212" s="250"/>
      <c r="E212" s="250"/>
      <c r="F212" s="250"/>
      <c r="G212" s="25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240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37" t="str">
        <f>C212</f>
        <v>přísun, montáže, demontáže a odsunu zkoušecího čerpadla, napuštění tlakovou vodou a dodání vody pro tlakovou zkoušku,</v>
      </c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5">
      <c r="A213" s="217"/>
      <c r="B213" s="218"/>
      <c r="C213" s="253" t="s">
        <v>1109</v>
      </c>
      <c r="D213" s="248"/>
      <c r="E213" s="249"/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254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5">
      <c r="A214" s="217"/>
      <c r="B214" s="218"/>
      <c r="C214" s="253" t="s">
        <v>1110</v>
      </c>
      <c r="D214" s="248"/>
      <c r="E214" s="249">
        <v>198.6</v>
      </c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254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5">
      <c r="A215" s="217"/>
      <c r="B215" s="218"/>
      <c r="C215" s="244"/>
      <c r="D215" s="239"/>
      <c r="E215" s="239"/>
      <c r="F215" s="239"/>
      <c r="G215" s="239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20"/>
      <c r="Z215" s="210"/>
      <c r="AA215" s="210"/>
      <c r="AB215" s="210"/>
      <c r="AC215" s="210"/>
      <c r="AD215" s="210"/>
      <c r="AE215" s="210"/>
      <c r="AF215" s="210"/>
      <c r="AG215" s="210" t="s">
        <v>180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29">
        <v>41</v>
      </c>
      <c r="B216" s="230" t="s">
        <v>932</v>
      </c>
      <c r="C216" s="241" t="s">
        <v>933</v>
      </c>
      <c r="D216" s="231" t="s">
        <v>266</v>
      </c>
      <c r="E216" s="232">
        <v>184</v>
      </c>
      <c r="F216" s="233"/>
      <c r="G216" s="234">
        <f>ROUND(E216*F216,2)</f>
        <v>0</v>
      </c>
      <c r="H216" s="233"/>
      <c r="I216" s="234">
        <f>ROUND(E216*H216,2)</f>
        <v>0</v>
      </c>
      <c r="J216" s="233"/>
      <c r="K216" s="234">
        <f>ROUND(E216*J216,2)</f>
        <v>0</v>
      </c>
      <c r="L216" s="234">
        <v>21</v>
      </c>
      <c r="M216" s="234">
        <f>G216*(1+L216/100)</f>
        <v>0</v>
      </c>
      <c r="N216" s="232">
        <v>0</v>
      </c>
      <c r="O216" s="232">
        <f>ROUND(E216*N216,2)</f>
        <v>0</v>
      </c>
      <c r="P216" s="232">
        <v>0</v>
      </c>
      <c r="Q216" s="232">
        <f>ROUND(E216*P216,2)</f>
        <v>0</v>
      </c>
      <c r="R216" s="234" t="s">
        <v>871</v>
      </c>
      <c r="S216" s="234" t="s">
        <v>173</v>
      </c>
      <c r="T216" s="235" t="s">
        <v>173</v>
      </c>
      <c r="U216" s="220">
        <v>0.21</v>
      </c>
      <c r="V216" s="220">
        <f>ROUND(E216*U216,2)</f>
        <v>38.64</v>
      </c>
      <c r="W216" s="220"/>
      <c r="X216" s="220" t="s">
        <v>237</v>
      </c>
      <c r="Y216" s="220" t="s">
        <v>176</v>
      </c>
      <c r="Z216" s="210"/>
      <c r="AA216" s="210"/>
      <c r="AB216" s="210"/>
      <c r="AC216" s="210"/>
      <c r="AD216" s="210"/>
      <c r="AE216" s="210"/>
      <c r="AF216" s="210"/>
      <c r="AG216" s="210" t="s">
        <v>467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2" x14ac:dyDescent="0.25">
      <c r="A217" s="217"/>
      <c r="B217" s="218"/>
      <c r="C217" s="252" t="s">
        <v>931</v>
      </c>
      <c r="D217" s="250"/>
      <c r="E217" s="250"/>
      <c r="F217" s="250"/>
      <c r="G217" s="25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240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37" t="str">
        <f>C217</f>
        <v>napuštění a vypuštění vody, dodání vody a desinfekčního prostředku, náklady na bakteriologický rozbor vody,</v>
      </c>
      <c r="BB217" s="210"/>
      <c r="BC217" s="210"/>
      <c r="BD217" s="210"/>
      <c r="BE217" s="210"/>
      <c r="BF217" s="210"/>
      <c r="BG217" s="210"/>
      <c r="BH217" s="210"/>
    </row>
    <row r="218" spans="1:60" outlineLevel="2" x14ac:dyDescent="0.25">
      <c r="A218" s="217"/>
      <c r="B218" s="218"/>
      <c r="C218" s="253" t="s">
        <v>1100</v>
      </c>
      <c r="D218" s="248"/>
      <c r="E218" s="249"/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254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5">
      <c r="A219" s="217"/>
      <c r="B219" s="218"/>
      <c r="C219" s="253" t="s">
        <v>1101</v>
      </c>
      <c r="D219" s="248"/>
      <c r="E219" s="249">
        <v>184</v>
      </c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254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2" x14ac:dyDescent="0.25">
      <c r="A220" s="217"/>
      <c r="B220" s="218"/>
      <c r="C220" s="244"/>
      <c r="D220" s="239"/>
      <c r="E220" s="239"/>
      <c r="F220" s="239"/>
      <c r="G220" s="239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10"/>
      <c r="AA220" s="210"/>
      <c r="AB220" s="210"/>
      <c r="AC220" s="210"/>
      <c r="AD220" s="210"/>
      <c r="AE220" s="210"/>
      <c r="AF220" s="210"/>
      <c r="AG220" s="210" t="s">
        <v>180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29">
        <v>42</v>
      </c>
      <c r="B221" s="230" t="s">
        <v>926</v>
      </c>
      <c r="C221" s="241" t="s">
        <v>927</v>
      </c>
      <c r="D221" s="231" t="s">
        <v>666</v>
      </c>
      <c r="E221" s="232">
        <v>2</v>
      </c>
      <c r="F221" s="233"/>
      <c r="G221" s="234">
        <f>ROUND(E221*F221,2)</f>
        <v>0</v>
      </c>
      <c r="H221" s="233"/>
      <c r="I221" s="234">
        <f>ROUND(E221*H221,2)</f>
        <v>0</v>
      </c>
      <c r="J221" s="233"/>
      <c r="K221" s="234">
        <f>ROUND(E221*J221,2)</f>
        <v>0</v>
      </c>
      <c r="L221" s="234">
        <v>21</v>
      </c>
      <c r="M221" s="234">
        <f>G221*(1+L221/100)</f>
        <v>0</v>
      </c>
      <c r="N221" s="232">
        <v>3.5029999999999999E-2</v>
      </c>
      <c r="O221" s="232">
        <f>ROUND(E221*N221,2)</f>
        <v>7.0000000000000007E-2</v>
      </c>
      <c r="P221" s="232">
        <v>0</v>
      </c>
      <c r="Q221" s="232">
        <f>ROUND(E221*P221,2)</f>
        <v>0</v>
      </c>
      <c r="R221" s="234" t="s">
        <v>871</v>
      </c>
      <c r="S221" s="234" t="s">
        <v>173</v>
      </c>
      <c r="T221" s="235" t="s">
        <v>173</v>
      </c>
      <c r="U221" s="220">
        <v>10.130000000000001</v>
      </c>
      <c r="V221" s="220">
        <f>ROUND(E221*U221,2)</f>
        <v>20.260000000000002</v>
      </c>
      <c r="W221" s="220"/>
      <c r="X221" s="220" t="s">
        <v>237</v>
      </c>
      <c r="Y221" s="220" t="s">
        <v>176</v>
      </c>
      <c r="Z221" s="210"/>
      <c r="AA221" s="210"/>
      <c r="AB221" s="210"/>
      <c r="AC221" s="210"/>
      <c r="AD221" s="210"/>
      <c r="AE221" s="210"/>
      <c r="AF221" s="210"/>
      <c r="AG221" s="210" t="s">
        <v>467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ht="31.2" outlineLevel="2" x14ac:dyDescent="0.25">
      <c r="A222" s="217"/>
      <c r="B222" s="218"/>
      <c r="C222" s="252" t="s">
        <v>928</v>
      </c>
      <c r="D222" s="250"/>
      <c r="E222" s="250"/>
      <c r="F222" s="250"/>
      <c r="G222" s="25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10"/>
      <c r="AA222" s="210"/>
      <c r="AB222" s="210"/>
      <c r="AC222" s="210"/>
      <c r="AD222" s="210"/>
      <c r="AE222" s="210"/>
      <c r="AF222" s="210"/>
      <c r="AG222" s="210" t="s">
        <v>240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37" t="str">
        <f>C222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5">
      <c r="A223" s="217"/>
      <c r="B223" s="218"/>
      <c r="C223" s="253" t="s">
        <v>752</v>
      </c>
      <c r="D223" s="248"/>
      <c r="E223" s="249"/>
      <c r="F223" s="220"/>
      <c r="G223" s="22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254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5">
      <c r="A224" s="217"/>
      <c r="B224" s="218"/>
      <c r="C224" s="253" t="s">
        <v>91</v>
      </c>
      <c r="D224" s="248"/>
      <c r="E224" s="249">
        <v>2</v>
      </c>
      <c r="F224" s="220"/>
      <c r="G224" s="22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10"/>
      <c r="AA224" s="210"/>
      <c r="AB224" s="210"/>
      <c r="AC224" s="210"/>
      <c r="AD224" s="210"/>
      <c r="AE224" s="210"/>
      <c r="AF224" s="210"/>
      <c r="AG224" s="210" t="s">
        <v>254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2" x14ac:dyDescent="0.25">
      <c r="A225" s="217"/>
      <c r="B225" s="218"/>
      <c r="C225" s="244"/>
      <c r="D225" s="239"/>
      <c r="E225" s="239"/>
      <c r="F225" s="239"/>
      <c r="G225" s="239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20"/>
      <c r="Z225" s="210"/>
      <c r="AA225" s="210"/>
      <c r="AB225" s="210"/>
      <c r="AC225" s="210"/>
      <c r="AD225" s="210"/>
      <c r="AE225" s="210"/>
      <c r="AF225" s="210"/>
      <c r="AG225" s="210" t="s">
        <v>180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x14ac:dyDescent="0.25">
      <c r="A226" s="222" t="s">
        <v>168</v>
      </c>
      <c r="B226" s="223" t="s">
        <v>116</v>
      </c>
      <c r="C226" s="240" t="s">
        <v>117</v>
      </c>
      <c r="D226" s="224"/>
      <c r="E226" s="225"/>
      <c r="F226" s="226"/>
      <c r="G226" s="226">
        <f>SUMIF(AG227:AG230,"&lt;&gt;NOR",G227:G230)</f>
        <v>0</v>
      </c>
      <c r="H226" s="226"/>
      <c r="I226" s="226">
        <f>SUM(I227:I230)</f>
        <v>0</v>
      </c>
      <c r="J226" s="226"/>
      <c r="K226" s="226">
        <f>SUM(K227:K230)</f>
        <v>0</v>
      </c>
      <c r="L226" s="226"/>
      <c r="M226" s="226">
        <f>SUM(M227:M230)</f>
        <v>0</v>
      </c>
      <c r="N226" s="225"/>
      <c r="O226" s="225">
        <f>SUM(O227:O230)</f>
        <v>13.71</v>
      </c>
      <c r="P226" s="225"/>
      <c r="Q226" s="225">
        <f>SUM(Q227:Q230)</f>
        <v>0</v>
      </c>
      <c r="R226" s="226"/>
      <c r="S226" s="226"/>
      <c r="T226" s="227"/>
      <c r="U226" s="221"/>
      <c r="V226" s="221">
        <f>SUM(V227:V230)</f>
        <v>0</v>
      </c>
      <c r="W226" s="221"/>
      <c r="X226" s="221"/>
      <c r="Y226" s="221"/>
      <c r="AG226" t="s">
        <v>169</v>
      </c>
    </row>
    <row r="227" spans="1:60" ht="20.399999999999999" outlineLevel="1" x14ac:dyDescent="0.25">
      <c r="A227" s="229">
        <v>43</v>
      </c>
      <c r="B227" s="230" t="s">
        <v>1111</v>
      </c>
      <c r="C227" s="241" t="s">
        <v>1112</v>
      </c>
      <c r="D227" s="231" t="s">
        <v>1113</v>
      </c>
      <c r="E227" s="232">
        <v>12</v>
      </c>
      <c r="F227" s="233"/>
      <c r="G227" s="234">
        <f>ROUND(E227*F227,2)</f>
        <v>0</v>
      </c>
      <c r="H227" s="233"/>
      <c r="I227" s="234">
        <f>ROUND(E227*H227,2)</f>
        <v>0</v>
      </c>
      <c r="J227" s="233"/>
      <c r="K227" s="234">
        <f>ROUND(E227*J227,2)</f>
        <v>0</v>
      </c>
      <c r="L227" s="234">
        <v>21</v>
      </c>
      <c r="M227" s="234">
        <f>G227*(1+L227/100)</f>
        <v>0</v>
      </c>
      <c r="N227" s="232">
        <v>1.1428400000000001</v>
      </c>
      <c r="O227" s="232">
        <f>ROUND(E227*N227,2)</f>
        <v>13.71</v>
      </c>
      <c r="P227" s="232">
        <v>0</v>
      </c>
      <c r="Q227" s="232">
        <f>ROUND(E227*P227,2)</f>
        <v>0</v>
      </c>
      <c r="R227" s="234"/>
      <c r="S227" s="234" t="s">
        <v>193</v>
      </c>
      <c r="T227" s="235" t="s">
        <v>174</v>
      </c>
      <c r="U227" s="220">
        <v>0</v>
      </c>
      <c r="V227" s="220">
        <f>ROUND(E227*U227,2)</f>
        <v>0</v>
      </c>
      <c r="W227" s="220"/>
      <c r="X227" s="220" t="s">
        <v>237</v>
      </c>
      <c r="Y227" s="220" t="s">
        <v>176</v>
      </c>
      <c r="Z227" s="210"/>
      <c r="AA227" s="210"/>
      <c r="AB227" s="210"/>
      <c r="AC227" s="210"/>
      <c r="AD227" s="210"/>
      <c r="AE227" s="210"/>
      <c r="AF227" s="210"/>
      <c r="AG227" s="210" t="s">
        <v>467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2" x14ac:dyDescent="0.25">
      <c r="A228" s="217"/>
      <c r="B228" s="218"/>
      <c r="C228" s="253" t="s">
        <v>1114</v>
      </c>
      <c r="D228" s="248"/>
      <c r="E228" s="249"/>
      <c r="F228" s="220"/>
      <c r="G228" s="22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10"/>
      <c r="AA228" s="210"/>
      <c r="AB228" s="210"/>
      <c r="AC228" s="210"/>
      <c r="AD228" s="210"/>
      <c r="AE228" s="210"/>
      <c r="AF228" s="210"/>
      <c r="AG228" s="210" t="s">
        <v>254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5">
      <c r="A229" s="217"/>
      <c r="B229" s="218"/>
      <c r="C229" s="253" t="s">
        <v>77</v>
      </c>
      <c r="D229" s="248"/>
      <c r="E229" s="249">
        <v>12</v>
      </c>
      <c r="F229" s="220"/>
      <c r="G229" s="220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20"/>
      <c r="Z229" s="210"/>
      <c r="AA229" s="210"/>
      <c r="AB229" s="210"/>
      <c r="AC229" s="210"/>
      <c r="AD229" s="210"/>
      <c r="AE229" s="210"/>
      <c r="AF229" s="210"/>
      <c r="AG229" s="210" t="s">
        <v>254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5">
      <c r="A230" s="217"/>
      <c r="B230" s="218"/>
      <c r="C230" s="244"/>
      <c r="D230" s="239"/>
      <c r="E230" s="239"/>
      <c r="F230" s="239"/>
      <c r="G230" s="239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180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x14ac:dyDescent="0.25">
      <c r="A231" s="222" t="s">
        <v>168</v>
      </c>
      <c r="B231" s="223" t="s">
        <v>125</v>
      </c>
      <c r="C231" s="240" t="s">
        <v>126</v>
      </c>
      <c r="D231" s="224"/>
      <c r="E231" s="225"/>
      <c r="F231" s="226"/>
      <c r="G231" s="226">
        <f>SUMIF(AG232:AG236,"&lt;&gt;NOR",G232:G236)</f>
        <v>0</v>
      </c>
      <c r="H231" s="226"/>
      <c r="I231" s="226">
        <f>SUM(I232:I236)</f>
        <v>0</v>
      </c>
      <c r="J231" s="226"/>
      <c r="K231" s="226">
        <f>SUM(K232:K236)</f>
        <v>0</v>
      </c>
      <c r="L231" s="226"/>
      <c r="M231" s="226">
        <f>SUM(M232:M236)</f>
        <v>0</v>
      </c>
      <c r="N231" s="225"/>
      <c r="O231" s="225">
        <f>SUM(O232:O236)</f>
        <v>0</v>
      </c>
      <c r="P231" s="225"/>
      <c r="Q231" s="225">
        <f>SUM(Q232:Q236)</f>
        <v>0</v>
      </c>
      <c r="R231" s="226"/>
      <c r="S231" s="226"/>
      <c r="T231" s="227"/>
      <c r="U231" s="221"/>
      <c r="V231" s="221">
        <f>SUM(V232:V236)</f>
        <v>5.62</v>
      </c>
      <c r="W231" s="221"/>
      <c r="X231" s="221"/>
      <c r="Y231" s="221"/>
      <c r="AG231" t="s">
        <v>169</v>
      </c>
    </row>
    <row r="232" spans="1:60" outlineLevel="1" x14ac:dyDescent="0.25">
      <c r="A232" s="229">
        <v>44</v>
      </c>
      <c r="B232" s="230" t="s">
        <v>1115</v>
      </c>
      <c r="C232" s="241" t="s">
        <v>1116</v>
      </c>
      <c r="D232" s="231" t="s">
        <v>348</v>
      </c>
      <c r="E232" s="232">
        <v>26.740300000000001</v>
      </c>
      <c r="F232" s="233"/>
      <c r="G232" s="234">
        <f>ROUND(E232*F232,2)</f>
        <v>0</v>
      </c>
      <c r="H232" s="233"/>
      <c r="I232" s="234">
        <f>ROUND(E232*H232,2)</f>
        <v>0</v>
      </c>
      <c r="J232" s="233"/>
      <c r="K232" s="234">
        <f>ROUND(E232*J232,2)</f>
        <v>0</v>
      </c>
      <c r="L232" s="234">
        <v>21</v>
      </c>
      <c r="M232" s="234">
        <f>G232*(1+L232/100)</f>
        <v>0</v>
      </c>
      <c r="N232" s="232">
        <v>0</v>
      </c>
      <c r="O232" s="232">
        <f>ROUND(E232*N232,2)</f>
        <v>0</v>
      </c>
      <c r="P232" s="232">
        <v>0</v>
      </c>
      <c r="Q232" s="232">
        <f>ROUND(E232*P232,2)</f>
        <v>0</v>
      </c>
      <c r="R232" s="234" t="s">
        <v>871</v>
      </c>
      <c r="S232" s="234" t="s">
        <v>173</v>
      </c>
      <c r="T232" s="235" t="s">
        <v>173</v>
      </c>
      <c r="U232" s="220">
        <v>0.21</v>
      </c>
      <c r="V232" s="220">
        <f>ROUND(E232*U232,2)</f>
        <v>5.62</v>
      </c>
      <c r="W232" s="220"/>
      <c r="X232" s="220" t="s">
        <v>237</v>
      </c>
      <c r="Y232" s="220" t="s">
        <v>176</v>
      </c>
      <c r="Z232" s="210"/>
      <c r="AA232" s="210"/>
      <c r="AB232" s="210"/>
      <c r="AC232" s="210"/>
      <c r="AD232" s="210"/>
      <c r="AE232" s="210"/>
      <c r="AF232" s="210"/>
      <c r="AG232" s="210" t="s">
        <v>238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5">
      <c r="A233" s="217"/>
      <c r="B233" s="218"/>
      <c r="C233" s="252" t="s">
        <v>1117</v>
      </c>
      <c r="D233" s="250"/>
      <c r="E233" s="250"/>
      <c r="F233" s="250"/>
      <c r="G233" s="250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20"/>
      <c r="Z233" s="210"/>
      <c r="AA233" s="210"/>
      <c r="AB233" s="210"/>
      <c r="AC233" s="210"/>
      <c r="AD233" s="210"/>
      <c r="AE233" s="210"/>
      <c r="AF233" s="210"/>
      <c r="AG233" s="210" t="s">
        <v>240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2" x14ac:dyDescent="0.25">
      <c r="A234" s="217"/>
      <c r="B234" s="218"/>
      <c r="C234" s="243" t="s">
        <v>1118</v>
      </c>
      <c r="D234" s="238"/>
      <c r="E234" s="238"/>
      <c r="F234" s="238"/>
      <c r="G234" s="238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20"/>
      <c r="Z234" s="210"/>
      <c r="AA234" s="210"/>
      <c r="AB234" s="210"/>
      <c r="AC234" s="210"/>
      <c r="AD234" s="210"/>
      <c r="AE234" s="210"/>
      <c r="AF234" s="210"/>
      <c r="AG234" s="210" t="s">
        <v>178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5">
      <c r="A235" s="217"/>
      <c r="B235" s="218"/>
      <c r="C235" s="253" t="s">
        <v>1119</v>
      </c>
      <c r="D235" s="248"/>
      <c r="E235" s="249">
        <v>26.740300000000001</v>
      </c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254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5">
      <c r="A236" s="217"/>
      <c r="B236" s="218"/>
      <c r="C236" s="244"/>
      <c r="D236" s="239"/>
      <c r="E236" s="239"/>
      <c r="F236" s="239"/>
      <c r="G236" s="239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20"/>
      <c r="Z236" s="210"/>
      <c r="AA236" s="210"/>
      <c r="AB236" s="210"/>
      <c r="AC236" s="210"/>
      <c r="AD236" s="210"/>
      <c r="AE236" s="210"/>
      <c r="AF236" s="210"/>
      <c r="AG236" s="210" t="s">
        <v>180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x14ac:dyDescent="0.25">
      <c r="A237" s="222" t="s">
        <v>168</v>
      </c>
      <c r="B237" s="223" t="s">
        <v>133</v>
      </c>
      <c r="C237" s="240" t="s">
        <v>134</v>
      </c>
      <c r="D237" s="224"/>
      <c r="E237" s="225"/>
      <c r="F237" s="226"/>
      <c r="G237" s="226">
        <f>SUMIF(AG238:AG301,"&lt;&gt;NOR",G238:G301)</f>
        <v>0</v>
      </c>
      <c r="H237" s="226"/>
      <c r="I237" s="226">
        <f>SUM(I238:I301)</f>
        <v>0</v>
      </c>
      <c r="J237" s="226"/>
      <c r="K237" s="226">
        <f>SUM(K238:K301)</f>
        <v>0</v>
      </c>
      <c r="L237" s="226"/>
      <c r="M237" s="226">
        <f>SUM(M238:M301)</f>
        <v>0</v>
      </c>
      <c r="N237" s="225"/>
      <c r="O237" s="225">
        <f>SUM(O238:O301)</f>
        <v>12.57</v>
      </c>
      <c r="P237" s="225"/>
      <c r="Q237" s="225">
        <f>SUM(Q238:Q301)</f>
        <v>0</v>
      </c>
      <c r="R237" s="226"/>
      <c r="S237" s="226"/>
      <c r="T237" s="227"/>
      <c r="U237" s="221"/>
      <c r="V237" s="221">
        <f>SUM(V238:V301)</f>
        <v>0</v>
      </c>
      <c r="W237" s="221"/>
      <c r="X237" s="221"/>
      <c r="Y237" s="221"/>
      <c r="AG237" t="s">
        <v>169</v>
      </c>
    </row>
    <row r="238" spans="1:60" outlineLevel="1" x14ac:dyDescent="0.25">
      <c r="A238" s="229">
        <v>45</v>
      </c>
      <c r="B238" s="230" t="s">
        <v>1120</v>
      </c>
      <c r="C238" s="241" t="s">
        <v>1121</v>
      </c>
      <c r="D238" s="231" t="s">
        <v>235</v>
      </c>
      <c r="E238" s="232">
        <v>9</v>
      </c>
      <c r="F238" s="233"/>
      <c r="G238" s="234">
        <f>ROUND(E238*F238,2)</f>
        <v>0</v>
      </c>
      <c r="H238" s="233"/>
      <c r="I238" s="234">
        <f>ROUND(E238*H238,2)</f>
        <v>0</v>
      </c>
      <c r="J238" s="233"/>
      <c r="K238" s="234">
        <f>ROUND(E238*J238,2)</f>
        <v>0</v>
      </c>
      <c r="L238" s="234">
        <v>21</v>
      </c>
      <c r="M238" s="234">
        <f>G238*(1+L238/100)</f>
        <v>0</v>
      </c>
      <c r="N238" s="232">
        <v>1.0000000000000001E-5</v>
      </c>
      <c r="O238" s="232">
        <f>ROUND(E238*N238,2)</f>
        <v>0</v>
      </c>
      <c r="P238" s="232">
        <v>0</v>
      </c>
      <c r="Q238" s="232">
        <f>ROUND(E238*P238,2)</f>
        <v>0</v>
      </c>
      <c r="R238" s="234"/>
      <c r="S238" s="234" t="s">
        <v>193</v>
      </c>
      <c r="T238" s="235" t="s">
        <v>174</v>
      </c>
      <c r="U238" s="220">
        <v>0</v>
      </c>
      <c r="V238" s="220">
        <f>ROUND(E238*U238,2)</f>
        <v>0</v>
      </c>
      <c r="W238" s="220"/>
      <c r="X238" s="220" t="s">
        <v>343</v>
      </c>
      <c r="Y238" s="220" t="s">
        <v>176</v>
      </c>
      <c r="Z238" s="210"/>
      <c r="AA238" s="210"/>
      <c r="AB238" s="210"/>
      <c r="AC238" s="210"/>
      <c r="AD238" s="210"/>
      <c r="AE238" s="210"/>
      <c r="AF238" s="210"/>
      <c r="AG238" s="210" t="s">
        <v>721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2" x14ac:dyDescent="0.25">
      <c r="A239" s="217"/>
      <c r="B239" s="218"/>
      <c r="C239" s="253" t="s">
        <v>908</v>
      </c>
      <c r="D239" s="248"/>
      <c r="E239" s="249"/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254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5">
      <c r="A240" s="217"/>
      <c r="B240" s="218"/>
      <c r="C240" s="253" t="s">
        <v>909</v>
      </c>
      <c r="D240" s="248"/>
      <c r="E240" s="249">
        <v>9</v>
      </c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10"/>
      <c r="AA240" s="210"/>
      <c r="AB240" s="210"/>
      <c r="AC240" s="210"/>
      <c r="AD240" s="210"/>
      <c r="AE240" s="210"/>
      <c r="AF240" s="210"/>
      <c r="AG240" s="210" t="s">
        <v>254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2" x14ac:dyDescent="0.25">
      <c r="A241" s="217"/>
      <c r="B241" s="218"/>
      <c r="C241" s="244"/>
      <c r="D241" s="239"/>
      <c r="E241" s="239"/>
      <c r="F241" s="239"/>
      <c r="G241" s="239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180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29">
        <v>46</v>
      </c>
      <c r="B242" s="230" t="s">
        <v>1122</v>
      </c>
      <c r="C242" s="241" t="s">
        <v>1123</v>
      </c>
      <c r="D242" s="231" t="s">
        <v>235</v>
      </c>
      <c r="E242" s="232">
        <v>9</v>
      </c>
      <c r="F242" s="233"/>
      <c r="G242" s="234">
        <f>ROUND(E242*F242,2)</f>
        <v>0</v>
      </c>
      <c r="H242" s="233"/>
      <c r="I242" s="234">
        <f>ROUND(E242*H242,2)</f>
        <v>0</v>
      </c>
      <c r="J242" s="233"/>
      <c r="K242" s="234">
        <f>ROUND(E242*J242,2)</f>
        <v>0</v>
      </c>
      <c r="L242" s="234">
        <v>21</v>
      </c>
      <c r="M242" s="234">
        <f>G242*(1+L242/100)</f>
        <v>0</v>
      </c>
      <c r="N242" s="232">
        <v>2.7E-4</v>
      </c>
      <c r="O242" s="232">
        <f>ROUND(E242*N242,2)</f>
        <v>0</v>
      </c>
      <c r="P242" s="232">
        <v>0</v>
      </c>
      <c r="Q242" s="232">
        <f>ROUND(E242*P242,2)</f>
        <v>0</v>
      </c>
      <c r="R242" s="234"/>
      <c r="S242" s="234" t="s">
        <v>193</v>
      </c>
      <c r="T242" s="235" t="s">
        <v>174</v>
      </c>
      <c r="U242" s="220">
        <v>0</v>
      </c>
      <c r="V242" s="220">
        <f>ROUND(E242*U242,2)</f>
        <v>0</v>
      </c>
      <c r="W242" s="220"/>
      <c r="X242" s="220" t="s">
        <v>343</v>
      </c>
      <c r="Y242" s="220" t="s">
        <v>176</v>
      </c>
      <c r="Z242" s="210"/>
      <c r="AA242" s="210"/>
      <c r="AB242" s="210"/>
      <c r="AC242" s="210"/>
      <c r="AD242" s="210"/>
      <c r="AE242" s="210"/>
      <c r="AF242" s="210"/>
      <c r="AG242" s="210" t="s">
        <v>721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5">
      <c r="A243" s="217"/>
      <c r="B243" s="218"/>
      <c r="C243" s="253" t="s">
        <v>908</v>
      </c>
      <c r="D243" s="248"/>
      <c r="E243" s="249"/>
      <c r="F243" s="220"/>
      <c r="G243" s="22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254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5">
      <c r="A244" s="217"/>
      <c r="B244" s="218"/>
      <c r="C244" s="253" t="s">
        <v>909</v>
      </c>
      <c r="D244" s="248"/>
      <c r="E244" s="249">
        <v>9</v>
      </c>
      <c r="F244" s="220"/>
      <c r="G244" s="220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20"/>
      <c r="Z244" s="210"/>
      <c r="AA244" s="210"/>
      <c r="AB244" s="210"/>
      <c r="AC244" s="210"/>
      <c r="AD244" s="210"/>
      <c r="AE244" s="210"/>
      <c r="AF244" s="210"/>
      <c r="AG244" s="210" t="s">
        <v>254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5">
      <c r="A245" s="217"/>
      <c r="B245" s="218"/>
      <c r="C245" s="244"/>
      <c r="D245" s="239"/>
      <c r="E245" s="239"/>
      <c r="F245" s="239"/>
      <c r="G245" s="239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180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29">
        <v>47</v>
      </c>
      <c r="B246" s="230" t="s">
        <v>1124</v>
      </c>
      <c r="C246" s="241" t="s">
        <v>1125</v>
      </c>
      <c r="D246" s="231" t="s">
        <v>235</v>
      </c>
      <c r="E246" s="232">
        <v>9</v>
      </c>
      <c r="F246" s="233"/>
      <c r="G246" s="234">
        <f>ROUND(E246*F246,2)</f>
        <v>0</v>
      </c>
      <c r="H246" s="233"/>
      <c r="I246" s="234">
        <f>ROUND(E246*H246,2)</f>
        <v>0</v>
      </c>
      <c r="J246" s="233"/>
      <c r="K246" s="234">
        <f>ROUND(E246*J246,2)</f>
        <v>0</v>
      </c>
      <c r="L246" s="234">
        <v>21</v>
      </c>
      <c r="M246" s="234">
        <f>G246*(1+L246/100)</f>
        <v>0</v>
      </c>
      <c r="N246" s="232">
        <v>4.0000000000000003E-5</v>
      </c>
      <c r="O246" s="232">
        <f>ROUND(E246*N246,2)</f>
        <v>0</v>
      </c>
      <c r="P246" s="232">
        <v>0</v>
      </c>
      <c r="Q246" s="232">
        <f>ROUND(E246*P246,2)</f>
        <v>0</v>
      </c>
      <c r="R246" s="234"/>
      <c r="S246" s="234" t="s">
        <v>193</v>
      </c>
      <c r="T246" s="235" t="s">
        <v>174</v>
      </c>
      <c r="U246" s="220">
        <v>0</v>
      </c>
      <c r="V246" s="220">
        <f>ROUND(E246*U246,2)</f>
        <v>0</v>
      </c>
      <c r="W246" s="220"/>
      <c r="X246" s="220" t="s">
        <v>343</v>
      </c>
      <c r="Y246" s="220" t="s">
        <v>176</v>
      </c>
      <c r="Z246" s="210"/>
      <c r="AA246" s="210"/>
      <c r="AB246" s="210"/>
      <c r="AC246" s="210"/>
      <c r="AD246" s="210"/>
      <c r="AE246" s="210"/>
      <c r="AF246" s="210"/>
      <c r="AG246" s="210" t="s">
        <v>721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2" x14ac:dyDescent="0.25">
      <c r="A247" s="217"/>
      <c r="B247" s="218"/>
      <c r="C247" s="253" t="s">
        <v>908</v>
      </c>
      <c r="D247" s="248"/>
      <c r="E247" s="249"/>
      <c r="F247" s="220"/>
      <c r="G247" s="22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20"/>
      <c r="Z247" s="210"/>
      <c r="AA247" s="210"/>
      <c r="AB247" s="210"/>
      <c r="AC247" s="210"/>
      <c r="AD247" s="210"/>
      <c r="AE247" s="210"/>
      <c r="AF247" s="210"/>
      <c r="AG247" s="210" t="s">
        <v>254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5">
      <c r="A248" s="217"/>
      <c r="B248" s="218"/>
      <c r="C248" s="253" t="s">
        <v>909</v>
      </c>
      <c r="D248" s="248"/>
      <c r="E248" s="249">
        <v>9</v>
      </c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10"/>
      <c r="AA248" s="210"/>
      <c r="AB248" s="210"/>
      <c r="AC248" s="210"/>
      <c r="AD248" s="210"/>
      <c r="AE248" s="210"/>
      <c r="AF248" s="210"/>
      <c r="AG248" s="210" t="s">
        <v>254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2" x14ac:dyDescent="0.25">
      <c r="A249" s="217"/>
      <c r="B249" s="218"/>
      <c r="C249" s="244"/>
      <c r="D249" s="239"/>
      <c r="E249" s="239"/>
      <c r="F249" s="239"/>
      <c r="G249" s="239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20"/>
      <c r="Z249" s="210"/>
      <c r="AA249" s="210"/>
      <c r="AB249" s="210"/>
      <c r="AC249" s="210"/>
      <c r="AD249" s="210"/>
      <c r="AE249" s="210"/>
      <c r="AF249" s="210"/>
      <c r="AG249" s="210" t="s">
        <v>180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29">
        <v>48</v>
      </c>
      <c r="B250" s="230" t="s">
        <v>738</v>
      </c>
      <c r="C250" s="241" t="s">
        <v>739</v>
      </c>
      <c r="D250" s="231" t="s">
        <v>235</v>
      </c>
      <c r="E250" s="232">
        <v>2</v>
      </c>
      <c r="F250" s="233"/>
      <c r="G250" s="234">
        <f>ROUND(E250*F250,2)</f>
        <v>0</v>
      </c>
      <c r="H250" s="233"/>
      <c r="I250" s="234">
        <f>ROUND(E250*H250,2)</f>
        <v>0</v>
      </c>
      <c r="J250" s="233"/>
      <c r="K250" s="234">
        <f>ROUND(E250*J250,2)</f>
        <v>0</v>
      </c>
      <c r="L250" s="234">
        <v>21</v>
      </c>
      <c r="M250" s="234">
        <f>G250*(1+L250/100)</f>
        <v>0</v>
      </c>
      <c r="N250" s="232">
        <v>5.0000000000000002E-5</v>
      </c>
      <c r="O250" s="232">
        <f>ROUND(E250*N250,2)</f>
        <v>0</v>
      </c>
      <c r="P250" s="232">
        <v>0</v>
      </c>
      <c r="Q250" s="232">
        <f>ROUND(E250*P250,2)</f>
        <v>0</v>
      </c>
      <c r="R250" s="234"/>
      <c r="S250" s="234" t="s">
        <v>193</v>
      </c>
      <c r="T250" s="235" t="s">
        <v>174</v>
      </c>
      <c r="U250" s="220">
        <v>0</v>
      </c>
      <c r="V250" s="220">
        <f>ROUND(E250*U250,2)</f>
        <v>0</v>
      </c>
      <c r="W250" s="220"/>
      <c r="X250" s="220" t="s">
        <v>343</v>
      </c>
      <c r="Y250" s="220" t="s">
        <v>176</v>
      </c>
      <c r="Z250" s="210"/>
      <c r="AA250" s="210"/>
      <c r="AB250" s="210"/>
      <c r="AC250" s="210"/>
      <c r="AD250" s="210"/>
      <c r="AE250" s="210"/>
      <c r="AF250" s="210"/>
      <c r="AG250" s="210" t="s">
        <v>721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5">
      <c r="A251" s="217"/>
      <c r="B251" s="218"/>
      <c r="C251" s="253" t="s">
        <v>752</v>
      </c>
      <c r="D251" s="248"/>
      <c r="E251" s="249"/>
      <c r="F251" s="220"/>
      <c r="G251" s="220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10"/>
      <c r="AA251" s="210"/>
      <c r="AB251" s="210"/>
      <c r="AC251" s="210"/>
      <c r="AD251" s="210"/>
      <c r="AE251" s="210"/>
      <c r="AF251" s="210"/>
      <c r="AG251" s="210" t="s">
        <v>254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5">
      <c r="A252" s="217"/>
      <c r="B252" s="218"/>
      <c r="C252" s="253" t="s">
        <v>91</v>
      </c>
      <c r="D252" s="248"/>
      <c r="E252" s="249">
        <v>2</v>
      </c>
      <c r="F252" s="220"/>
      <c r="G252" s="220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20"/>
      <c r="Z252" s="210"/>
      <c r="AA252" s="210"/>
      <c r="AB252" s="210"/>
      <c r="AC252" s="210"/>
      <c r="AD252" s="210"/>
      <c r="AE252" s="210"/>
      <c r="AF252" s="210"/>
      <c r="AG252" s="210" t="s">
        <v>254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5">
      <c r="A253" s="217"/>
      <c r="B253" s="218"/>
      <c r="C253" s="244"/>
      <c r="D253" s="239"/>
      <c r="E253" s="239"/>
      <c r="F253" s="239"/>
      <c r="G253" s="239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180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29">
        <v>49</v>
      </c>
      <c r="B254" s="230" t="s">
        <v>787</v>
      </c>
      <c r="C254" s="241" t="s">
        <v>788</v>
      </c>
      <c r="D254" s="231" t="s">
        <v>250</v>
      </c>
      <c r="E254" s="232">
        <v>10.8</v>
      </c>
      <c r="F254" s="233"/>
      <c r="G254" s="234">
        <f>ROUND(E254*F254,2)</f>
        <v>0</v>
      </c>
      <c r="H254" s="233"/>
      <c r="I254" s="234">
        <f>ROUND(E254*H254,2)</f>
        <v>0</v>
      </c>
      <c r="J254" s="233"/>
      <c r="K254" s="234">
        <f>ROUND(E254*J254,2)</f>
        <v>0</v>
      </c>
      <c r="L254" s="234">
        <v>21</v>
      </c>
      <c r="M254" s="234">
        <f>G254*(1+L254/100)</f>
        <v>0</v>
      </c>
      <c r="N254" s="232">
        <v>2.9999999999999997E-4</v>
      </c>
      <c r="O254" s="232">
        <f>ROUND(E254*N254,2)</f>
        <v>0</v>
      </c>
      <c r="P254" s="232">
        <v>0</v>
      </c>
      <c r="Q254" s="232">
        <f>ROUND(E254*P254,2)</f>
        <v>0</v>
      </c>
      <c r="R254" s="234"/>
      <c r="S254" s="234" t="s">
        <v>193</v>
      </c>
      <c r="T254" s="235" t="s">
        <v>174</v>
      </c>
      <c r="U254" s="220">
        <v>0</v>
      </c>
      <c r="V254" s="220">
        <f>ROUND(E254*U254,2)</f>
        <v>0</v>
      </c>
      <c r="W254" s="220"/>
      <c r="X254" s="220" t="s">
        <v>343</v>
      </c>
      <c r="Y254" s="220" t="s">
        <v>176</v>
      </c>
      <c r="Z254" s="210"/>
      <c r="AA254" s="210"/>
      <c r="AB254" s="210"/>
      <c r="AC254" s="210"/>
      <c r="AD254" s="210"/>
      <c r="AE254" s="210"/>
      <c r="AF254" s="210"/>
      <c r="AG254" s="210" t="s">
        <v>721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5">
      <c r="A255" s="217"/>
      <c r="B255" s="218"/>
      <c r="C255" s="253" t="s">
        <v>1126</v>
      </c>
      <c r="D255" s="248"/>
      <c r="E255" s="249"/>
      <c r="F255" s="220"/>
      <c r="G255" s="220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254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5">
      <c r="A256" s="217"/>
      <c r="B256" s="218"/>
      <c r="C256" s="253" t="s">
        <v>608</v>
      </c>
      <c r="D256" s="248"/>
      <c r="E256" s="249">
        <v>10.8</v>
      </c>
      <c r="F256" s="220"/>
      <c r="G256" s="220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10"/>
      <c r="AA256" s="210"/>
      <c r="AB256" s="210"/>
      <c r="AC256" s="210"/>
      <c r="AD256" s="210"/>
      <c r="AE256" s="210"/>
      <c r="AF256" s="210"/>
      <c r="AG256" s="210" t="s">
        <v>254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2" x14ac:dyDescent="0.25">
      <c r="A257" s="217"/>
      <c r="B257" s="218"/>
      <c r="C257" s="244"/>
      <c r="D257" s="239"/>
      <c r="E257" s="239"/>
      <c r="F257" s="239"/>
      <c r="G257" s="239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20"/>
      <c r="Z257" s="210"/>
      <c r="AA257" s="210"/>
      <c r="AB257" s="210"/>
      <c r="AC257" s="210"/>
      <c r="AD257" s="210"/>
      <c r="AE257" s="210"/>
      <c r="AF257" s="210"/>
      <c r="AG257" s="210" t="s">
        <v>180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ht="20.399999999999999" outlineLevel="1" x14ac:dyDescent="0.25">
      <c r="A258" s="229">
        <v>50</v>
      </c>
      <c r="B258" s="230" t="s">
        <v>735</v>
      </c>
      <c r="C258" s="241" t="s">
        <v>736</v>
      </c>
      <c r="D258" s="231" t="s">
        <v>266</v>
      </c>
      <c r="E258" s="232">
        <v>3</v>
      </c>
      <c r="F258" s="233"/>
      <c r="G258" s="234">
        <f>ROUND(E258*F258,2)</f>
        <v>0</v>
      </c>
      <c r="H258" s="233"/>
      <c r="I258" s="234">
        <f>ROUND(E258*H258,2)</f>
        <v>0</v>
      </c>
      <c r="J258" s="233"/>
      <c r="K258" s="234">
        <f>ROUND(E258*J258,2)</f>
        <v>0</v>
      </c>
      <c r="L258" s="234">
        <v>21</v>
      </c>
      <c r="M258" s="234">
        <f>G258*(1+L258/100)</f>
        <v>0</v>
      </c>
      <c r="N258" s="232">
        <v>4.8000000000000001E-4</v>
      </c>
      <c r="O258" s="232">
        <f>ROUND(E258*N258,2)</f>
        <v>0</v>
      </c>
      <c r="P258" s="232">
        <v>0</v>
      </c>
      <c r="Q258" s="232">
        <f>ROUND(E258*P258,2)</f>
        <v>0</v>
      </c>
      <c r="R258" s="234" t="s">
        <v>342</v>
      </c>
      <c r="S258" s="234" t="s">
        <v>173</v>
      </c>
      <c r="T258" s="235" t="s">
        <v>173</v>
      </c>
      <c r="U258" s="220">
        <v>0</v>
      </c>
      <c r="V258" s="220">
        <f>ROUND(E258*U258,2)</f>
        <v>0</v>
      </c>
      <c r="W258" s="220"/>
      <c r="X258" s="220" t="s">
        <v>343</v>
      </c>
      <c r="Y258" s="220" t="s">
        <v>176</v>
      </c>
      <c r="Z258" s="210"/>
      <c r="AA258" s="210"/>
      <c r="AB258" s="210"/>
      <c r="AC258" s="210"/>
      <c r="AD258" s="210"/>
      <c r="AE258" s="210"/>
      <c r="AF258" s="210"/>
      <c r="AG258" s="210" t="s">
        <v>721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2" x14ac:dyDescent="0.25">
      <c r="A259" s="217"/>
      <c r="B259" s="218"/>
      <c r="C259" s="253" t="s">
        <v>1104</v>
      </c>
      <c r="D259" s="248"/>
      <c r="E259" s="249"/>
      <c r="F259" s="220"/>
      <c r="G259" s="220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220"/>
      <c r="Z259" s="210"/>
      <c r="AA259" s="210"/>
      <c r="AB259" s="210"/>
      <c r="AC259" s="210"/>
      <c r="AD259" s="210"/>
      <c r="AE259" s="210"/>
      <c r="AF259" s="210"/>
      <c r="AG259" s="210" t="s">
        <v>254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5">
      <c r="A260" s="217"/>
      <c r="B260" s="218"/>
      <c r="C260" s="253" t="s">
        <v>821</v>
      </c>
      <c r="D260" s="248"/>
      <c r="E260" s="249">
        <v>3</v>
      </c>
      <c r="F260" s="220"/>
      <c r="G260" s="220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20"/>
      <c r="Z260" s="210"/>
      <c r="AA260" s="210"/>
      <c r="AB260" s="210"/>
      <c r="AC260" s="210"/>
      <c r="AD260" s="210"/>
      <c r="AE260" s="210"/>
      <c r="AF260" s="210"/>
      <c r="AG260" s="210" t="s">
        <v>254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2" x14ac:dyDescent="0.25">
      <c r="A261" s="217"/>
      <c r="B261" s="218"/>
      <c r="C261" s="244"/>
      <c r="D261" s="239"/>
      <c r="E261" s="239"/>
      <c r="F261" s="239"/>
      <c r="G261" s="239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20"/>
      <c r="Z261" s="210"/>
      <c r="AA261" s="210"/>
      <c r="AB261" s="210"/>
      <c r="AC261" s="210"/>
      <c r="AD261" s="210"/>
      <c r="AE261" s="210"/>
      <c r="AF261" s="210"/>
      <c r="AG261" s="210" t="s">
        <v>180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20.399999999999999" outlineLevel="1" x14ac:dyDescent="0.25">
      <c r="A262" s="229">
        <v>51</v>
      </c>
      <c r="B262" s="230" t="s">
        <v>1127</v>
      </c>
      <c r="C262" s="241" t="s">
        <v>1128</v>
      </c>
      <c r="D262" s="231" t="s">
        <v>235</v>
      </c>
      <c r="E262" s="232">
        <v>18</v>
      </c>
      <c r="F262" s="233"/>
      <c r="G262" s="234">
        <f>ROUND(E262*F262,2)</f>
        <v>0</v>
      </c>
      <c r="H262" s="233"/>
      <c r="I262" s="234">
        <f>ROUND(E262*H262,2)</f>
        <v>0</v>
      </c>
      <c r="J262" s="233"/>
      <c r="K262" s="234">
        <f>ROUND(E262*J262,2)</f>
        <v>0</v>
      </c>
      <c r="L262" s="234">
        <v>21</v>
      </c>
      <c r="M262" s="234">
        <f>G262*(1+L262/100)</f>
        <v>0</v>
      </c>
      <c r="N262" s="232">
        <v>6.0000000000000002E-5</v>
      </c>
      <c r="O262" s="232">
        <f>ROUND(E262*N262,2)</f>
        <v>0</v>
      </c>
      <c r="P262" s="232">
        <v>0</v>
      </c>
      <c r="Q262" s="232">
        <f>ROUND(E262*P262,2)</f>
        <v>0</v>
      </c>
      <c r="R262" s="234" t="s">
        <v>342</v>
      </c>
      <c r="S262" s="234" t="s">
        <v>173</v>
      </c>
      <c r="T262" s="235" t="s">
        <v>173</v>
      </c>
      <c r="U262" s="220">
        <v>0</v>
      </c>
      <c r="V262" s="220">
        <f>ROUND(E262*U262,2)</f>
        <v>0</v>
      </c>
      <c r="W262" s="220"/>
      <c r="X262" s="220" t="s">
        <v>343</v>
      </c>
      <c r="Y262" s="220" t="s">
        <v>176</v>
      </c>
      <c r="Z262" s="210"/>
      <c r="AA262" s="210"/>
      <c r="AB262" s="210"/>
      <c r="AC262" s="210"/>
      <c r="AD262" s="210"/>
      <c r="AE262" s="210"/>
      <c r="AF262" s="210"/>
      <c r="AG262" s="210" t="s">
        <v>721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2" x14ac:dyDescent="0.25">
      <c r="A263" s="217"/>
      <c r="B263" s="218"/>
      <c r="C263" s="253" t="s">
        <v>655</v>
      </c>
      <c r="D263" s="248"/>
      <c r="E263" s="249"/>
      <c r="F263" s="220"/>
      <c r="G263" s="220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20"/>
      <c r="Z263" s="210"/>
      <c r="AA263" s="210"/>
      <c r="AB263" s="210"/>
      <c r="AC263" s="210"/>
      <c r="AD263" s="210"/>
      <c r="AE263" s="210"/>
      <c r="AF263" s="210"/>
      <c r="AG263" s="210" t="s">
        <v>254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3" x14ac:dyDescent="0.25">
      <c r="A264" s="217"/>
      <c r="B264" s="218"/>
      <c r="C264" s="253" t="s">
        <v>87</v>
      </c>
      <c r="D264" s="248"/>
      <c r="E264" s="249">
        <v>18</v>
      </c>
      <c r="F264" s="220"/>
      <c r="G264" s="220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20"/>
      <c r="Z264" s="210"/>
      <c r="AA264" s="210"/>
      <c r="AB264" s="210"/>
      <c r="AC264" s="210"/>
      <c r="AD264" s="210"/>
      <c r="AE264" s="210"/>
      <c r="AF264" s="210"/>
      <c r="AG264" s="210" t="s">
        <v>254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5">
      <c r="A265" s="217"/>
      <c r="B265" s="218"/>
      <c r="C265" s="244"/>
      <c r="D265" s="239"/>
      <c r="E265" s="239"/>
      <c r="F265" s="239"/>
      <c r="G265" s="239"/>
      <c r="H265" s="220"/>
      <c r="I265" s="220"/>
      <c r="J265" s="220"/>
      <c r="K265" s="220"/>
      <c r="L265" s="220"/>
      <c r="M265" s="220"/>
      <c r="N265" s="219"/>
      <c r="O265" s="219"/>
      <c r="P265" s="219"/>
      <c r="Q265" s="219"/>
      <c r="R265" s="220"/>
      <c r="S265" s="220"/>
      <c r="T265" s="220"/>
      <c r="U265" s="220"/>
      <c r="V265" s="220"/>
      <c r="W265" s="220"/>
      <c r="X265" s="220"/>
      <c r="Y265" s="220"/>
      <c r="Z265" s="210"/>
      <c r="AA265" s="210"/>
      <c r="AB265" s="210"/>
      <c r="AC265" s="210"/>
      <c r="AD265" s="210"/>
      <c r="AE265" s="210"/>
      <c r="AF265" s="210"/>
      <c r="AG265" s="210" t="s">
        <v>180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ht="20.399999999999999" outlineLevel="1" x14ac:dyDescent="0.25">
      <c r="A266" s="229">
        <v>52</v>
      </c>
      <c r="B266" s="230" t="s">
        <v>1002</v>
      </c>
      <c r="C266" s="241" t="s">
        <v>1003</v>
      </c>
      <c r="D266" s="231" t="s">
        <v>266</v>
      </c>
      <c r="E266" s="232">
        <v>14.6</v>
      </c>
      <c r="F266" s="233"/>
      <c r="G266" s="234">
        <f>ROUND(E266*F266,2)</f>
        <v>0</v>
      </c>
      <c r="H266" s="233"/>
      <c r="I266" s="234">
        <f>ROUND(E266*H266,2)</f>
        <v>0</v>
      </c>
      <c r="J266" s="233"/>
      <c r="K266" s="234">
        <f>ROUND(E266*J266,2)</f>
        <v>0</v>
      </c>
      <c r="L266" s="234">
        <v>21</v>
      </c>
      <c r="M266" s="234">
        <f>G266*(1+L266/100)</f>
        <v>0</v>
      </c>
      <c r="N266" s="232">
        <v>2.7999999999999998E-4</v>
      </c>
      <c r="O266" s="232">
        <f>ROUND(E266*N266,2)</f>
        <v>0</v>
      </c>
      <c r="P266" s="232">
        <v>0</v>
      </c>
      <c r="Q266" s="232">
        <f>ROUND(E266*P266,2)</f>
        <v>0</v>
      </c>
      <c r="R266" s="234" t="s">
        <v>342</v>
      </c>
      <c r="S266" s="234" t="s">
        <v>173</v>
      </c>
      <c r="T266" s="235" t="s">
        <v>173</v>
      </c>
      <c r="U266" s="220">
        <v>0</v>
      </c>
      <c r="V266" s="220">
        <f>ROUND(E266*U266,2)</f>
        <v>0</v>
      </c>
      <c r="W266" s="220"/>
      <c r="X266" s="220" t="s">
        <v>343</v>
      </c>
      <c r="Y266" s="220" t="s">
        <v>176</v>
      </c>
      <c r="Z266" s="210"/>
      <c r="AA266" s="210"/>
      <c r="AB266" s="210"/>
      <c r="AC266" s="210"/>
      <c r="AD266" s="210"/>
      <c r="AE266" s="210"/>
      <c r="AF266" s="210"/>
      <c r="AG266" s="210" t="s">
        <v>344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5">
      <c r="A267" s="217"/>
      <c r="B267" s="218"/>
      <c r="C267" s="253" t="s">
        <v>1096</v>
      </c>
      <c r="D267" s="248"/>
      <c r="E267" s="249"/>
      <c r="F267" s="220"/>
      <c r="G267" s="220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20"/>
      <c r="Z267" s="210"/>
      <c r="AA267" s="210"/>
      <c r="AB267" s="210"/>
      <c r="AC267" s="210"/>
      <c r="AD267" s="210"/>
      <c r="AE267" s="210"/>
      <c r="AF267" s="210"/>
      <c r="AG267" s="210" t="s">
        <v>254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5">
      <c r="A268" s="217"/>
      <c r="B268" s="218"/>
      <c r="C268" s="253" t="s">
        <v>1097</v>
      </c>
      <c r="D268" s="248"/>
      <c r="E268" s="249">
        <v>14.6</v>
      </c>
      <c r="F268" s="220"/>
      <c r="G268" s="220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20"/>
      <c r="Z268" s="210"/>
      <c r="AA268" s="210"/>
      <c r="AB268" s="210"/>
      <c r="AC268" s="210"/>
      <c r="AD268" s="210"/>
      <c r="AE268" s="210"/>
      <c r="AF268" s="210"/>
      <c r="AG268" s="210" t="s">
        <v>254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2" x14ac:dyDescent="0.25">
      <c r="A269" s="217"/>
      <c r="B269" s="218"/>
      <c r="C269" s="244"/>
      <c r="D269" s="239"/>
      <c r="E269" s="239"/>
      <c r="F269" s="239"/>
      <c r="G269" s="239"/>
      <c r="H269" s="220"/>
      <c r="I269" s="220"/>
      <c r="J269" s="220"/>
      <c r="K269" s="220"/>
      <c r="L269" s="220"/>
      <c r="M269" s="220"/>
      <c r="N269" s="219"/>
      <c r="O269" s="219"/>
      <c r="P269" s="219"/>
      <c r="Q269" s="219"/>
      <c r="R269" s="220"/>
      <c r="S269" s="220"/>
      <c r="T269" s="220"/>
      <c r="U269" s="220"/>
      <c r="V269" s="220"/>
      <c r="W269" s="220"/>
      <c r="X269" s="220"/>
      <c r="Y269" s="220"/>
      <c r="Z269" s="210"/>
      <c r="AA269" s="210"/>
      <c r="AB269" s="210"/>
      <c r="AC269" s="210"/>
      <c r="AD269" s="210"/>
      <c r="AE269" s="210"/>
      <c r="AF269" s="210"/>
      <c r="AG269" s="210" t="s">
        <v>180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ht="20.399999999999999" outlineLevel="1" x14ac:dyDescent="0.25">
      <c r="A270" s="229">
        <v>53</v>
      </c>
      <c r="B270" s="230" t="s">
        <v>1129</v>
      </c>
      <c r="C270" s="241" t="s">
        <v>1130</v>
      </c>
      <c r="D270" s="231" t="s">
        <v>235</v>
      </c>
      <c r="E270" s="232">
        <v>2</v>
      </c>
      <c r="F270" s="233"/>
      <c r="G270" s="234">
        <f>ROUND(E270*F270,2)</f>
        <v>0</v>
      </c>
      <c r="H270" s="233"/>
      <c r="I270" s="234">
        <f>ROUND(E270*H270,2)</f>
        <v>0</v>
      </c>
      <c r="J270" s="233"/>
      <c r="K270" s="234">
        <f>ROUND(E270*J270,2)</f>
        <v>0</v>
      </c>
      <c r="L270" s="234">
        <v>21</v>
      </c>
      <c r="M270" s="234">
        <f>G270*(1+L270/100)</f>
        <v>0</v>
      </c>
      <c r="N270" s="232">
        <v>1.2E-4</v>
      </c>
      <c r="O270" s="232">
        <f>ROUND(E270*N270,2)</f>
        <v>0</v>
      </c>
      <c r="P270" s="232">
        <v>0</v>
      </c>
      <c r="Q270" s="232">
        <f>ROUND(E270*P270,2)</f>
        <v>0</v>
      </c>
      <c r="R270" s="234" t="s">
        <v>342</v>
      </c>
      <c r="S270" s="234" t="s">
        <v>173</v>
      </c>
      <c r="T270" s="235" t="s">
        <v>173</v>
      </c>
      <c r="U270" s="220">
        <v>0</v>
      </c>
      <c r="V270" s="220">
        <f>ROUND(E270*U270,2)</f>
        <v>0</v>
      </c>
      <c r="W270" s="220"/>
      <c r="X270" s="220" t="s">
        <v>343</v>
      </c>
      <c r="Y270" s="220" t="s">
        <v>176</v>
      </c>
      <c r="Z270" s="210"/>
      <c r="AA270" s="210"/>
      <c r="AB270" s="210"/>
      <c r="AC270" s="210"/>
      <c r="AD270" s="210"/>
      <c r="AE270" s="210"/>
      <c r="AF270" s="210"/>
      <c r="AG270" s="210" t="s">
        <v>721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2" x14ac:dyDescent="0.25">
      <c r="A271" s="217"/>
      <c r="B271" s="218"/>
      <c r="C271" s="253" t="s">
        <v>752</v>
      </c>
      <c r="D271" s="248"/>
      <c r="E271" s="249"/>
      <c r="F271" s="220"/>
      <c r="G271" s="220"/>
      <c r="H271" s="220"/>
      <c r="I271" s="220"/>
      <c r="J271" s="220"/>
      <c r="K271" s="220"/>
      <c r="L271" s="220"/>
      <c r="M271" s="220"/>
      <c r="N271" s="219"/>
      <c r="O271" s="219"/>
      <c r="P271" s="219"/>
      <c r="Q271" s="219"/>
      <c r="R271" s="220"/>
      <c r="S271" s="220"/>
      <c r="T271" s="220"/>
      <c r="U271" s="220"/>
      <c r="V271" s="220"/>
      <c r="W271" s="220"/>
      <c r="X271" s="220"/>
      <c r="Y271" s="220"/>
      <c r="Z271" s="210"/>
      <c r="AA271" s="210"/>
      <c r="AB271" s="210"/>
      <c r="AC271" s="210"/>
      <c r="AD271" s="210"/>
      <c r="AE271" s="210"/>
      <c r="AF271" s="210"/>
      <c r="AG271" s="210" t="s">
        <v>254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5">
      <c r="A272" s="217"/>
      <c r="B272" s="218"/>
      <c r="C272" s="253" t="s">
        <v>91</v>
      </c>
      <c r="D272" s="248"/>
      <c r="E272" s="249">
        <v>2</v>
      </c>
      <c r="F272" s="220"/>
      <c r="G272" s="220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20"/>
      <c r="Z272" s="210"/>
      <c r="AA272" s="210"/>
      <c r="AB272" s="210"/>
      <c r="AC272" s="210"/>
      <c r="AD272" s="210"/>
      <c r="AE272" s="210"/>
      <c r="AF272" s="210"/>
      <c r="AG272" s="210" t="s">
        <v>254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2" x14ac:dyDescent="0.25">
      <c r="A273" s="217"/>
      <c r="B273" s="218"/>
      <c r="C273" s="244"/>
      <c r="D273" s="239"/>
      <c r="E273" s="239"/>
      <c r="F273" s="239"/>
      <c r="G273" s="239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20"/>
      <c r="Z273" s="210"/>
      <c r="AA273" s="210"/>
      <c r="AB273" s="210"/>
      <c r="AC273" s="210"/>
      <c r="AD273" s="210"/>
      <c r="AE273" s="210"/>
      <c r="AF273" s="210"/>
      <c r="AG273" s="210" t="s">
        <v>180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ht="20.399999999999999" outlineLevel="1" x14ac:dyDescent="0.25">
      <c r="A274" s="229">
        <v>54</v>
      </c>
      <c r="B274" s="230" t="s">
        <v>1131</v>
      </c>
      <c r="C274" s="241" t="s">
        <v>1132</v>
      </c>
      <c r="D274" s="231" t="s">
        <v>235</v>
      </c>
      <c r="E274" s="232">
        <v>9</v>
      </c>
      <c r="F274" s="233"/>
      <c r="G274" s="234">
        <f>ROUND(E274*F274,2)</f>
        <v>0</v>
      </c>
      <c r="H274" s="233"/>
      <c r="I274" s="234">
        <f>ROUND(E274*H274,2)</f>
        <v>0</v>
      </c>
      <c r="J274" s="233"/>
      <c r="K274" s="234">
        <f>ROUND(E274*J274,2)</f>
        <v>0</v>
      </c>
      <c r="L274" s="234">
        <v>21</v>
      </c>
      <c r="M274" s="234">
        <f>G274*(1+L274/100)</f>
        <v>0</v>
      </c>
      <c r="N274" s="232">
        <v>4.7999999999999996E-3</v>
      </c>
      <c r="O274" s="232">
        <f>ROUND(E274*N274,2)</f>
        <v>0.04</v>
      </c>
      <c r="P274" s="232">
        <v>0</v>
      </c>
      <c r="Q274" s="232">
        <f>ROUND(E274*P274,2)</f>
        <v>0</v>
      </c>
      <c r="R274" s="234" t="s">
        <v>342</v>
      </c>
      <c r="S274" s="234" t="s">
        <v>173</v>
      </c>
      <c r="T274" s="235" t="s">
        <v>173</v>
      </c>
      <c r="U274" s="220">
        <v>0</v>
      </c>
      <c r="V274" s="220">
        <f>ROUND(E274*U274,2)</f>
        <v>0</v>
      </c>
      <c r="W274" s="220"/>
      <c r="X274" s="220" t="s">
        <v>343</v>
      </c>
      <c r="Y274" s="220" t="s">
        <v>176</v>
      </c>
      <c r="Z274" s="210"/>
      <c r="AA274" s="210"/>
      <c r="AB274" s="210"/>
      <c r="AC274" s="210"/>
      <c r="AD274" s="210"/>
      <c r="AE274" s="210"/>
      <c r="AF274" s="210"/>
      <c r="AG274" s="210" t="s">
        <v>721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2" x14ac:dyDescent="0.25">
      <c r="A275" s="217"/>
      <c r="B275" s="218"/>
      <c r="C275" s="253" t="s">
        <v>908</v>
      </c>
      <c r="D275" s="248"/>
      <c r="E275" s="249"/>
      <c r="F275" s="220"/>
      <c r="G275" s="220"/>
      <c r="H275" s="220"/>
      <c r="I275" s="220"/>
      <c r="J275" s="220"/>
      <c r="K275" s="220"/>
      <c r="L275" s="220"/>
      <c r="M275" s="220"/>
      <c r="N275" s="219"/>
      <c r="O275" s="219"/>
      <c r="P275" s="219"/>
      <c r="Q275" s="219"/>
      <c r="R275" s="220"/>
      <c r="S275" s="220"/>
      <c r="T275" s="220"/>
      <c r="U275" s="220"/>
      <c r="V275" s="220"/>
      <c r="W275" s="220"/>
      <c r="X275" s="220"/>
      <c r="Y275" s="220"/>
      <c r="Z275" s="210"/>
      <c r="AA275" s="210"/>
      <c r="AB275" s="210"/>
      <c r="AC275" s="210"/>
      <c r="AD275" s="210"/>
      <c r="AE275" s="210"/>
      <c r="AF275" s="210"/>
      <c r="AG275" s="210" t="s">
        <v>254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5">
      <c r="A276" s="217"/>
      <c r="B276" s="218"/>
      <c r="C276" s="253" t="s">
        <v>909</v>
      </c>
      <c r="D276" s="248"/>
      <c r="E276" s="249">
        <v>9</v>
      </c>
      <c r="F276" s="220"/>
      <c r="G276" s="220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20"/>
      <c r="Z276" s="210"/>
      <c r="AA276" s="210"/>
      <c r="AB276" s="210"/>
      <c r="AC276" s="210"/>
      <c r="AD276" s="210"/>
      <c r="AE276" s="210"/>
      <c r="AF276" s="210"/>
      <c r="AG276" s="210" t="s">
        <v>254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2" x14ac:dyDescent="0.25">
      <c r="A277" s="217"/>
      <c r="B277" s="218"/>
      <c r="C277" s="244"/>
      <c r="D277" s="239"/>
      <c r="E277" s="239"/>
      <c r="F277" s="239"/>
      <c r="G277" s="239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20"/>
      <c r="Z277" s="210"/>
      <c r="AA277" s="210"/>
      <c r="AB277" s="210"/>
      <c r="AC277" s="210"/>
      <c r="AD277" s="210"/>
      <c r="AE277" s="210"/>
      <c r="AF277" s="210"/>
      <c r="AG277" s="210" t="s">
        <v>180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ht="30.6" outlineLevel="1" x14ac:dyDescent="0.25">
      <c r="A278" s="229">
        <v>55</v>
      </c>
      <c r="B278" s="230" t="s">
        <v>1133</v>
      </c>
      <c r="C278" s="241" t="s">
        <v>1134</v>
      </c>
      <c r="D278" s="231" t="s">
        <v>235</v>
      </c>
      <c r="E278" s="232">
        <v>40</v>
      </c>
      <c r="F278" s="233"/>
      <c r="G278" s="234">
        <f>ROUND(E278*F278,2)</f>
        <v>0</v>
      </c>
      <c r="H278" s="233"/>
      <c r="I278" s="234">
        <f>ROUND(E278*H278,2)</f>
        <v>0</v>
      </c>
      <c r="J278" s="233"/>
      <c r="K278" s="234">
        <f>ROUND(E278*J278,2)</f>
        <v>0</v>
      </c>
      <c r="L278" s="234">
        <v>21</v>
      </c>
      <c r="M278" s="234">
        <f>G278*(1+L278/100)</f>
        <v>0</v>
      </c>
      <c r="N278" s="232">
        <v>5.4999999999999997E-3</v>
      </c>
      <c r="O278" s="232">
        <f>ROUND(E278*N278,2)</f>
        <v>0.22</v>
      </c>
      <c r="P278" s="232">
        <v>0</v>
      </c>
      <c r="Q278" s="232">
        <f>ROUND(E278*P278,2)</f>
        <v>0</v>
      </c>
      <c r="R278" s="234" t="s">
        <v>342</v>
      </c>
      <c r="S278" s="234" t="s">
        <v>173</v>
      </c>
      <c r="T278" s="235" t="s">
        <v>173</v>
      </c>
      <c r="U278" s="220">
        <v>0</v>
      </c>
      <c r="V278" s="220">
        <f>ROUND(E278*U278,2)</f>
        <v>0</v>
      </c>
      <c r="W278" s="220"/>
      <c r="X278" s="220" t="s">
        <v>343</v>
      </c>
      <c r="Y278" s="220" t="s">
        <v>176</v>
      </c>
      <c r="Z278" s="210"/>
      <c r="AA278" s="210"/>
      <c r="AB278" s="210"/>
      <c r="AC278" s="210"/>
      <c r="AD278" s="210"/>
      <c r="AE278" s="210"/>
      <c r="AF278" s="210"/>
      <c r="AG278" s="210" t="s">
        <v>344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2" x14ac:dyDescent="0.25">
      <c r="A279" s="217"/>
      <c r="B279" s="218"/>
      <c r="C279" s="253" t="s">
        <v>1093</v>
      </c>
      <c r="D279" s="248"/>
      <c r="E279" s="249"/>
      <c r="F279" s="220"/>
      <c r="G279" s="220"/>
      <c r="H279" s="220"/>
      <c r="I279" s="220"/>
      <c r="J279" s="220"/>
      <c r="K279" s="220"/>
      <c r="L279" s="220"/>
      <c r="M279" s="220"/>
      <c r="N279" s="219"/>
      <c r="O279" s="219"/>
      <c r="P279" s="219"/>
      <c r="Q279" s="219"/>
      <c r="R279" s="220"/>
      <c r="S279" s="220"/>
      <c r="T279" s="220"/>
      <c r="U279" s="220"/>
      <c r="V279" s="220"/>
      <c r="W279" s="220"/>
      <c r="X279" s="220"/>
      <c r="Y279" s="220"/>
      <c r="Z279" s="210"/>
      <c r="AA279" s="210"/>
      <c r="AB279" s="210"/>
      <c r="AC279" s="210"/>
      <c r="AD279" s="210"/>
      <c r="AE279" s="210"/>
      <c r="AF279" s="210"/>
      <c r="AG279" s="210" t="s">
        <v>254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3" x14ac:dyDescent="0.25">
      <c r="A280" s="217"/>
      <c r="B280" s="218"/>
      <c r="C280" s="253" t="s">
        <v>1135</v>
      </c>
      <c r="D280" s="248"/>
      <c r="E280" s="249">
        <v>40</v>
      </c>
      <c r="F280" s="220"/>
      <c r="G280" s="220"/>
      <c r="H280" s="220"/>
      <c r="I280" s="220"/>
      <c r="J280" s="220"/>
      <c r="K280" s="220"/>
      <c r="L280" s="220"/>
      <c r="M280" s="220"/>
      <c r="N280" s="219"/>
      <c r="O280" s="219"/>
      <c r="P280" s="219"/>
      <c r="Q280" s="219"/>
      <c r="R280" s="220"/>
      <c r="S280" s="220"/>
      <c r="T280" s="220"/>
      <c r="U280" s="220"/>
      <c r="V280" s="220"/>
      <c r="W280" s="220"/>
      <c r="X280" s="220"/>
      <c r="Y280" s="220"/>
      <c r="Z280" s="210"/>
      <c r="AA280" s="210"/>
      <c r="AB280" s="210"/>
      <c r="AC280" s="210"/>
      <c r="AD280" s="210"/>
      <c r="AE280" s="210"/>
      <c r="AF280" s="210"/>
      <c r="AG280" s="210" t="s">
        <v>254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2" x14ac:dyDescent="0.25">
      <c r="A281" s="217"/>
      <c r="B281" s="218"/>
      <c r="C281" s="244"/>
      <c r="D281" s="239"/>
      <c r="E281" s="239"/>
      <c r="F281" s="239"/>
      <c r="G281" s="239"/>
      <c r="H281" s="220"/>
      <c r="I281" s="220"/>
      <c r="J281" s="220"/>
      <c r="K281" s="220"/>
      <c r="L281" s="220"/>
      <c r="M281" s="220"/>
      <c r="N281" s="219"/>
      <c r="O281" s="219"/>
      <c r="P281" s="219"/>
      <c r="Q281" s="219"/>
      <c r="R281" s="220"/>
      <c r="S281" s="220"/>
      <c r="T281" s="220"/>
      <c r="U281" s="220"/>
      <c r="V281" s="220"/>
      <c r="W281" s="220"/>
      <c r="X281" s="220"/>
      <c r="Y281" s="220"/>
      <c r="Z281" s="210"/>
      <c r="AA281" s="210"/>
      <c r="AB281" s="210"/>
      <c r="AC281" s="210"/>
      <c r="AD281" s="210"/>
      <c r="AE281" s="210"/>
      <c r="AF281" s="210"/>
      <c r="AG281" s="210" t="s">
        <v>180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ht="20.399999999999999" outlineLevel="1" x14ac:dyDescent="0.25">
      <c r="A282" s="229">
        <v>56</v>
      </c>
      <c r="B282" s="230" t="s">
        <v>1136</v>
      </c>
      <c r="C282" s="241" t="s">
        <v>1137</v>
      </c>
      <c r="D282" s="231" t="s">
        <v>235</v>
      </c>
      <c r="E282" s="232">
        <v>2</v>
      </c>
      <c r="F282" s="233"/>
      <c r="G282" s="234">
        <f>ROUND(E282*F282,2)</f>
        <v>0</v>
      </c>
      <c r="H282" s="233"/>
      <c r="I282" s="234">
        <f>ROUND(E282*H282,2)</f>
        <v>0</v>
      </c>
      <c r="J282" s="233"/>
      <c r="K282" s="234">
        <f>ROUND(E282*J282,2)</f>
        <v>0</v>
      </c>
      <c r="L282" s="234">
        <v>21</v>
      </c>
      <c r="M282" s="234">
        <f>G282*(1+L282/100)</f>
        <v>0</v>
      </c>
      <c r="N282" s="232">
        <v>9.7000000000000003E-3</v>
      </c>
      <c r="O282" s="232">
        <f>ROUND(E282*N282,2)</f>
        <v>0.02</v>
      </c>
      <c r="P282" s="232">
        <v>0</v>
      </c>
      <c r="Q282" s="232">
        <f>ROUND(E282*P282,2)</f>
        <v>0</v>
      </c>
      <c r="R282" s="234" t="s">
        <v>342</v>
      </c>
      <c r="S282" s="234" t="s">
        <v>173</v>
      </c>
      <c r="T282" s="235" t="s">
        <v>173</v>
      </c>
      <c r="U282" s="220">
        <v>0</v>
      </c>
      <c r="V282" s="220">
        <f>ROUND(E282*U282,2)</f>
        <v>0</v>
      </c>
      <c r="W282" s="220"/>
      <c r="X282" s="220" t="s">
        <v>343</v>
      </c>
      <c r="Y282" s="220" t="s">
        <v>176</v>
      </c>
      <c r="Z282" s="210"/>
      <c r="AA282" s="210"/>
      <c r="AB282" s="210"/>
      <c r="AC282" s="210"/>
      <c r="AD282" s="210"/>
      <c r="AE282" s="210"/>
      <c r="AF282" s="210"/>
      <c r="AG282" s="210" t="s">
        <v>721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2" x14ac:dyDescent="0.25">
      <c r="A283" s="217"/>
      <c r="B283" s="218"/>
      <c r="C283" s="253" t="s">
        <v>752</v>
      </c>
      <c r="D283" s="248"/>
      <c r="E283" s="249"/>
      <c r="F283" s="220"/>
      <c r="G283" s="220"/>
      <c r="H283" s="220"/>
      <c r="I283" s="220"/>
      <c r="J283" s="220"/>
      <c r="K283" s="220"/>
      <c r="L283" s="220"/>
      <c r="M283" s="220"/>
      <c r="N283" s="219"/>
      <c r="O283" s="219"/>
      <c r="P283" s="219"/>
      <c r="Q283" s="219"/>
      <c r="R283" s="220"/>
      <c r="S283" s="220"/>
      <c r="T283" s="220"/>
      <c r="U283" s="220"/>
      <c r="V283" s="220"/>
      <c r="W283" s="220"/>
      <c r="X283" s="220"/>
      <c r="Y283" s="220"/>
      <c r="Z283" s="210"/>
      <c r="AA283" s="210"/>
      <c r="AB283" s="210"/>
      <c r="AC283" s="210"/>
      <c r="AD283" s="210"/>
      <c r="AE283" s="210"/>
      <c r="AF283" s="210"/>
      <c r="AG283" s="210" t="s">
        <v>254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5">
      <c r="A284" s="217"/>
      <c r="B284" s="218"/>
      <c r="C284" s="253" t="s">
        <v>91</v>
      </c>
      <c r="D284" s="248"/>
      <c r="E284" s="249">
        <v>2</v>
      </c>
      <c r="F284" s="220"/>
      <c r="G284" s="220"/>
      <c r="H284" s="220"/>
      <c r="I284" s="220"/>
      <c r="J284" s="220"/>
      <c r="K284" s="220"/>
      <c r="L284" s="220"/>
      <c r="M284" s="220"/>
      <c r="N284" s="219"/>
      <c r="O284" s="219"/>
      <c r="P284" s="219"/>
      <c r="Q284" s="219"/>
      <c r="R284" s="220"/>
      <c r="S284" s="220"/>
      <c r="T284" s="220"/>
      <c r="U284" s="220"/>
      <c r="V284" s="220"/>
      <c r="W284" s="220"/>
      <c r="X284" s="220"/>
      <c r="Y284" s="220"/>
      <c r="Z284" s="210"/>
      <c r="AA284" s="210"/>
      <c r="AB284" s="210"/>
      <c r="AC284" s="210"/>
      <c r="AD284" s="210"/>
      <c r="AE284" s="210"/>
      <c r="AF284" s="210"/>
      <c r="AG284" s="210" t="s">
        <v>254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2" x14ac:dyDescent="0.25">
      <c r="A285" s="217"/>
      <c r="B285" s="218"/>
      <c r="C285" s="244"/>
      <c r="D285" s="239"/>
      <c r="E285" s="239"/>
      <c r="F285" s="239"/>
      <c r="G285" s="239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20"/>
      <c r="Z285" s="210"/>
      <c r="AA285" s="210"/>
      <c r="AB285" s="210"/>
      <c r="AC285" s="210"/>
      <c r="AD285" s="210"/>
      <c r="AE285" s="210"/>
      <c r="AF285" s="210"/>
      <c r="AG285" s="210" t="s">
        <v>180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ht="20.399999999999999" outlineLevel="1" x14ac:dyDescent="0.25">
      <c r="A286" s="229">
        <v>57</v>
      </c>
      <c r="B286" s="230" t="s">
        <v>1138</v>
      </c>
      <c r="C286" s="241" t="s">
        <v>1139</v>
      </c>
      <c r="D286" s="231" t="s">
        <v>235</v>
      </c>
      <c r="E286" s="232">
        <v>4</v>
      </c>
      <c r="F286" s="233"/>
      <c r="G286" s="234">
        <f>ROUND(E286*F286,2)</f>
        <v>0</v>
      </c>
      <c r="H286" s="233"/>
      <c r="I286" s="234">
        <f>ROUND(E286*H286,2)</f>
        <v>0</v>
      </c>
      <c r="J286" s="233"/>
      <c r="K286" s="234">
        <f>ROUND(E286*J286,2)</f>
        <v>0</v>
      </c>
      <c r="L286" s="234">
        <v>21</v>
      </c>
      <c r="M286" s="234">
        <f>G286*(1+L286/100)</f>
        <v>0</v>
      </c>
      <c r="N286" s="232">
        <v>8.9999999999999993E-3</v>
      </c>
      <c r="O286" s="232">
        <f>ROUND(E286*N286,2)</f>
        <v>0.04</v>
      </c>
      <c r="P286" s="232">
        <v>0</v>
      </c>
      <c r="Q286" s="232">
        <f>ROUND(E286*P286,2)</f>
        <v>0</v>
      </c>
      <c r="R286" s="234" t="s">
        <v>342</v>
      </c>
      <c r="S286" s="234" t="s">
        <v>173</v>
      </c>
      <c r="T286" s="235" t="s">
        <v>173</v>
      </c>
      <c r="U286" s="220">
        <v>0</v>
      </c>
      <c r="V286" s="220">
        <f>ROUND(E286*U286,2)</f>
        <v>0</v>
      </c>
      <c r="W286" s="220"/>
      <c r="X286" s="220" t="s">
        <v>343</v>
      </c>
      <c r="Y286" s="220" t="s">
        <v>176</v>
      </c>
      <c r="Z286" s="210"/>
      <c r="AA286" s="210"/>
      <c r="AB286" s="210"/>
      <c r="AC286" s="210"/>
      <c r="AD286" s="210"/>
      <c r="AE286" s="210"/>
      <c r="AF286" s="210"/>
      <c r="AG286" s="210" t="s">
        <v>721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2" x14ac:dyDescent="0.25">
      <c r="A287" s="217"/>
      <c r="B287" s="218"/>
      <c r="C287" s="253" t="s">
        <v>884</v>
      </c>
      <c r="D287" s="248"/>
      <c r="E287" s="249"/>
      <c r="F287" s="220"/>
      <c r="G287" s="220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20"/>
      <c r="Z287" s="210"/>
      <c r="AA287" s="210"/>
      <c r="AB287" s="210"/>
      <c r="AC287" s="210"/>
      <c r="AD287" s="210"/>
      <c r="AE287" s="210"/>
      <c r="AF287" s="210"/>
      <c r="AG287" s="210" t="s">
        <v>254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5">
      <c r="A288" s="217"/>
      <c r="B288" s="218"/>
      <c r="C288" s="253" t="s">
        <v>95</v>
      </c>
      <c r="D288" s="248"/>
      <c r="E288" s="249">
        <v>4</v>
      </c>
      <c r="F288" s="220"/>
      <c r="G288" s="220"/>
      <c r="H288" s="220"/>
      <c r="I288" s="220"/>
      <c r="J288" s="220"/>
      <c r="K288" s="220"/>
      <c r="L288" s="220"/>
      <c r="M288" s="220"/>
      <c r="N288" s="219"/>
      <c r="O288" s="219"/>
      <c r="P288" s="219"/>
      <c r="Q288" s="219"/>
      <c r="R288" s="220"/>
      <c r="S288" s="220"/>
      <c r="T288" s="220"/>
      <c r="U288" s="220"/>
      <c r="V288" s="220"/>
      <c r="W288" s="220"/>
      <c r="X288" s="220"/>
      <c r="Y288" s="220"/>
      <c r="Z288" s="210"/>
      <c r="AA288" s="210"/>
      <c r="AB288" s="210"/>
      <c r="AC288" s="210"/>
      <c r="AD288" s="210"/>
      <c r="AE288" s="210"/>
      <c r="AF288" s="210"/>
      <c r="AG288" s="210" t="s">
        <v>254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2" x14ac:dyDescent="0.25">
      <c r="A289" s="217"/>
      <c r="B289" s="218"/>
      <c r="C289" s="244"/>
      <c r="D289" s="239"/>
      <c r="E289" s="239"/>
      <c r="F289" s="239"/>
      <c r="G289" s="239"/>
      <c r="H289" s="220"/>
      <c r="I289" s="220"/>
      <c r="J289" s="220"/>
      <c r="K289" s="220"/>
      <c r="L289" s="220"/>
      <c r="M289" s="220"/>
      <c r="N289" s="219"/>
      <c r="O289" s="219"/>
      <c r="P289" s="219"/>
      <c r="Q289" s="219"/>
      <c r="R289" s="220"/>
      <c r="S289" s="220"/>
      <c r="T289" s="220"/>
      <c r="U289" s="220"/>
      <c r="V289" s="220"/>
      <c r="W289" s="220"/>
      <c r="X289" s="220"/>
      <c r="Y289" s="220"/>
      <c r="Z289" s="210"/>
      <c r="AA289" s="210"/>
      <c r="AB289" s="210"/>
      <c r="AC289" s="210"/>
      <c r="AD289" s="210"/>
      <c r="AE289" s="210"/>
      <c r="AF289" s="210"/>
      <c r="AG289" s="210" t="s">
        <v>180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29">
        <v>58</v>
      </c>
      <c r="B290" s="230" t="s">
        <v>1140</v>
      </c>
      <c r="C290" s="241" t="s">
        <v>1141</v>
      </c>
      <c r="D290" s="231" t="s">
        <v>235</v>
      </c>
      <c r="E290" s="232">
        <v>2</v>
      </c>
      <c r="F290" s="233"/>
      <c r="G290" s="234">
        <f>ROUND(E290*F290,2)</f>
        <v>0</v>
      </c>
      <c r="H290" s="233"/>
      <c r="I290" s="234">
        <f>ROUND(E290*H290,2)</f>
        <v>0</v>
      </c>
      <c r="J290" s="233"/>
      <c r="K290" s="234">
        <f>ROUND(E290*J290,2)</f>
        <v>0</v>
      </c>
      <c r="L290" s="234">
        <v>21</v>
      </c>
      <c r="M290" s="234">
        <f>G290*(1+L290/100)</f>
        <v>0</v>
      </c>
      <c r="N290" s="232">
        <v>3.8E-3</v>
      </c>
      <c r="O290" s="232">
        <f>ROUND(E290*N290,2)</f>
        <v>0.01</v>
      </c>
      <c r="P290" s="232">
        <v>0</v>
      </c>
      <c r="Q290" s="232">
        <f>ROUND(E290*P290,2)</f>
        <v>0</v>
      </c>
      <c r="R290" s="234" t="s">
        <v>342</v>
      </c>
      <c r="S290" s="234" t="s">
        <v>173</v>
      </c>
      <c r="T290" s="235" t="s">
        <v>173</v>
      </c>
      <c r="U290" s="220">
        <v>0</v>
      </c>
      <c r="V290" s="220">
        <f>ROUND(E290*U290,2)</f>
        <v>0</v>
      </c>
      <c r="W290" s="220"/>
      <c r="X290" s="220" t="s">
        <v>343</v>
      </c>
      <c r="Y290" s="220" t="s">
        <v>176</v>
      </c>
      <c r="Z290" s="210"/>
      <c r="AA290" s="210"/>
      <c r="AB290" s="210"/>
      <c r="AC290" s="210"/>
      <c r="AD290" s="210"/>
      <c r="AE290" s="210"/>
      <c r="AF290" s="210"/>
      <c r="AG290" s="210" t="s">
        <v>721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2" x14ac:dyDescent="0.25">
      <c r="A291" s="217"/>
      <c r="B291" s="218"/>
      <c r="C291" s="253" t="s">
        <v>752</v>
      </c>
      <c r="D291" s="248"/>
      <c r="E291" s="249"/>
      <c r="F291" s="220"/>
      <c r="G291" s="220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20"/>
      <c r="Z291" s="210"/>
      <c r="AA291" s="210"/>
      <c r="AB291" s="210"/>
      <c r="AC291" s="210"/>
      <c r="AD291" s="210"/>
      <c r="AE291" s="210"/>
      <c r="AF291" s="210"/>
      <c r="AG291" s="210" t="s">
        <v>254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3" x14ac:dyDescent="0.25">
      <c r="A292" s="217"/>
      <c r="B292" s="218"/>
      <c r="C292" s="253" t="s">
        <v>91</v>
      </c>
      <c r="D292" s="248"/>
      <c r="E292" s="249">
        <v>2</v>
      </c>
      <c r="F292" s="220"/>
      <c r="G292" s="220"/>
      <c r="H292" s="220"/>
      <c r="I292" s="220"/>
      <c r="J292" s="220"/>
      <c r="K292" s="220"/>
      <c r="L292" s="220"/>
      <c r="M292" s="220"/>
      <c r="N292" s="219"/>
      <c r="O292" s="219"/>
      <c r="P292" s="219"/>
      <c r="Q292" s="219"/>
      <c r="R292" s="220"/>
      <c r="S292" s="220"/>
      <c r="T292" s="220"/>
      <c r="U292" s="220"/>
      <c r="V292" s="220"/>
      <c r="W292" s="220"/>
      <c r="X292" s="220"/>
      <c r="Y292" s="220"/>
      <c r="Z292" s="210"/>
      <c r="AA292" s="210"/>
      <c r="AB292" s="210"/>
      <c r="AC292" s="210"/>
      <c r="AD292" s="210"/>
      <c r="AE292" s="210"/>
      <c r="AF292" s="210"/>
      <c r="AG292" s="210" t="s">
        <v>254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25">
      <c r="A293" s="217"/>
      <c r="B293" s="218"/>
      <c r="C293" s="244"/>
      <c r="D293" s="239"/>
      <c r="E293" s="239"/>
      <c r="F293" s="239"/>
      <c r="G293" s="239"/>
      <c r="H293" s="220"/>
      <c r="I293" s="220"/>
      <c r="J293" s="220"/>
      <c r="K293" s="220"/>
      <c r="L293" s="220"/>
      <c r="M293" s="220"/>
      <c r="N293" s="219"/>
      <c r="O293" s="219"/>
      <c r="P293" s="219"/>
      <c r="Q293" s="219"/>
      <c r="R293" s="220"/>
      <c r="S293" s="220"/>
      <c r="T293" s="220"/>
      <c r="U293" s="220"/>
      <c r="V293" s="220"/>
      <c r="W293" s="220"/>
      <c r="X293" s="220"/>
      <c r="Y293" s="220"/>
      <c r="Z293" s="210"/>
      <c r="AA293" s="210"/>
      <c r="AB293" s="210"/>
      <c r="AC293" s="210"/>
      <c r="AD293" s="210"/>
      <c r="AE293" s="210"/>
      <c r="AF293" s="210"/>
      <c r="AG293" s="210" t="s">
        <v>180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29">
        <v>59</v>
      </c>
      <c r="B294" s="230" t="s">
        <v>793</v>
      </c>
      <c r="C294" s="241" t="s">
        <v>794</v>
      </c>
      <c r="D294" s="231" t="s">
        <v>348</v>
      </c>
      <c r="E294" s="232">
        <v>5.6846800000000002</v>
      </c>
      <c r="F294" s="233"/>
      <c r="G294" s="234">
        <f>ROUND(E294*F294,2)</f>
        <v>0</v>
      </c>
      <c r="H294" s="233"/>
      <c r="I294" s="234">
        <f>ROUND(E294*H294,2)</f>
        <v>0</v>
      </c>
      <c r="J294" s="233"/>
      <c r="K294" s="234">
        <f>ROUND(E294*J294,2)</f>
        <v>0</v>
      </c>
      <c r="L294" s="234">
        <v>21</v>
      </c>
      <c r="M294" s="234">
        <f>G294*(1+L294/100)</f>
        <v>0</v>
      </c>
      <c r="N294" s="232">
        <v>1</v>
      </c>
      <c r="O294" s="232">
        <f>ROUND(E294*N294,2)</f>
        <v>5.68</v>
      </c>
      <c r="P294" s="232">
        <v>0</v>
      </c>
      <c r="Q294" s="232">
        <f>ROUND(E294*P294,2)</f>
        <v>0</v>
      </c>
      <c r="R294" s="234" t="s">
        <v>342</v>
      </c>
      <c r="S294" s="234" t="s">
        <v>173</v>
      </c>
      <c r="T294" s="235" t="s">
        <v>173</v>
      </c>
      <c r="U294" s="220">
        <v>0</v>
      </c>
      <c r="V294" s="220">
        <f>ROUND(E294*U294,2)</f>
        <v>0</v>
      </c>
      <c r="W294" s="220"/>
      <c r="X294" s="220" t="s">
        <v>343</v>
      </c>
      <c r="Y294" s="220" t="s">
        <v>176</v>
      </c>
      <c r="Z294" s="210"/>
      <c r="AA294" s="210"/>
      <c r="AB294" s="210"/>
      <c r="AC294" s="210"/>
      <c r="AD294" s="210"/>
      <c r="AE294" s="210"/>
      <c r="AF294" s="210"/>
      <c r="AG294" s="210" t="s">
        <v>721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2" x14ac:dyDescent="0.25">
      <c r="A295" s="217"/>
      <c r="B295" s="218"/>
      <c r="C295" s="253" t="s">
        <v>1142</v>
      </c>
      <c r="D295" s="248"/>
      <c r="E295" s="249"/>
      <c r="F295" s="220"/>
      <c r="G295" s="220"/>
      <c r="H295" s="220"/>
      <c r="I295" s="220"/>
      <c r="J295" s="220"/>
      <c r="K295" s="220"/>
      <c r="L295" s="220"/>
      <c r="M295" s="220"/>
      <c r="N295" s="219"/>
      <c r="O295" s="219"/>
      <c r="P295" s="219"/>
      <c r="Q295" s="219"/>
      <c r="R295" s="220"/>
      <c r="S295" s="220"/>
      <c r="T295" s="220"/>
      <c r="U295" s="220"/>
      <c r="V295" s="220"/>
      <c r="W295" s="220"/>
      <c r="X295" s="220"/>
      <c r="Y295" s="220"/>
      <c r="Z295" s="210"/>
      <c r="AA295" s="210"/>
      <c r="AB295" s="210"/>
      <c r="AC295" s="210"/>
      <c r="AD295" s="210"/>
      <c r="AE295" s="210"/>
      <c r="AF295" s="210"/>
      <c r="AG295" s="210" t="s">
        <v>254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5">
      <c r="A296" s="217"/>
      <c r="B296" s="218"/>
      <c r="C296" s="253" t="s">
        <v>1143</v>
      </c>
      <c r="D296" s="248"/>
      <c r="E296" s="249">
        <v>5.6846800000000002</v>
      </c>
      <c r="F296" s="220"/>
      <c r="G296" s="220"/>
      <c r="H296" s="220"/>
      <c r="I296" s="220"/>
      <c r="J296" s="220"/>
      <c r="K296" s="220"/>
      <c r="L296" s="220"/>
      <c r="M296" s="220"/>
      <c r="N296" s="219"/>
      <c r="O296" s="219"/>
      <c r="P296" s="219"/>
      <c r="Q296" s="219"/>
      <c r="R296" s="220"/>
      <c r="S296" s="220"/>
      <c r="T296" s="220"/>
      <c r="U296" s="220"/>
      <c r="V296" s="220"/>
      <c r="W296" s="220"/>
      <c r="X296" s="220"/>
      <c r="Y296" s="220"/>
      <c r="Z296" s="210"/>
      <c r="AA296" s="210"/>
      <c r="AB296" s="210"/>
      <c r="AC296" s="210"/>
      <c r="AD296" s="210"/>
      <c r="AE296" s="210"/>
      <c r="AF296" s="210"/>
      <c r="AG296" s="210" t="s">
        <v>254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2" x14ac:dyDescent="0.25">
      <c r="A297" s="217"/>
      <c r="B297" s="218"/>
      <c r="C297" s="244"/>
      <c r="D297" s="239"/>
      <c r="E297" s="239"/>
      <c r="F297" s="239"/>
      <c r="G297" s="239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20"/>
      <c r="Z297" s="210"/>
      <c r="AA297" s="210"/>
      <c r="AB297" s="210"/>
      <c r="AC297" s="210"/>
      <c r="AD297" s="210"/>
      <c r="AE297" s="210"/>
      <c r="AF297" s="210"/>
      <c r="AG297" s="210" t="s">
        <v>180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5">
      <c r="A298" s="229">
        <v>60</v>
      </c>
      <c r="B298" s="230" t="s">
        <v>797</v>
      </c>
      <c r="C298" s="241" t="s">
        <v>798</v>
      </c>
      <c r="D298" s="231" t="s">
        <v>348</v>
      </c>
      <c r="E298" s="232">
        <v>6.5614299999999997</v>
      </c>
      <c r="F298" s="233"/>
      <c r="G298" s="234">
        <f>ROUND(E298*F298,2)</f>
        <v>0</v>
      </c>
      <c r="H298" s="233"/>
      <c r="I298" s="234">
        <f>ROUND(E298*H298,2)</f>
        <v>0</v>
      </c>
      <c r="J298" s="233"/>
      <c r="K298" s="234">
        <f>ROUND(E298*J298,2)</f>
        <v>0</v>
      </c>
      <c r="L298" s="234">
        <v>21</v>
      </c>
      <c r="M298" s="234">
        <f>G298*(1+L298/100)</f>
        <v>0</v>
      </c>
      <c r="N298" s="232">
        <v>1</v>
      </c>
      <c r="O298" s="232">
        <f>ROUND(E298*N298,2)</f>
        <v>6.56</v>
      </c>
      <c r="P298" s="232">
        <v>0</v>
      </c>
      <c r="Q298" s="232">
        <f>ROUND(E298*P298,2)</f>
        <v>0</v>
      </c>
      <c r="R298" s="234" t="s">
        <v>342</v>
      </c>
      <c r="S298" s="234" t="s">
        <v>173</v>
      </c>
      <c r="T298" s="235" t="s">
        <v>173</v>
      </c>
      <c r="U298" s="220">
        <v>0</v>
      </c>
      <c r="V298" s="220">
        <f>ROUND(E298*U298,2)</f>
        <v>0</v>
      </c>
      <c r="W298" s="220"/>
      <c r="X298" s="220" t="s">
        <v>343</v>
      </c>
      <c r="Y298" s="220" t="s">
        <v>176</v>
      </c>
      <c r="Z298" s="210"/>
      <c r="AA298" s="210"/>
      <c r="AB298" s="210"/>
      <c r="AC298" s="210"/>
      <c r="AD298" s="210"/>
      <c r="AE298" s="210"/>
      <c r="AF298" s="210"/>
      <c r="AG298" s="210" t="s">
        <v>721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2" x14ac:dyDescent="0.25">
      <c r="A299" s="217"/>
      <c r="B299" s="218"/>
      <c r="C299" s="253" t="s">
        <v>1144</v>
      </c>
      <c r="D299" s="248"/>
      <c r="E299" s="249"/>
      <c r="F299" s="220"/>
      <c r="G299" s="220"/>
      <c r="H299" s="220"/>
      <c r="I299" s="220"/>
      <c r="J299" s="220"/>
      <c r="K299" s="220"/>
      <c r="L299" s="220"/>
      <c r="M299" s="220"/>
      <c r="N299" s="219"/>
      <c r="O299" s="219"/>
      <c r="P299" s="219"/>
      <c r="Q299" s="219"/>
      <c r="R299" s="220"/>
      <c r="S299" s="220"/>
      <c r="T299" s="220"/>
      <c r="U299" s="220"/>
      <c r="V299" s="220"/>
      <c r="W299" s="220"/>
      <c r="X299" s="220"/>
      <c r="Y299" s="220"/>
      <c r="Z299" s="210"/>
      <c r="AA299" s="210"/>
      <c r="AB299" s="210"/>
      <c r="AC299" s="210"/>
      <c r="AD299" s="210"/>
      <c r="AE299" s="210"/>
      <c r="AF299" s="210"/>
      <c r="AG299" s="210" t="s">
        <v>254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5">
      <c r="A300" s="217"/>
      <c r="B300" s="218"/>
      <c r="C300" s="253" t="s">
        <v>1145</v>
      </c>
      <c r="D300" s="248"/>
      <c r="E300" s="249">
        <v>6.5614299999999997</v>
      </c>
      <c r="F300" s="220"/>
      <c r="G300" s="220"/>
      <c r="H300" s="220"/>
      <c r="I300" s="220"/>
      <c r="J300" s="220"/>
      <c r="K300" s="220"/>
      <c r="L300" s="220"/>
      <c r="M300" s="220"/>
      <c r="N300" s="219"/>
      <c r="O300" s="219"/>
      <c r="P300" s="219"/>
      <c r="Q300" s="219"/>
      <c r="R300" s="220"/>
      <c r="S300" s="220"/>
      <c r="T300" s="220"/>
      <c r="U300" s="220"/>
      <c r="V300" s="220"/>
      <c r="W300" s="220"/>
      <c r="X300" s="220"/>
      <c r="Y300" s="220"/>
      <c r="Z300" s="210"/>
      <c r="AA300" s="210"/>
      <c r="AB300" s="210"/>
      <c r="AC300" s="210"/>
      <c r="AD300" s="210"/>
      <c r="AE300" s="210"/>
      <c r="AF300" s="210"/>
      <c r="AG300" s="210" t="s">
        <v>254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2" x14ac:dyDescent="0.25">
      <c r="A301" s="217"/>
      <c r="B301" s="218"/>
      <c r="C301" s="244"/>
      <c r="D301" s="239"/>
      <c r="E301" s="239"/>
      <c r="F301" s="239"/>
      <c r="G301" s="239"/>
      <c r="H301" s="220"/>
      <c r="I301" s="220"/>
      <c r="J301" s="220"/>
      <c r="K301" s="220"/>
      <c r="L301" s="220"/>
      <c r="M301" s="220"/>
      <c r="N301" s="219"/>
      <c r="O301" s="219"/>
      <c r="P301" s="219"/>
      <c r="Q301" s="219"/>
      <c r="R301" s="220"/>
      <c r="S301" s="220"/>
      <c r="T301" s="220"/>
      <c r="U301" s="220"/>
      <c r="V301" s="220"/>
      <c r="W301" s="220"/>
      <c r="X301" s="220"/>
      <c r="Y301" s="220"/>
      <c r="Z301" s="210"/>
      <c r="AA301" s="210"/>
      <c r="AB301" s="210"/>
      <c r="AC301" s="210"/>
      <c r="AD301" s="210"/>
      <c r="AE301" s="210"/>
      <c r="AF301" s="210"/>
      <c r="AG301" s="210" t="s">
        <v>180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x14ac:dyDescent="0.25">
      <c r="A302" s="3"/>
      <c r="B302" s="4"/>
      <c r="C302" s="245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AE302">
        <v>12</v>
      </c>
      <c r="AF302">
        <v>21</v>
      </c>
      <c r="AG302" t="s">
        <v>154</v>
      </c>
    </row>
    <row r="303" spans="1:60" x14ac:dyDescent="0.25">
      <c r="A303" s="213"/>
      <c r="B303" s="214" t="s">
        <v>29</v>
      </c>
      <c r="C303" s="246"/>
      <c r="D303" s="215"/>
      <c r="E303" s="216"/>
      <c r="F303" s="216"/>
      <c r="G303" s="228">
        <f>G8+G14+G53+G64+G84+G95+G116+G133+G143+G150+G181+G226+G231+G237</f>
        <v>0</v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AE303">
        <f>SUMIF(L7:L301,AE302,G7:G301)</f>
        <v>0</v>
      </c>
      <c r="AF303">
        <f>SUMIF(L7:L301,AF302,G7:G301)</f>
        <v>0</v>
      </c>
      <c r="AG303" t="s">
        <v>228</v>
      </c>
    </row>
    <row r="304" spans="1:60" x14ac:dyDescent="0.25">
      <c r="C304" s="247"/>
      <c r="D304" s="10"/>
      <c r="AG304" t="s">
        <v>232</v>
      </c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fbe6l6H6F75Pyt7EYwH1IjLcfgxGdCHtKZiwpUL/UZ9Xlg6S4UpmqZlxi4S597MtiK4JbGKofmNZulZlVq4pQ==" saltValue="Jz/zKT+81Fv9Wi/ZLfH5iA==" spinCount="100000" sheet="1" formatRows="0"/>
  <mergeCells count="94">
    <mergeCell ref="C289:G289"/>
    <mergeCell ref="C293:G293"/>
    <mergeCell ref="C297:G297"/>
    <mergeCell ref="C301:G301"/>
    <mergeCell ref="C265:G265"/>
    <mergeCell ref="C269:G269"/>
    <mergeCell ref="C273:G273"/>
    <mergeCell ref="C277:G277"/>
    <mergeCell ref="C281:G281"/>
    <mergeCell ref="C285:G285"/>
    <mergeCell ref="C241:G241"/>
    <mergeCell ref="C245:G245"/>
    <mergeCell ref="C249:G249"/>
    <mergeCell ref="C253:G253"/>
    <mergeCell ref="C257:G257"/>
    <mergeCell ref="C261:G261"/>
    <mergeCell ref="C222:G222"/>
    <mergeCell ref="C225:G225"/>
    <mergeCell ref="C230:G230"/>
    <mergeCell ref="C233:G233"/>
    <mergeCell ref="C234:G234"/>
    <mergeCell ref="C236:G236"/>
    <mergeCell ref="C207:G207"/>
    <mergeCell ref="C210:G210"/>
    <mergeCell ref="C212:G212"/>
    <mergeCell ref="C215:G215"/>
    <mergeCell ref="C217:G217"/>
    <mergeCell ref="C220:G220"/>
    <mergeCell ref="C185:G185"/>
    <mergeCell ref="C189:G189"/>
    <mergeCell ref="C193:G193"/>
    <mergeCell ref="C197:G197"/>
    <mergeCell ref="C201:G201"/>
    <mergeCell ref="C205:G205"/>
    <mergeCell ref="C164:G164"/>
    <mergeCell ref="C167:G167"/>
    <mergeCell ref="C169:G169"/>
    <mergeCell ref="C172:G172"/>
    <mergeCell ref="C176:G176"/>
    <mergeCell ref="C180:G180"/>
    <mergeCell ref="C139:G139"/>
    <mergeCell ref="C142:G142"/>
    <mergeCell ref="C149:G149"/>
    <mergeCell ref="C154:G154"/>
    <mergeCell ref="C158:G158"/>
    <mergeCell ref="C162:G162"/>
    <mergeCell ref="C123:G123"/>
    <mergeCell ref="C126:G126"/>
    <mergeCell ref="C128:G128"/>
    <mergeCell ref="C129:G129"/>
    <mergeCell ref="C132:G132"/>
    <mergeCell ref="C137:G137"/>
    <mergeCell ref="C105:G105"/>
    <mergeCell ref="C107:G107"/>
    <mergeCell ref="C110:G110"/>
    <mergeCell ref="C115:G115"/>
    <mergeCell ref="C118:G118"/>
    <mergeCell ref="C121:G121"/>
    <mergeCell ref="C89:G89"/>
    <mergeCell ref="C91:G91"/>
    <mergeCell ref="C94:G94"/>
    <mergeCell ref="C97:G97"/>
    <mergeCell ref="C100:G100"/>
    <mergeCell ref="C102:G102"/>
    <mergeCell ref="C71:G71"/>
    <mergeCell ref="C74:G74"/>
    <mergeCell ref="C76:G76"/>
    <mergeCell ref="C79:G79"/>
    <mergeCell ref="C83:G83"/>
    <mergeCell ref="C86:G86"/>
    <mergeCell ref="C47:G47"/>
    <mergeCell ref="C52:G52"/>
    <mergeCell ref="C55:G55"/>
    <mergeCell ref="C63:G63"/>
    <mergeCell ref="C66:G66"/>
    <mergeCell ref="C69:G69"/>
    <mergeCell ref="C31:G31"/>
    <mergeCell ref="C34:G34"/>
    <mergeCell ref="C36:G36"/>
    <mergeCell ref="C39:G39"/>
    <mergeCell ref="C41:G41"/>
    <mergeCell ref="C45:G45"/>
    <mergeCell ref="C16:G16"/>
    <mergeCell ref="C19:G19"/>
    <mergeCell ref="C21:G21"/>
    <mergeCell ref="C24:G24"/>
    <mergeCell ref="C26:G26"/>
    <mergeCell ref="C29:G29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SO 000 01 Pol</vt:lpstr>
      <vt:lpstr>SO 101 01 Pol</vt:lpstr>
      <vt:lpstr>SO 301 01 Pol</vt:lpstr>
      <vt:lpstr>SO 302.1 01 Pol</vt:lpstr>
      <vt:lpstr>SO 302.2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000 01 Pol'!Názvy_tisku</vt:lpstr>
      <vt:lpstr>'SO 101 01 Pol'!Názvy_tisku</vt:lpstr>
      <vt:lpstr>'SO 301 01 Pol'!Názvy_tisku</vt:lpstr>
      <vt:lpstr>'SO 302.1 01 Pol'!Názvy_tisku</vt:lpstr>
      <vt:lpstr>'SO 302.2 01 Pol'!Názvy_tisku</vt:lpstr>
      <vt:lpstr>oadresa</vt:lpstr>
      <vt:lpstr>Stavba!Objednatel</vt:lpstr>
      <vt:lpstr>Stavba!Objekt</vt:lpstr>
      <vt:lpstr>'SO 000 01 Pol'!Oblast_tisku</vt:lpstr>
      <vt:lpstr>'SO 101 01 Pol'!Oblast_tisku</vt:lpstr>
      <vt:lpstr>'SO 301 01 Pol'!Oblast_tisku</vt:lpstr>
      <vt:lpstr>'SO 302.1 01 Pol'!Oblast_tisku</vt:lpstr>
      <vt:lpstr>'SO 302.2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robert4033 robert4033</dc:creator>
  <cp:lastModifiedBy>robert4033 robert4033</cp:lastModifiedBy>
  <cp:lastPrinted>2019-03-19T12:27:02Z</cp:lastPrinted>
  <dcterms:created xsi:type="dcterms:W3CDTF">2009-04-08T07:15:50Z</dcterms:created>
  <dcterms:modified xsi:type="dcterms:W3CDTF">2024-10-02T07:06:47Z</dcterms:modified>
</cp:coreProperties>
</file>