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2024\076_Rozpočet nákladů studie interiéru Klub zastupitelů MMB\"/>
    </mc:Choice>
  </mc:AlternateContent>
  <xr:revisionPtr revIDLastSave="0" documentId="8_{01E9A744-EB36-4055-AC9A-16AAF88D6F9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2 01 Pol" sheetId="12" r:id="rId4"/>
    <sheet name="02 02 Pol" sheetId="13" r:id="rId5"/>
    <sheet name="02 0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01 Pol'!$1:$7</definedName>
    <definedName name="_xlnm.Print_Titles" localSheetId="4">'02 02 Pol'!$1:$7</definedName>
    <definedName name="_xlnm.Print_Titles" localSheetId="5">'02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01 Pol'!$A$1:$Y$94</definedName>
    <definedName name="_xlnm.Print_Area" localSheetId="4">'02 02 Pol'!$A$1:$Y$85</definedName>
    <definedName name="_xlnm.Print_Area" localSheetId="5">'02 03 Pol'!$A$1:$Y$55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G43" i="1"/>
  <c r="F43" i="1"/>
  <c r="G42" i="1"/>
  <c r="F42" i="1"/>
  <c r="G41" i="1"/>
  <c r="F41" i="1"/>
  <c r="G40" i="1"/>
  <c r="H40" i="1" s="1"/>
  <c r="I40" i="1" s="1"/>
  <c r="F40" i="1"/>
  <c r="G39" i="1"/>
  <c r="F39" i="1"/>
  <c r="G45" i="14"/>
  <c r="G8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G13" i="14"/>
  <c r="M13" i="14" s="1"/>
  <c r="I13" i="14"/>
  <c r="K13" i="14"/>
  <c r="O13" i="14"/>
  <c r="Q13" i="14"/>
  <c r="V13" i="14"/>
  <c r="V8" i="14" s="1"/>
  <c r="G17" i="14"/>
  <c r="I17" i="14"/>
  <c r="K17" i="14"/>
  <c r="M17" i="14"/>
  <c r="O17" i="14"/>
  <c r="Q17" i="14"/>
  <c r="V17" i="14"/>
  <c r="G19" i="14"/>
  <c r="I19" i="14"/>
  <c r="K19" i="14"/>
  <c r="M19" i="14"/>
  <c r="O19" i="14"/>
  <c r="Q19" i="14"/>
  <c r="V19" i="14"/>
  <c r="G21" i="14"/>
  <c r="I21" i="14"/>
  <c r="K21" i="14"/>
  <c r="M21" i="14"/>
  <c r="O21" i="14"/>
  <c r="Q21" i="14"/>
  <c r="V21" i="14"/>
  <c r="G23" i="14"/>
  <c r="M23" i="14" s="1"/>
  <c r="I23" i="14"/>
  <c r="K23" i="14"/>
  <c r="O23" i="14"/>
  <c r="Q23" i="14"/>
  <c r="V23" i="14"/>
  <c r="G24" i="14"/>
  <c r="I24" i="14"/>
  <c r="K24" i="14"/>
  <c r="M24" i="14"/>
  <c r="O24" i="14"/>
  <c r="Q24" i="14"/>
  <c r="V24" i="14"/>
  <c r="G27" i="14"/>
  <c r="M27" i="14" s="1"/>
  <c r="I27" i="14"/>
  <c r="K27" i="14"/>
  <c r="O27" i="14"/>
  <c r="Q27" i="14"/>
  <c r="V27" i="14"/>
  <c r="G34" i="14"/>
  <c r="I34" i="14"/>
  <c r="K34" i="14"/>
  <c r="M34" i="14"/>
  <c r="O34" i="14"/>
  <c r="Q34" i="14"/>
  <c r="V34" i="14"/>
  <c r="G36" i="14"/>
  <c r="M36" i="14" s="1"/>
  <c r="I36" i="14"/>
  <c r="K36" i="14"/>
  <c r="O36" i="14"/>
  <c r="Q36" i="14"/>
  <c r="V36" i="14"/>
  <c r="G38" i="14"/>
  <c r="I38" i="14"/>
  <c r="K38" i="14"/>
  <c r="M38" i="14"/>
  <c r="O38" i="14"/>
  <c r="Q38" i="14"/>
  <c r="V38" i="14"/>
  <c r="G40" i="14"/>
  <c r="I40" i="14"/>
  <c r="K40" i="14"/>
  <c r="M40" i="14"/>
  <c r="O40" i="14"/>
  <c r="Q40" i="14"/>
  <c r="V40" i="14"/>
  <c r="G42" i="14"/>
  <c r="I42" i="14"/>
  <c r="K42" i="14"/>
  <c r="M42" i="14"/>
  <c r="O42" i="14"/>
  <c r="Q42" i="14"/>
  <c r="V42" i="14"/>
  <c r="AE45" i="14"/>
  <c r="G75" i="13"/>
  <c r="G8" i="13"/>
  <c r="G9" i="13"/>
  <c r="I9" i="13"/>
  <c r="I8" i="13" s="1"/>
  <c r="K9" i="13"/>
  <c r="M9" i="13"/>
  <c r="O9" i="13"/>
  <c r="Q9" i="13"/>
  <c r="Q8" i="13" s="1"/>
  <c r="V9" i="13"/>
  <c r="G10" i="13"/>
  <c r="M10" i="13" s="1"/>
  <c r="I10" i="13"/>
  <c r="K10" i="13"/>
  <c r="K8" i="13" s="1"/>
  <c r="O10" i="13"/>
  <c r="O8" i="13" s="1"/>
  <c r="Q10" i="13"/>
  <c r="V10" i="13"/>
  <c r="V8" i="13" s="1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20" i="13"/>
  <c r="M20" i="13" s="1"/>
  <c r="I20" i="13"/>
  <c r="K20" i="13"/>
  <c r="O20" i="13"/>
  <c r="Q20" i="13"/>
  <c r="V20" i="13"/>
  <c r="G22" i="13"/>
  <c r="I22" i="13"/>
  <c r="K22" i="13"/>
  <c r="M22" i="13"/>
  <c r="O22" i="13"/>
  <c r="Q22" i="13"/>
  <c r="V22" i="13"/>
  <c r="G29" i="13"/>
  <c r="M29" i="13" s="1"/>
  <c r="I29" i="13"/>
  <c r="K29" i="13"/>
  <c r="O29" i="13"/>
  <c r="Q29" i="13"/>
  <c r="V29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G36" i="13"/>
  <c r="I36" i="13"/>
  <c r="K36" i="13"/>
  <c r="M36" i="13"/>
  <c r="O36" i="13"/>
  <c r="Q36" i="13"/>
  <c r="V36" i="13"/>
  <c r="G42" i="13"/>
  <c r="M42" i="13" s="1"/>
  <c r="I42" i="13"/>
  <c r="K42" i="13"/>
  <c r="O42" i="13"/>
  <c r="Q42" i="13"/>
  <c r="V42" i="13"/>
  <c r="G44" i="13"/>
  <c r="I44" i="13"/>
  <c r="K44" i="13"/>
  <c r="M44" i="13"/>
  <c r="O44" i="13"/>
  <c r="Q44" i="13"/>
  <c r="V44" i="13"/>
  <c r="G51" i="13"/>
  <c r="M51" i="13" s="1"/>
  <c r="I51" i="13"/>
  <c r="K51" i="13"/>
  <c r="O51" i="13"/>
  <c r="Q51" i="13"/>
  <c r="V51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I54" i="13"/>
  <c r="G55" i="13"/>
  <c r="M55" i="13" s="1"/>
  <c r="M54" i="13" s="1"/>
  <c r="I55" i="13"/>
  <c r="K55" i="13"/>
  <c r="K54" i="13" s="1"/>
  <c r="O55" i="13"/>
  <c r="O54" i="13" s="1"/>
  <c r="Q55" i="13"/>
  <c r="V55" i="13"/>
  <c r="V54" i="13" s="1"/>
  <c r="G62" i="13"/>
  <c r="I62" i="13"/>
  <c r="K62" i="13"/>
  <c r="M62" i="13"/>
  <c r="O62" i="13"/>
  <c r="Q62" i="13"/>
  <c r="Q54" i="13" s="1"/>
  <c r="V62" i="13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5" i="13"/>
  <c r="M65" i="13" s="1"/>
  <c r="I65" i="13"/>
  <c r="K65" i="13"/>
  <c r="O65" i="13"/>
  <c r="Q65" i="13"/>
  <c r="V65" i="13"/>
  <c r="I66" i="13"/>
  <c r="G67" i="13"/>
  <c r="G66" i="13" s="1"/>
  <c r="I67" i="13"/>
  <c r="K67" i="13"/>
  <c r="K66" i="13" s="1"/>
  <c r="O67" i="13"/>
  <c r="O66" i="13" s="1"/>
  <c r="Q67" i="13"/>
  <c r="V67" i="13"/>
  <c r="V66" i="13" s="1"/>
  <c r="G68" i="13"/>
  <c r="I68" i="13"/>
  <c r="K68" i="13"/>
  <c r="M68" i="13"/>
  <c r="O68" i="13"/>
  <c r="Q68" i="13"/>
  <c r="V68" i="13"/>
  <c r="G69" i="13"/>
  <c r="M69" i="13" s="1"/>
  <c r="I69" i="13"/>
  <c r="K69" i="13"/>
  <c r="O69" i="13"/>
  <c r="Q69" i="13"/>
  <c r="V69" i="13"/>
  <c r="G70" i="13"/>
  <c r="I70" i="13"/>
  <c r="K70" i="13"/>
  <c r="M70" i="13"/>
  <c r="O70" i="13"/>
  <c r="Q70" i="13"/>
  <c r="Q66" i="13" s="1"/>
  <c r="V70" i="13"/>
  <c r="K71" i="13"/>
  <c r="O71" i="13"/>
  <c r="V71" i="13"/>
  <c r="G72" i="13"/>
  <c r="I72" i="13"/>
  <c r="I71" i="13" s="1"/>
  <c r="K72" i="13"/>
  <c r="M72" i="13"/>
  <c r="O72" i="13"/>
  <c r="Q72" i="13"/>
  <c r="Q71" i="13" s="1"/>
  <c r="V72" i="13"/>
  <c r="G73" i="13"/>
  <c r="G71" i="13" s="1"/>
  <c r="I73" i="13"/>
  <c r="K73" i="13"/>
  <c r="O73" i="13"/>
  <c r="Q73" i="13"/>
  <c r="V73" i="13"/>
  <c r="AE75" i="13"/>
  <c r="AF75" i="13"/>
  <c r="G84" i="12"/>
  <c r="O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M10" i="12" s="1"/>
  <c r="I10" i="12"/>
  <c r="K10" i="12"/>
  <c r="O10" i="12"/>
  <c r="Q10" i="12"/>
  <c r="V10" i="12"/>
  <c r="G17" i="12"/>
  <c r="I17" i="12"/>
  <c r="K17" i="12"/>
  <c r="M17" i="12"/>
  <c r="O17" i="12"/>
  <c r="Q17" i="12"/>
  <c r="V17" i="12"/>
  <c r="G24" i="12"/>
  <c r="G8" i="12" s="1"/>
  <c r="I24" i="12"/>
  <c r="K24" i="12"/>
  <c r="O24" i="12"/>
  <c r="Q24" i="12"/>
  <c r="V24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7" i="12"/>
  <c r="M37" i="12" s="1"/>
  <c r="I37" i="12"/>
  <c r="K37" i="12"/>
  <c r="O37" i="12"/>
  <c r="Q37" i="12"/>
  <c r="V37" i="12"/>
  <c r="G45" i="12"/>
  <c r="M45" i="12" s="1"/>
  <c r="I45" i="12"/>
  <c r="K45" i="12"/>
  <c r="O45" i="12"/>
  <c r="Q45" i="12"/>
  <c r="V45" i="12"/>
  <c r="K46" i="12"/>
  <c r="V46" i="12"/>
  <c r="G47" i="12"/>
  <c r="I47" i="12"/>
  <c r="I46" i="12" s="1"/>
  <c r="K47" i="12"/>
  <c r="M47" i="12"/>
  <c r="O47" i="12"/>
  <c r="O46" i="12" s="1"/>
  <c r="Q47" i="12"/>
  <c r="Q46" i="12" s="1"/>
  <c r="V47" i="12"/>
  <c r="G51" i="12"/>
  <c r="G46" i="12" s="1"/>
  <c r="I51" i="12"/>
  <c r="K51" i="12"/>
  <c r="O51" i="12"/>
  <c r="Q51" i="12"/>
  <c r="V51" i="12"/>
  <c r="I55" i="12"/>
  <c r="G56" i="12"/>
  <c r="I56" i="12"/>
  <c r="K56" i="12"/>
  <c r="K55" i="12" s="1"/>
  <c r="M56" i="12"/>
  <c r="O56" i="12"/>
  <c r="O55" i="12" s="1"/>
  <c r="Q56" i="12"/>
  <c r="V56" i="12"/>
  <c r="V55" i="12" s="1"/>
  <c r="G57" i="12"/>
  <c r="I57" i="12"/>
  <c r="K57" i="12"/>
  <c r="M57" i="12"/>
  <c r="M55" i="12" s="1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Q55" i="12" s="1"/>
  <c r="V59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64" i="12"/>
  <c r="M64" i="12" s="1"/>
  <c r="I64" i="12"/>
  <c r="K64" i="12"/>
  <c r="O64" i="12"/>
  <c r="Q64" i="12"/>
  <c r="V64" i="12"/>
  <c r="I65" i="12"/>
  <c r="G66" i="12"/>
  <c r="I66" i="12"/>
  <c r="K66" i="12"/>
  <c r="K65" i="12" s="1"/>
  <c r="M66" i="12"/>
  <c r="O66" i="12"/>
  <c r="O65" i="12" s="1"/>
  <c r="Q66" i="12"/>
  <c r="V66" i="12"/>
  <c r="V65" i="12" s="1"/>
  <c r="G67" i="12"/>
  <c r="I67" i="12"/>
  <c r="K67" i="12"/>
  <c r="M67" i="12"/>
  <c r="O67" i="12"/>
  <c r="Q67" i="12"/>
  <c r="V67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Q65" i="12" s="1"/>
  <c r="V70" i="12"/>
  <c r="G72" i="12"/>
  <c r="M72" i="12" s="1"/>
  <c r="I72" i="12"/>
  <c r="K72" i="12"/>
  <c r="O72" i="12"/>
  <c r="Q72" i="12"/>
  <c r="V72" i="12"/>
  <c r="G74" i="12"/>
  <c r="G73" i="12" s="1"/>
  <c r="I74" i="12"/>
  <c r="K74" i="12"/>
  <c r="K73" i="12" s="1"/>
  <c r="O74" i="12"/>
  <c r="O73" i="12" s="1"/>
  <c r="Q74" i="12"/>
  <c r="Q73" i="12" s="1"/>
  <c r="V74" i="12"/>
  <c r="G75" i="12"/>
  <c r="I75" i="12"/>
  <c r="I73" i="12" s="1"/>
  <c r="K75" i="12"/>
  <c r="M75" i="12"/>
  <c r="O75" i="12"/>
  <c r="Q75" i="12"/>
  <c r="V75" i="12"/>
  <c r="G76" i="12"/>
  <c r="I76" i="12"/>
  <c r="K76" i="12"/>
  <c r="M76" i="12"/>
  <c r="O76" i="12"/>
  <c r="Q76" i="12"/>
  <c r="V76" i="12"/>
  <c r="V73" i="12" s="1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K80" i="12"/>
  <c r="Q80" i="12"/>
  <c r="V80" i="12"/>
  <c r="G81" i="12"/>
  <c r="I81" i="12"/>
  <c r="I80" i="12" s="1"/>
  <c r="K81" i="12"/>
  <c r="M81" i="12"/>
  <c r="O81" i="12"/>
  <c r="O80" i="12" s="1"/>
  <c r="Q81" i="12"/>
  <c r="V81" i="12"/>
  <c r="G82" i="12"/>
  <c r="G80" i="12" s="1"/>
  <c r="I82" i="12"/>
  <c r="K82" i="12"/>
  <c r="O82" i="12"/>
  <c r="Q82" i="12"/>
  <c r="V82" i="12"/>
  <c r="AE84" i="12"/>
  <c r="AF84" i="12"/>
  <c r="I20" i="1"/>
  <c r="I19" i="1"/>
  <c r="I18" i="1"/>
  <c r="I17" i="1"/>
  <c r="I16" i="1"/>
  <c r="F44" i="1"/>
  <c r="G44" i="1"/>
  <c r="G25" i="1" s="1"/>
  <c r="A25" i="1" s="1"/>
  <c r="H43" i="1"/>
  <c r="I43" i="1" s="1"/>
  <c r="H42" i="1"/>
  <c r="I42" i="1" s="1"/>
  <c r="H41" i="1"/>
  <c r="I41" i="1" s="1"/>
  <c r="H39" i="1"/>
  <c r="I39" i="1" s="1"/>
  <c r="I44" i="1" s="1"/>
  <c r="J28" i="1"/>
  <c r="J26" i="1"/>
  <c r="G38" i="1"/>
  <c r="F38" i="1"/>
  <c r="J23" i="1"/>
  <c r="J24" i="1"/>
  <c r="J25" i="1"/>
  <c r="J27" i="1"/>
  <c r="E24" i="1"/>
  <c r="E26" i="1"/>
  <c r="I65" i="1" l="1"/>
  <c r="J64" i="1" s="1"/>
  <c r="J56" i="1"/>
  <c r="J57" i="1"/>
  <c r="J61" i="1"/>
  <c r="J62" i="1"/>
  <c r="J58" i="1"/>
  <c r="J63" i="1"/>
  <c r="J59" i="1"/>
  <c r="G26" i="1"/>
  <c r="A26" i="1"/>
  <c r="G28" i="1"/>
  <c r="H44" i="1"/>
  <c r="G23" i="1"/>
  <c r="M8" i="14"/>
  <c r="AF45" i="14"/>
  <c r="M8" i="13"/>
  <c r="G54" i="13"/>
  <c r="M73" i="13"/>
  <c r="M71" i="13" s="1"/>
  <c r="M67" i="13"/>
  <c r="M66" i="13" s="1"/>
  <c r="M65" i="12"/>
  <c r="M82" i="12"/>
  <c r="M80" i="12" s="1"/>
  <c r="M74" i="12"/>
  <c r="M73" i="12" s="1"/>
  <c r="M51" i="12"/>
  <c r="M46" i="12" s="1"/>
  <c r="M24" i="12"/>
  <c r="M8" i="12" s="1"/>
  <c r="G65" i="12"/>
  <c r="G55" i="12"/>
  <c r="I21" i="1"/>
  <c r="J60" i="1"/>
  <c r="J42" i="1"/>
  <c r="J41" i="1"/>
  <c r="J43" i="1"/>
  <c r="J40" i="1"/>
  <c r="J39" i="1"/>
  <c r="J44" i="1" s="1"/>
  <c r="J65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Čížek</author>
  </authors>
  <commentList>
    <comment ref="S6" authorId="0" shapeId="0" xr:uid="{F94B1C6A-4F5D-446A-AEFA-D983634EBD3F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4D96A6-7C71-4439-ADF5-87D991D1FA1D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Čížek</author>
  </authors>
  <commentList>
    <comment ref="S6" authorId="0" shapeId="0" xr:uid="{06203B01-FBF3-4EE1-B32F-6A41E00600E4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202B55-EFBE-4B0D-9B96-5629198B0B1C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Čížek</author>
  </authors>
  <commentList>
    <comment ref="S6" authorId="0" shapeId="0" xr:uid="{B63DEA15-B375-4B9C-859B-CDF9D3A6349C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4217FC-55A7-4E26-ADA5-5869F057C363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<sst xmlns="http://schemas.openxmlformats.org/spreadsheetml/2006/main" count="1054" uniqueCount="312">
  <si>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</si>
  <si>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</si>
  <si>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</si>
  <si>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</si>
  <si>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</si>
  <si>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</si>
  <si>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</si>
  <si>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</si>
  <si>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</si>
  <si>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</si>
  <si>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</si>
  <si>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</si>
  <si>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</si>
  <si>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</si>
  <si>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</si>
  <si>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</si>
  <si>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</si>
  <si>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</si>
  <si>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</si>
  <si>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</si>
  <si>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</si>
  <si>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</si>
  <si>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</si>
  <si>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</si>
  <si>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</si>
  <si>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</si>
  <si>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</si>
  <si>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</si>
  <si>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</si>
  <si>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</si>
  <si>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</si>
  <si>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</si>
  <si>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</si>
  <si>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</si>
  <si>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</si>
  <si>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</si>
  <si>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</si>
  <si>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</si>
  <si>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</si>
  <si>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</si>
  <si>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</si>
  <si>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</si>
  <si>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</si>
  <si>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2024076</t>
  </si>
  <si>
    <t>Rozpočet nákladů studie interiéru Klub zastupitelů MMB</t>
  </si>
  <si>
    <t>Stavba</t>
  </si>
  <si>
    <t>02</t>
  </si>
  <si>
    <t>Klub zastupitelů MMB - U Raduita, U Kola, U Draka, U Šembery, U Zdereda, U Pilgrama zadní část</t>
  </si>
  <si>
    <t>01</t>
  </si>
  <si>
    <t>Interiér</t>
  </si>
  <si>
    <t>Elektroinstalace</t>
  </si>
  <si>
    <t>03</t>
  </si>
  <si>
    <t>Mobiliář</t>
  </si>
  <si>
    <t>Celkem za stavbu</t>
  </si>
  <si>
    <t>CZK</t>
  </si>
  <si>
    <t>#POPS</t>
  </si>
  <si>
    <t>Popis stavby: 2024076 - Rozpočet nákladů studie interiéru Klub zastupitelů MMB</t>
  </si>
  <si>
    <t>#POPO</t>
  </si>
  <si>
    <t>Popis objektu: 02 - Klub zastupitelů MMB - U Raduita, U Kola, U Draka, U Šembery, U Zdereda, U Pilgrama zadní část</t>
  </si>
  <si>
    <t>#POPR</t>
  </si>
  <si>
    <t>Popis rozpočtu: 01 - Interiér</t>
  </si>
  <si>
    <t>Popis rozpočtu: 02 - Elektroinstalace</t>
  </si>
  <si>
    <t>Popis rozpočtu: 03 - Mobiliář</t>
  </si>
  <si>
    <t>Rekapitulace dílů</t>
  </si>
  <si>
    <t>Typ dílu</t>
  </si>
  <si>
    <t>766</t>
  </si>
  <si>
    <t>Konstrukce truhlářské, okna a dveře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</si>
  <si>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</si>
  <si>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</si>
  <si>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</si>
  <si>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</si>
  <si>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</si>
  <si>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</si>
  <si>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</si>
  <si>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</si>
  <si>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</si>
  <si>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</si>
  <si>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</si>
  <si>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</si>
  <si>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</si>
  <si>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</si>
  <si>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</si>
  <si>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</si>
  <si>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</si>
  <si>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</si>
  <si>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</si>
  <si>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</si>
  <si>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</si>
  <si>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</si>
  <si>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</si>
  <si>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</si>
  <si>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</si>
  <si>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</si>
  <si>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</si>
  <si>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</si>
  <si>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</si>
  <si>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</si>
  <si>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</si>
  <si>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</si>
  <si>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</si>
  <si>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</si>
  <si>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</si>
  <si>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</si>
  <si>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</si>
  <si>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</si>
  <si>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</si>
  <si>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</si>
  <si>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</si>
  <si>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</si>
  <si>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</si>
  <si>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776551830R00</t>
  </si>
  <si>
    <t>Sejmutí povlaků volně položených</t>
  </si>
  <si>
    <t>m2</t>
  </si>
  <si>
    <t>RTS 24/ II</t>
  </si>
  <si>
    <t>Práce</t>
  </si>
  <si>
    <t>Běžná</t>
  </si>
  <si>
    <t>POL1_</t>
  </si>
  <si>
    <t>776101101R00</t>
  </si>
  <si>
    <t>Vysávání podlah prům.vysavačem pod povlak.podlahy</t>
  </si>
  <si>
    <t>U Raduita : 35,2</t>
  </si>
  <si>
    <t>VV</t>
  </si>
  <si>
    <t>U Kola : 13,5</t>
  </si>
  <si>
    <t>U Draka : 15,8</t>
  </si>
  <si>
    <t>U Šembery : 13,6</t>
  </si>
  <si>
    <t>U Zdereda : 17,7</t>
  </si>
  <si>
    <t>U Pilgrama zadní část : 39,5</t>
  </si>
  <si>
    <t>776101121R00</t>
  </si>
  <si>
    <t>Provedení penetrace podkladu</t>
  </si>
  <si>
    <t>776572100RT1</t>
  </si>
  <si>
    <t>Lepení povlakových podlah z pásů textilních pouze položení - koberec ve specifikaci</t>
  </si>
  <si>
    <t>776431010R00</t>
  </si>
  <si>
    <t>Lišta pro kobercový soklík</t>
  </si>
  <si>
    <t>m</t>
  </si>
  <si>
    <t>776431020R00</t>
  </si>
  <si>
    <t>Lepení podlahových soklíků z kobercových pásů</t>
  </si>
  <si>
    <t>776001.R</t>
  </si>
  <si>
    <t>Koberec Cobalt SDN 640902-AB žluto-zelený, zátěžový, dle výběru investora</t>
  </si>
  <si>
    <t>Vlastní</t>
  </si>
  <si>
    <t>Indiv</t>
  </si>
  <si>
    <t>Specifikace</t>
  </si>
  <si>
    <t>POL3_</t>
  </si>
  <si>
    <t>22,5*0,06</t>
  </si>
  <si>
    <t>Koeficient : 0,1</t>
  </si>
  <si>
    <t>776002.R</t>
  </si>
  <si>
    <t>Koberec Balsan Queen 282, dle výběru investora</t>
  </si>
  <si>
    <t>(91,5-22,5)*0,06</t>
  </si>
  <si>
    <t>998776101R00</t>
  </si>
  <si>
    <t>Přesun hmot pro podlahy povlakové, výšky do 6 m</t>
  </si>
  <si>
    <t>t</t>
  </si>
  <si>
    <t>Přesun hmot</t>
  </si>
  <si>
    <t>POL7_</t>
  </si>
  <si>
    <t>783601815R00</t>
  </si>
  <si>
    <t>Odstranění nátěrů, stěny truhlářské, oborušením</t>
  </si>
  <si>
    <t>repas obkladu stěn (upřesnit dle skutečnosti) : 22,6*1</t>
  </si>
  <si>
    <t>53,5*0,88</t>
  </si>
  <si>
    <t>19,8*0,74</t>
  </si>
  <si>
    <t>783612920R00</t>
  </si>
  <si>
    <t>Údržba, nátěr truhlář. stěn vč. dodávky nátěrových hmot</t>
  </si>
  <si>
    <t>784011222RT2</t>
  </si>
  <si>
    <t>Zakrytí podlah, včetně odstranění včetně papírové lepenky</t>
  </si>
  <si>
    <t>784011211RT3</t>
  </si>
  <si>
    <t>Olepování vnitřních ploch včetně maskovací pásky šířky 50 mm</t>
  </si>
  <si>
    <t>784011221RT2</t>
  </si>
  <si>
    <t>Zakrytí předmětů, včetně odstranění včetně dodávky fólie tl. 0,04 mm</t>
  </si>
  <si>
    <t>784402801R00</t>
  </si>
  <si>
    <t>Odstranění malby oškrábáním v místnosti H do 3,8 m</t>
  </si>
  <si>
    <t>784011111R00</t>
  </si>
  <si>
    <t>Oprášení/ometení podkladu</t>
  </si>
  <si>
    <t>784191101R00</t>
  </si>
  <si>
    <t>Penetrace podkladu univerzální Primalex 1x</t>
  </si>
  <si>
    <t>83,7*1,8</t>
  </si>
  <si>
    <t>7,1*6,5</t>
  </si>
  <si>
    <t>784195412R00</t>
  </si>
  <si>
    <t>Malba Primalex Polar, bílá, bez penetrace, 2 x</t>
  </si>
  <si>
    <t>979082111R00</t>
  </si>
  <si>
    <t>Vnitrostaveništní doprava suti do 10 m</t>
  </si>
  <si>
    <t>Přesun suti</t>
  </si>
  <si>
    <t>POL8_</t>
  </si>
  <si>
    <t>979082121R00</t>
  </si>
  <si>
    <t>Příplatek k vnitrost. dopravě suti za dalších 5 m</t>
  </si>
  <si>
    <t>0,3124*2</t>
  </si>
  <si>
    <t>979081111R00</t>
  </si>
  <si>
    <t>Odvoz suti a vybour. hmot na skládku do 1 km</t>
  </si>
  <si>
    <t>979081121R00</t>
  </si>
  <si>
    <t>Příplatek k odvozu za každý další 1 km</t>
  </si>
  <si>
    <t>0,3124*19</t>
  </si>
  <si>
    <t>979990182R00</t>
  </si>
  <si>
    <t>Poplatek za uložení suti - koberce, skupina odpadu 200307</t>
  </si>
  <si>
    <t>005121010R</t>
  </si>
  <si>
    <t>Vybudování zařízení staveniště</t>
  </si>
  <si>
    <t>Soubor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</si>
  <si>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</si>
  <si>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</si>
  <si>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</si>
  <si>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</si>
  <si>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</si>
  <si>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</si>
  <si>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</si>
  <si>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</si>
  <si>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005122010R</t>
  </si>
  <si>
    <t xml:space="preserve">Provoz objednatele </t>
  </si>
  <si>
    <t>005124010R</t>
  </si>
  <si>
    <t>Koordinační činnost</t>
  </si>
  <si>
    <t>005211010R</t>
  </si>
  <si>
    <t>Předání a převzetí staveniště</t>
  </si>
  <si>
    <t>005211080R</t>
  </si>
  <si>
    <t xml:space="preserve">Bezpečnostní a hygienická opatření na staveništi </t>
  </si>
  <si>
    <t>SUM</t>
  </si>
  <si>
    <t>Poznámky uchazeče k zadání</t>
  </si>
  <si>
    <t>POPUZIV</t>
  </si>
  <si>
    <t>END</t>
  </si>
  <si>
    <t>741Z08.OA0</t>
  </si>
  <si>
    <t>DEMONTÁŽ STÁVAJÍCÍ ELEKTROINSTALACE - KABELY, SVÍTIDLA, VYPÍNAČE, ZÁSUVKY, KRABICE APOD.</t>
  </si>
  <si>
    <t>M2</t>
  </si>
  <si>
    <t>Agregovaná položka</t>
  </si>
  <si>
    <t>POL2_</t>
  </si>
  <si>
    <t>M21002.R</t>
  </si>
  <si>
    <t>Úprava stávajícího rozvaděče dle potřeby</t>
  </si>
  <si>
    <t>soubor</t>
  </si>
  <si>
    <t>210810045RT1</t>
  </si>
  <si>
    <t>Kabel CYKY J 3 x 1,5 mm2 pevně uložený včetně dodávky kabelu</t>
  </si>
  <si>
    <t>210810046RT3</t>
  </si>
  <si>
    <t>Kabel CYKY J 3 x 2,5 mm2 pevně uložený včetně dodávky kabelu</t>
  </si>
  <si>
    <t>210110043RT6</t>
  </si>
  <si>
    <t>Spínač zapuštěný seriový, řazení 5 vč. dodávky strojku, rámečku a krytu</t>
  </si>
  <si>
    <t>kus</t>
  </si>
  <si>
    <t>U Raduita : 2</t>
  </si>
  <si>
    <t>U Kola : 1</t>
  </si>
  <si>
    <t>U Draka : 1</t>
  </si>
  <si>
    <t>U Šembery : 1</t>
  </si>
  <si>
    <t>U Zdereda : 1</t>
  </si>
  <si>
    <t>U Pilgrama zadní část : 2</t>
  </si>
  <si>
    <t>210110045RT6</t>
  </si>
  <si>
    <t>Spínač zapuštěný střídavý, řazení 6 vč. dodávky strojku, rámečku a krytu</t>
  </si>
  <si>
    <t>U Raduita : 4</t>
  </si>
  <si>
    <t>210111014RT7</t>
  </si>
  <si>
    <t>Zásuvka domovní zapuštěná - dvojitá včetně dodávky zásuvky a rámečku</t>
  </si>
  <si>
    <t>U Kola : 3</t>
  </si>
  <si>
    <t>U Draka : 3</t>
  </si>
  <si>
    <t>U Šembery : 3</t>
  </si>
  <si>
    <t>U Zdereda : 3</t>
  </si>
  <si>
    <t>210111011RT6</t>
  </si>
  <si>
    <t>Zásuvka domovní zapuštěná - jednoduchá včetně dodávky zásuvky a rámečku</t>
  </si>
  <si>
    <t>U Pilgrama zadní část : 1</t>
  </si>
  <si>
    <t>210010321RT1</t>
  </si>
  <si>
    <t>Krabice univerzální KU a odbočná KO vč.dodávky krabice</t>
  </si>
  <si>
    <t>210200215.R</t>
  </si>
  <si>
    <t>Svítidlo stropní LED Stmívatelný lustr na lanku LED/55W/230V/bílý dodávka a montáž - dle výběru investora</t>
  </si>
  <si>
    <t xml:space="preserve">kruhový : </t>
  </si>
  <si>
    <t>210200218.R</t>
  </si>
  <si>
    <t xml:space="preserve">oválný : </t>
  </si>
  <si>
    <t>U Zdereda : 2</t>
  </si>
  <si>
    <t>210200219.R</t>
  </si>
  <si>
    <t>Svítidlo stropní Azzardo AZ5055 - LED, černá, dodávka a montáž - dle výběru investora</t>
  </si>
  <si>
    <t>R-položka</t>
  </si>
  <si>
    <t>POL12_1</t>
  </si>
  <si>
    <t>210200216.R</t>
  </si>
  <si>
    <t>LED pásek, vč. trafa a ovládání, dodávka a montáž - dle výběru investora</t>
  </si>
  <si>
    <t>U Raduita : 1</t>
  </si>
  <si>
    <t>M21013</t>
  </si>
  <si>
    <t>Drobný instalační materiál jinde neobsažený</t>
  </si>
  <si>
    <t>M21014</t>
  </si>
  <si>
    <t>Stavební přípomoce, drážky, prostupu, zapravení komplet D+M</t>
  </si>
  <si>
    <t>005231010R</t>
  </si>
  <si>
    <t>Revize elektroinstalace</t>
  </si>
  <si>
    <t>210010001RU2</t>
  </si>
  <si>
    <t>Trubka ohebná pod omítku, vnější průměr 16 mm včetně dodávky materiálu</t>
  </si>
  <si>
    <t>U Raduita : 30</t>
  </si>
  <si>
    <t>U Kola : 10</t>
  </si>
  <si>
    <t>U Draka : 10</t>
  </si>
  <si>
    <t>U Šembery : 10</t>
  </si>
  <si>
    <t>U Zdereda : 10</t>
  </si>
  <si>
    <t>U Pilgrama zadní část : 15</t>
  </si>
  <si>
    <t>222280241R00</t>
  </si>
  <si>
    <t>Montáž koaxiálního kabelu v trubkách</t>
  </si>
  <si>
    <t>371201303R</t>
  </si>
  <si>
    <t>Kabel UTP</t>
  </si>
  <si>
    <t>SPCM</t>
  </si>
  <si>
    <t>222290007R00</t>
  </si>
  <si>
    <t>Montáž zásuvky 2xRJ45 UTP pod omítku</t>
  </si>
  <si>
    <t>371202013R</t>
  </si>
  <si>
    <t>Zásuvka datová 2xRJ45</t>
  </si>
  <si>
    <t>766001.R</t>
  </si>
  <si>
    <t>Kancelářské křeslo Wave 033, F90, dle výběru investora</t>
  </si>
  <si>
    <t>U Kola : 7</t>
  </si>
  <si>
    <t>U Draka : 7</t>
  </si>
  <si>
    <t>U Šembery : 7</t>
  </si>
  <si>
    <t>766002.R</t>
  </si>
  <si>
    <t>Jednací stůl vyrobený na míru, 2500x1000x730 vč. 1x výkopné zásuvky 3x 230V černá</t>
  </si>
  <si>
    <t>766003.R</t>
  </si>
  <si>
    <t>Jednací stůl vyrobený na míru, 5300x1500x730 vč. 4x výkopné zásuvky 3x 230V bílá</t>
  </si>
  <si>
    <t>766009.R</t>
  </si>
  <si>
    <t>Konferenční stůl Joe, černý pr.800mm, dle výběru investora</t>
  </si>
  <si>
    <t>766004.R</t>
  </si>
  <si>
    <t>Kancelářská židle Sky Fresh 050 s područkami, dle výběru investora</t>
  </si>
  <si>
    <t>U Raduita : 24</t>
  </si>
  <si>
    <t>766005.R</t>
  </si>
  <si>
    <t>Kancelářská židle Sky Fresh 055, BR, žlutá, dle výběru investora</t>
  </si>
  <si>
    <t>766006.R</t>
  </si>
  <si>
    <t>Tapeta/malba mapy města Brna, černobílé provedení, D+M</t>
  </si>
  <si>
    <t>766007.R</t>
  </si>
  <si>
    <t>Věšák Fleur, dřevěný, barva C-570-Deep, dle výběru investora</t>
  </si>
  <si>
    <t>766008.R</t>
  </si>
  <si>
    <t>BANGBULA háček, černá, dodávka vč. montáže, dle výběru investora</t>
  </si>
  <si>
    <t>U Raduita : 15</t>
  </si>
  <si>
    <t>766010.R</t>
  </si>
  <si>
    <t>Pohovka Impression, Prostoria, šedý potah, 1650x900x410, dle výběru investora</t>
  </si>
  <si>
    <t>766011.R</t>
  </si>
  <si>
    <t>Křeslo Impression, Prostoria, žluto-zelený potah, 920x800x410, dle výběru investora</t>
  </si>
  <si>
    <t>Jednací stůl vyrobený na míru, 5300x1500x730 vč. 4x výkopné zásuvky 3x 230V černá</t>
  </si>
  <si>
    <t>Kancelářská židle Sky Fresh 055, BR, černá, dle výběru investora</t>
  </si>
  <si>
    <t>U Pilgrama zadní část 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</si>
</sst>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11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n6lkyzullwDKdBcrcvin8d/u7i2/HNWk82qbFvW8Olo/Y61r8f3Xmd/grz6FgYbTBpL8c1WpMLeVZgS9eloXyQ==" saltValue="vWuZ4FJc55BV5L23Z4fsL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SUMIF(F56:F64,A16,I56:I64)+SUMIF(F56:F64,"PSU",I56:I64)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SUMIF(F56:F64,A17,I56:I64)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SUMIF(F56:F64,A18,I56:I64)</f>
        <v>0</v>
      </c>
      <c r="J18" s="85"/>
    </row>
    <row r="19" spans="1:10" ht="23.25" customHeight="1" x14ac:dyDescent="0.2">
      <c r="A19" s="194" t="s">
        <v>80</v>
      </c>
      <c r="B19" s="38" t="s">
        <v>29</v>
      </c>
      <c r="C19" s="62"/>
      <c r="D19" s="63"/>
      <c r="E19" s="83"/>
      <c r="F19" s="84"/>
      <c r="G19" s="83"/>
      <c r="H19" s="84"/>
      <c r="I19" s="83">
        <f>SUMIF(F56:F64,A19,I56:I64)</f>
        <v>0</v>
      </c>
      <c r="J19" s="85"/>
    </row>
    <row r="20" spans="1:10" ht="23.25" customHeight="1" x14ac:dyDescent="0.2">
      <c r="A20" s="194" t="s">
        <v>81</v>
      </c>
      <c r="B20" s="38" t="s">
        <v>30</v>
      </c>
      <c r="C20" s="62"/>
      <c r="D20" s="63"/>
      <c r="E20" s="83"/>
      <c r="F20" s="84"/>
      <c r="G20" s="83"/>
      <c r="H20" s="84"/>
      <c r="I20" s="83">
        <f>SUMIF(F56:F64,A20,I56:I64)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'02 01 Pol'!AE84+'02 02 Pol'!AE75+'02 03 Pol'!AE45</f>
        <v>0</v>
      </c>
      <c r="G39" s="147">
        <f>'02 01 Pol'!AF84+'02 02 Pol'!AF75+'02 03 Pol'!AF45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47</v>
      </c>
      <c r="D40" s="151"/>
      <c r="E40" s="151"/>
      <c r="F40" s="152">
        <f>'02 01 Pol'!AE84+'02 02 Pol'!AE75+'02 03 Pol'!AE45</f>
        <v>0</v>
      </c>
      <c r="G40" s="153">
        <f>'02 01 Pol'!AF84+'02 02 Pol'!AF75+'02 03 Pol'!AF45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48</v>
      </c>
      <c r="C41" s="145" t="s">
        <v>49</v>
      </c>
      <c r="D41" s="145"/>
      <c r="E41" s="145"/>
      <c r="F41" s="156">
        <f>'02 01 Pol'!AE84</f>
        <v>0</v>
      </c>
      <c r="G41" s="148">
        <f>'02 01 Pol'!AF84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46</v>
      </c>
      <c r="C42" s="145" t="s">
        <v>50</v>
      </c>
      <c r="D42" s="145"/>
      <c r="E42" s="145"/>
      <c r="F42" s="156">
        <f>'02 02 Pol'!AE75</f>
        <v>0</v>
      </c>
      <c r="G42" s="148">
        <f>'02 02 Pol'!AF75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51</v>
      </c>
      <c r="C43" s="145" t="s">
        <v>52</v>
      </c>
      <c r="D43" s="145"/>
      <c r="E43" s="145"/>
      <c r="F43" s="156">
        <f>'02 03 Pol'!AE45</f>
        <v>0</v>
      </c>
      <c r="G43" s="148">
        <f>'02 03 Pol'!AF45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/>
      <c r="B44" s="157" t="s">
        <v>53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48" spans="1:10" x14ac:dyDescent="0.2">
      <c r="A48" t="s">
        <v>59</v>
      </c>
      <c r="B48" t="s">
        <v>60</v>
      </c>
    </row>
    <row r="49" spans="1:10" x14ac:dyDescent="0.2">
      <c r="A49" t="s">
        <v>59</v>
      </c>
      <c r="B49" t="s">
        <v>61</v>
      </c>
    </row>
    <row r="50" spans="1:10" x14ac:dyDescent="0.2">
      <c r="A50" t="s">
        <v>59</v>
      </c>
      <c r="B50" t="s">
        <v>62</v>
      </c>
    </row>
    <row r="53" spans="1:10" ht="15.75" x14ac:dyDescent="0.25">
      <c r="B53" s="173" t="s">
        <v>63</v>
      </c>
    </row>
    <row r="55" spans="1:10" ht="25.5" customHeight="1" x14ac:dyDescent="0.2">
      <c r="A55" s="175"/>
      <c r="B55" s="178" t="s">
        <v>18</v>
      </c>
      <c r="C55" s="178" t="s">
        <v>6</v>
      </c>
      <c r="D55" s="179"/>
      <c r="E55" s="179"/>
      <c r="F55" s="180" t="s">
        <v>64</v>
      </c>
      <c r="G55" s="180"/>
      <c r="H55" s="180"/>
      <c r="I55" s="180" t="s">
        <v>31</v>
      </c>
      <c r="J55" s="180" t="s">
        <v>0</v>
      </c>
    </row>
    <row r="56" spans="1:10" ht="36.75" customHeight="1" x14ac:dyDescent="0.2">
      <c r="A56" s="176"/>
      <c r="B56" s="181" t="s">
        <v>65</v>
      </c>
      <c r="C56" s="182" t="s">
        <v>66</v>
      </c>
      <c r="D56" s="183"/>
      <c r="E56" s="183"/>
      <c r="F56" s="190" t="s">
        <v>27</v>
      </c>
      <c r="G56" s="191"/>
      <c r="H56" s="191"/>
      <c r="I56" s="191">
        <f>'02 03 Pol'!G8</f>
        <v>0</v>
      </c>
      <c r="J56" s="187" t="str">
        <f>IF(I65=0,"",I56/I65*100)</f>
        <v/>
      </c>
    </row>
    <row r="57" spans="1:10" ht="36.75" customHeight="1" x14ac:dyDescent="0.2">
      <c r="A57" s="176"/>
      <c r="B57" s="181" t="s">
        <v>67</v>
      </c>
      <c r="C57" s="182" t="s">
        <v>68</v>
      </c>
      <c r="D57" s="183"/>
      <c r="E57" s="183"/>
      <c r="F57" s="190" t="s">
        <v>27</v>
      </c>
      <c r="G57" s="191"/>
      <c r="H57" s="191"/>
      <c r="I57" s="191">
        <f>'02 01 Pol'!G8</f>
        <v>0</v>
      </c>
      <c r="J57" s="187" t="str">
        <f>IF(I65=0,"",I57/I65*100)</f>
        <v/>
      </c>
    </row>
    <row r="58" spans="1:10" ht="36.75" customHeight="1" x14ac:dyDescent="0.2">
      <c r="A58" s="176"/>
      <c r="B58" s="181" t="s">
        <v>69</v>
      </c>
      <c r="C58" s="182" t="s">
        <v>70</v>
      </c>
      <c r="D58" s="183"/>
      <c r="E58" s="183"/>
      <c r="F58" s="190" t="s">
        <v>27</v>
      </c>
      <c r="G58" s="191"/>
      <c r="H58" s="191"/>
      <c r="I58" s="191">
        <f>'02 01 Pol'!G46</f>
        <v>0</v>
      </c>
      <c r="J58" s="187" t="str">
        <f>IF(I65=0,"",I58/I65*100)</f>
        <v/>
      </c>
    </row>
    <row r="59" spans="1:10" ht="36.75" customHeight="1" x14ac:dyDescent="0.2">
      <c r="A59" s="176"/>
      <c r="B59" s="181" t="s">
        <v>71</v>
      </c>
      <c r="C59" s="182" t="s">
        <v>72</v>
      </c>
      <c r="D59" s="183"/>
      <c r="E59" s="183"/>
      <c r="F59" s="190" t="s">
        <v>27</v>
      </c>
      <c r="G59" s="191"/>
      <c r="H59" s="191"/>
      <c r="I59" s="191">
        <f>'02 01 Pol'!G55</f>
        <v>0</v>
      </c>
      <c r="J59" s="187" t="str">
        <f>IF(I65=0,"",I59/I65*100)</f>
        <v/>
      </c>
    </row>
    <row r="60" spans="1:10" ht="36.75" customHeight="1" x14ac:dyDescent="0.2">
      <c r="A60" s="176"/>
      <c r="B60" s="181" t="s">
        <v>73</v>
      </c>
      <c r="C60" s="182" t="s">
        <v>74</v>
      </c>
      <c r="D60" s="183"/>
      <c r="E60" s="183"/>
      <c r="F60" s="190" t="s">
        <v>28</v>
      </c>
      <c r="G60" s="191"/>
      <c r="H60" s="191"/>
      <c r="I60" s="191">
        <f>'02 02 Pol'!G8</f>
        <v>0</v>
      </c>
      <c r="J60" s="187" t="str">
        <f>IF(I65=0,"",I60/I65*100)</f>
        <v/>
      </c>
    </row>
    <row r="61" spans="1:10" ht="36.75" customHeight="1" x14ac:dyDescent="0.2">
      <c r="A61" s="176"/>
      <c r="B61" s="181" t="s">
        <v>75</v>
      </c>
      <c r="C61" s="182" t="s">
        <v>76</v>
      </c>
      <c r="D61" s="183"/>
      <c r="E61" s="183"/>
      <c r="F61" s="190" t="s">
        <v>28</v>
      </c>
      <c r="G61" s="191"/>
      <c r="H61" s="191"/>
      <c r="I61" s="191">
        <f>'02 02 Pol'!G54</f>
        <v>0</v>
      </c>
      <c r="J61" s="187" t="str">
        <f>IF(I65=0,"",I61/I65*100)</f>
        <v/>
      </c>
    </row>
    <row r="62" spans="1:10" ht="36.75" customHeight="1" x14ac:dyDescent="0.2">
      <c r="A62" s="176"/>
      <c r="B62" s="181" t="s">
        <v>77</v>
      </c>
      <c r="C62" s="182" t="s">
        <v>78</v>
      </c>
      <c r="D62" s="183"/>
      <c r="E62" s="183"/>
      <c r="F62" s="190" t="s">
        <v>79</v>
      </c>
      <c r="G62" s="191"/>
      <c r="H62" s="191"/>
      <c r="I62" s="191">
        <f>'02 01 Pol'!G65</f>
        <v>0</v>
      </c>
      <c r="J62" s="187" t="str">
        <f>IF(I65=0,"",I62/I65*100)</f>
        <v/>
      </c>
    </row>
    <row r="63" spans="1:10" ht="36.75" customHeight="1" x14ac:dyDescent="0.2">
      <c r="A63" s="176"/>
      <c r="B63" s="181" t="s">
        <v>80</v>
      </c>
      <c r="C63" s="182" t="s">
        <v>29</v>
      </c>
      <c r="D63" s="183"/>
      <c r="E63" s="183"/>
      <c r="F63" s="190" t="s">
        <v>80</v>
      </c>
      <c r="G63" s="191"/>
      <c r="H63" s="191"/>
      <c r="I63" s="191">
        <f>'02 01 Pol'!G73+'02 02 Pol'!G66</f>
        <v>0</v>
      </c>
      <c r="J63" s="187" t="str">
        <f>IF(I65=0,"",I63/I65*100)</f>
        <v/>
      </c>
    </row>
    <row r="64" spans="1:10" ht="36.75" customHeight="1" x14ac:dyDescent="0.2">
      <c r="A64" s="176"/>
      <c r="B64" s="181" t="s">
        <v>81</v>
      </c>
      <c r="C64" s="182" t="s">
        <v>30</v>
      </c>
      <c r="D64" s="183"/>
      <c r="E64" s="183"/>
      <c r="F64" s="190" t="s">
        <v>81</v>
      </c>
      <c r="G64" s="191"/>
      <c r="H64" s="191"/>
      <c r="I64" s="191">
        <f>'02 01 Pol'!G80+'02 02 Pol'!G71</f>
        <v>0</v>
      </c>
      <c r="J64" s="187" t="str">
        <f>IF(I65=0,"",I64/I65*100)</f>
        <v/>
      </c>
    </row>
    <row r="65" spans="1:10" ht="25.5" customHeight="1" x14ac:dyDescent="0.2">
      <c r="A65" s="177"/>
      <c r="B65" s="184" t="s">
        <v>1</v>
      </c>
      <c r="C65" s="185"/>
      <c r="D65" s="186"/>
      <c r="E65" s="186"/>
      <c r="F65" s="192"/>
      <c r="G65" s="193"/>
      <c r="H65" s="193"/>
      <c r="I65" s="193">
        <f>SUM(I56:I64)</f>
        <v>0</v>
      </c>
      <c r="J65" s="188">
        <f>SUM(J56:J64)</f>
        <v>0</v>
      </c>
    </row>
    <row r="66" spans="1:10" x14ac:dyDescent="0.2">
      <c r="F66" s="133"/>
      <c r="G66" s="133"/>
      <c r="H66" s="133"/>
      <c r="I66" s="133"/>
      <c r="J66" s="189"/>
    </row>
    <row r="67" spans="1:10" x14ac:dyDescent="0.2">
      <c r="F67" s="133"/>
      <c r="G67" s="133"/>
      <c r="H67" s="133"/>
      <c r="I67" s="133"/>
      <c r="J67" s="189"/>
    </row>
    <row r="68" spans="1:10" x14ac:dyDescent="0.2">
      <c r="F68" s="133"/>
      <c r="G68" s="133"/>
      <c r="H68" s="133"/>
      <c r="I68" s="133"/>
      <c r="J68" s="189"/>
    </row>
  </sheetData>
  <sheetProtection algorithmName="SHA-512" hashValue="jlvHJ9o/QX9xOJnbk1H7SK+A+9BClJEbzB/ddlm8epd99nObyj9WuwPF3bqdsmhr2R6YtO9wNEidNRkwmoGT0g==" saltValue="7H7wpeQe+6p1MdOXxOuTL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0:E60"/>
    <mergeCell ref="C61:E61"/>
    <mergeCell ref="C62:E62"/>
    <mergeCell ref="C63:E63"/>
    <mergeCell ref="C64:E64"/>
    <mergeCell ref="B44:E44"/>
    <mergeCell ref="C56:E56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icqM2QyHrxlr1+ujIvmoTV+U046ryV0xOHEAt3pjHiWYtQ88Y6CXGen4Jfnl+JZrMoVFRNXrwWg65XikVPu/yA==" saltValue="22B48hbnjaL6DXibIl87w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49AFC-4033-4659-9B1F-806242C21B8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82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83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83</v>
      </c>
      <c r="AG3" t="s">
        <v>84</v>
      </c>
    </row>
    <row r="4" spans="1:60" ht="24.95" customHeight="1" x14ac:dyDescent="0.2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85</v>
      </c>
    </row>
    <row r="5" spans="1:60" x14ac:dyDescent="0.2">
      <c r="D5" s="10"/>
    </row>
    <row r="6" spans="1:60" ht="38.25" x14ac:dyDescent="0.2">
      <c r="A6" s="206" t="s">
        <v>86</v>
      </c>
      <c r="B6" s="208" t="s">
        <v>87</v>
      </c>
      <c r="C6" s="208" t="s">
        <v>88</v>
      </c>
      <c r="D6" s="207" t="s">
        <v>89</v>
      </c>
      <c r="E6" s="206" t="s">
        <v>90</v>
      </c>
      <c r="F6" s="205" t="s">
        <v>91</v>
      </c>
      <c r="G6" s="206" t="s">
        <v>31</v>
      </c>
      <c r="H6" s="209" t="s">
        <v>32</v>
      </c>
      <c r="I6" s="209" t="s">
        <v>92</v>
      </c>
      <c r="J6" s="209" t="s">
        <v>33</v>
      </c>
      <c r="K6" s="209" t="s">
        <v>93</v>
      </c>
      <c r="L6" s="209" t="s">
        <v>94</v>
      </c>
      <c r="M6" s="209" t="s">
        <v>95</v>
      </c>
      <c r="N6" s="209" t="s">
        <v>96</v>
      </c>
      <c r="O6" s="209" t="s">
        <v>97</v>
      </c>
      <c r="P6" s="209" t="s">
        <v>98</v>
      </c>
      <c r="Q6" s="209" t="s">
        <v>99</v>
      </c>
      <c r="R6" s="209" t="s">
        <v>100</v>
      </c>
      <c r="S6" s="209" t="s">
        <v>101</v>
      </c>
      <c r="T6" s="209" t="s">
        <v>102</v>
      </c>
      <c r="U6" s="209" t="s">
        <v>103</v>
      </c>
      <c r="V6" s="209" t="s">
        <v>104</v>
      </c>
      <c r="W6" s="209" t="s">
        <v>105</v>
      </c>
      <c r="X6" s="209" t="s">
        <v>106</v>
      </c>
      <c r="Y6" s="209" t="s">
        <v>107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8" t="s">
        <v>108</v>
      </c>
      <c r="B8" s="239" t="s">
        <v>67</v>
      </c>
      <c r="C8" s="257" t="s">
        <v>68</v>
      </c>
      <c r="D8" s="240"/>
      <c r="E8" s="241"/>
      <c r="F8" s="242"/>
      <c r="G8" s="243">
        <f>SUMIF(AG9:AG45,"&lt;&gt;NOR",G9:G45)</f>
        <v>0</v>
      </c>
      <c r="H8" s="237"/>
      <c r="I8" s="237">
        <f>SUM(I9:I45)</f>
        <v>0</v>
      </c>
      <c r="J8" s="237"/>
      <c r="K8" s="237">
        <f>SUM(K9:K45)</f>
        <v>0</v>
      </c>
      <c r="L8" s="237"/>
      <c r="M8" s="237">
        <f>SUM(M9:M45)</f>
        <v>0</v>
      </c>
      <c r="N8" s="236"/>
      <c r="O8" s="236">
        <f>SUM(O9:O45)</f>
        <v>0.7</v>
      </c>
      <c r="P8" s="236"/>
      <c r="Q8" s="236">
        <f>SUM(Q9:Q45)</f>
        <v>0.14000000000000001</v>
      </c>
      <c r="R8" s="237"/>
      <c r="S8" s="237"/>
      <c r="T8" s="237"/>
      <c r="U8" s="237"/>
      <c r="V8" s="237">
        <f>SUM(V9:V45)</f>
        <v>74.58</v>
      </c>
      <c r="W8" s="237"/>
      <c r="X8" s="237"/>
      <c r="Y8" s="237"/>
      <c r="AG8" t="s">
        <v>109</v>
      </c>
    </row>
    <row r="9" spans="1:60" outlineLevel="1" x14ac:dyDescent="0.2">
      <c r="A9" s="251">
        <v>1</v>
      </c>
      <c r="B9" s="252" t="s">
        <v>110</v>
      </c>
      <c r="C9" s="258" t="s">
        <v>111</v>
      </c>
      <c r="D9" s="253" t="s">
        <v>112</v>
      </c>
      <c r="E9" s="254">
        <v>135.30000000000001</v>
      </c>
      <c r="F9" s="255"/>
      <c r="G9" s="25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1E-3</v>
      </c>
      <c r="Q9" s="229">
        <f>ROUND(E9*P9,2)</f>
        <v>0.14000000000000001</v>
      </c>
      <c r="R9" s="230"/>
      <c r="S9" s="230" t="s">
        <v>113</v>
      </c>
      <c r="T9" s="230" t="s">
        <v>113</v>
      </c>
      <c r="U9" s="230">
        <v>0.01</v>
      </c>
      <c r="V9" s="230">
        <f>ROUND(E9*U9,2)</f>
        <v>1.35</v>
      </c>
      <c r="W9" s="230"/>
      <c r="X9" s="230" t="s">
        <v>114</v>
      </c>
      <c r="Y9" s="230" t="s">
        <v>115</v>
      </c>
      <c r="Z9" s="210"/>
      <c r="AA9" s="210"/>
      <c r="AB9" s="210"/>
      <c r="AC9" s="210"/>
      <c r="AD9" s="210"/>
      <c r="AE9" s="210"/>
      <c r="AF9" s="210"/>
      <c r="AG9" s="210" t="s">
        <v>116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5">
        <v>2</v>
      </c>
      <c r="B10" s="246" t="s">
        <v>117</v>
      </c>
      <c r="C10" s="259" t="s">
        <v>118</v>
      </c>
      <c r="D10" s="247" t="s">
        <v>112</v>
      </c>
      <c r="E10" s="248">
        <v>135.30000000000001</v>
      </c>
      <c r="F10" s="249"/>
      <c r="G10" s="25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113</v>
      </c>
      <c r="T10" s="230" t="s">
        <v>113</v>
      </c>
      <c r="U10" s="230">
        <v>1.6E-2</v>
      </c>
      <c r="V10" s="230">
        <f>ROUND(E10*U10,2)</f>
        <v>2.16</v>
      </c>
      <c r="W10" s="230"/>
      <c r="X10" s="230" t="s">
        <v>114</v>
      </c>
      <c r="Y10" s="230" t="s">
        <v>115</v>
      </c>
      <c r="Z10" s="210"/>
      <c r="AA10" s="210"/>
      <c r="AB10" s="210"/>
      <c r="AC10" s="210"/>
      <c r="AD10" s="210"/>
      <c r="AE10" s="210"/>
      <c r="AF10" s="210"/>
      <c r="AG10" s="210" t="s">
        <v>116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7"/>
      <c r="B11" s="228"/>
      <c r="C11" s="260" t="s">
        <v>119</v>
      </c>
      <c r="D11" s="232"/>
      <c r="E11" s="233">
        <v>35.200000000000003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120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7"/>
      <c r="B12" s="228"/>
      <c r="C12" s="260" t="s">
        <v>121</v>
      </c>
      <c r="D12" s="232"/>
      <c r="E12" s="233">
        <v>13.5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120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7"/>
      <c r="B13" s="228"/>
      <c r="C13" s="260" t="s">
        <v>122</v>
      </c>
      <c r="D13" s="232"/>
      <c r="E13" s="233">
        <v>15.8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120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60" t="s">
        <v>123</v>
      </c>
      <c r="D14" s="232"/>
      <c r="E14" s="233">
        <v>13.6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120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60" t="s">
        <v>124</v>
      </c>
      <c r="D15" s="232"/>
      <c r="E15" s="233">
        <v>17.7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120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7"/>
      <c r="B16" s="228"/>
      <c r="C16" s="260" t="s">
        <v>125</v>
      </c>
      <c r="D16" s="232"/>
      <c r="E16" s="233">
        <v>39.5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120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5">
        <v>3</v>
      </c>
      <c r="B17" s="246" t="s">
        <v>126</v>
      </c>
      <c r="C17" s="259" t="s">
        <v>127</v>
      </c>
      <c r="D17" s="247" t="s">
        <v>112</v>
      </c>
      <c r="E17" s="248">
        <v>135.30000000000001</v>
      </c>
      <c r="F17" s="249"/>
      <c r="G17" s="25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113</v>
      </c>
      <c r="T17" s="230" t="s">
        <v>113</v>
      </c>
      <c r="U17" s="230">
        <v>4.5999999999999999E-2</v>
      </c>
      <c r="V17" s="230">
        <f>ROUND(E17*U17,2)</f>
        <v>6.22</v>
      </c>
      <c r="W17" s="230"/>
      <c r="X17" s="230" t="s">
        <v>114</v>
      </c>
      <c r="Y17" s="230" t="s">
        <v>115</v>
      </c>
      <c r="Z17" s="210"/>
      <c r="AA17" s="210"/>
      <c r="AB17" s="210"/>
      <c r="AC17" s="210"/>
      <c r="AD17" s="210"/>
      <c r="AE17" s="210"/>
      <c r="AF17" s="210"/>
      <c r="AG17" s="210" t="s">
        <v>116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60" t="s">
        <v>119</v>
      </c>
      <c r="D18" s="232"/>
      <c r="E18" s="233">
        <v>35.200000000000003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120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60" t="s">
        <v>121</v>
      </c>
      <c r="D19" s="232"/>
      <c r="E19" s="233">
        <v>13.5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120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60" t="s">
        <v>122</v>
      </c>
      <c r="D20" s="232"/>
      <c r="E20" s="233">
        <v>15.8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120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60" t="s">
        <v>123</v>
      </c>
      <c r="D21" s="232"/>
      <c r="E21" s="233">
        <v>13.6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120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60" t="s">
        <v>124</v>
      </c>
      <c r="D22" s="232"/>
      <c r="E22" s="233">
        <v>17.7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120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60" t="s">
        <v>125</v>
      </c>
      <c r="D23" s="232"/>
      <c r="E23" s="233">
        <v>39.5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120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5">
        <v>4</v>
      </c>
      <c r="B24" s="246" t="s">
        <v>128</v>
      </c>
      <c r="C24" s="259" t="s">
        <v>129</v>
      </c>
      <c r="D24" s="247" t="s">
        <v>112</v>
      </c>
      <c r="E24" s="248">
        <v>135.30000000000001</v>
      </c>
      <c r="F24" s="249"/>
      <c r="G24" s="25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2.3000000000000001E-4</v>
      </c>
      <c r="O24" s="229">
        <f>ROUND(E24*N24,2)</f>
        <v>0.03</v>
      </c>
      <c r="P24" s="229">
        <v>0</v>
      </c>
      <c r="Q24" s="229">
        <f>ROUND(E24*P24,2)</f>
        <v>0</v>
      </c>
      <c r="R24" s="230"/>
      <c r="S24" s="230" t="s">
        <v>113</v>
      </c>
      <c r="T24" s="230" t="s">
        <v>113</v>
      </c>
      <c r="U24" s="230">
        <v>0.21665999999999999</v>
      </c>
      <c r="V24" s="230">
        <f>ROUND(E24*U24,2)</f>
        <v>29.31</v>
      </c>
      <c r="W24" s="230"/>
      <c r="X24" s="230" t="s">
        <v>114</v>
      </c>
      <c r="Y24" s="230" t="s">
        <v>115</v>
      </c>
      <c r="Z24" s="210"/>
      <c r="AA24" s="210"/>
      <c r="AB24" s="210"/>
      <c r="AC24" s="210"/>
      <c r="AD24" s="210"/>
      <c r="AE24" s="210"/>
      <c r="AF24" s="210"/>
      <c r="AG24" s="210" t="s">
        <v>116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60" t="s">
        <v>119</v>
      </c>
      <c r="D25" s="232"/>
      <c r="E25" s="233">
        <v>35.200000000000003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120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60" t="s">
        <v>121</v>
      </c>
      <c r="D26" s="232"/>
      <c r="E26" s="233">
        <v>13.5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120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0" t="s">
        <v>122</v>
      </c>
      <c r="D27" s="232"/>
      <c r="E27" s="233">
        <v>15.8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120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0" t="s">
        <v>123</v>
      </c>
      <c r="D28" s="232"/>
      <c r="E28" s="233">
        <v>13.6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120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60" t="s">
        <v>124</v>
      </c>
      <c r="D29" s="232"/>
      <c r="E29" s="233">
        <v>17.7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120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60" t="s">
        <v>125</v>
      </c>
      <c r="D30" s="232"/>
      <c r="E30" s="233">
        <v>39.5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120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1">
        <v>5</v>
      </c>
      <c r="B31" s="252" t="s">
        <v>130</v>
      </c>
      <c r="C31" s="258" t="s">
        <v>131</v>
      </c>
      <c r="D31" s="253" t="s">
        <v>132</v>
      </c>
      <c r="E31" s="254">
        <v>91.5</v>
      </c>
      <c r="F31" s="255"/>
      <c r="G31" s="256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2.4000000000000001E-4</v>
      </c>
      <c r="O31" s="229">
        <f>ROUND(E31*N31,2)</f>
        <v>0.02</v>
      </c>
      <c r="P31" s="229">
        <v>0</v>
      </c>
      <c r="Q31" s="229">
        <f>ROUND(E31*P31,2)</f>
        <v>0</v>
      </c>
      <c r="R31" s="230"/>
      <c r="S31" s="230" t="s">
        <v>113</v>
      </c>
      <c r="T31" s="230" t="s">
        <v>113</v>
      </c>
      <c r="U31" s="230">
        <v>0.18</v>
      </c>
      <c r="V31" s="230">
        <f>ROUND(E31*U31,2)</f>
        <v>16.47</v>
      </c>
      <c r="W31" s="230"/>
      <c r="X31" s="230" t="s">
        <v>114</v>
      </c>
      <c r="Y31" s="230" t="s">
        <v>115</v>
      </c>
      <c r="Z31" s="210"/>
      <c r="AA31" s="210"/>
      <c r="AB31" s="210"/>
      <c r="AC31" s="210"/>
      <c r="AD31" s="210"/>
      <c r="AE31" s="210"/>
      <c r="AF31" s="210"/>
      <c r="AG31" s="210" t="s">
        <v>116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1">
        <v>6</v>
      </c>
      <c r="B32" s="252" t="s">
        <v>133</v>
      </c>
      <c r="C32" s="258" t="s">
        <v>134</v>
      </c>
      <c r="D32" s="253" t="s">
        <v>132</v>
      </c>
      <c r="E32" s="254">
        <v>91.5</v>
      </c>
      <c r="F32" s="255"/>
      <c r="G32" s="256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3.0000000000000001E-5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113</v>
      </c>
      <c r="T32" s="230" t="s">
        <v>113</v>
      </c>
      <c r="U32" s="230">
        <v>0.2</v>
      </c>
      <c r="V32" s="230">
        <f>ROUND(E32*U32,2)</f>
        <v>18.3</v>
      </c>
      <c r="W32" s="230"/>
      <c r="X32" s="230" t="s">
        <v>114</v>
      </c>
      <c r="Y32" s="230" t="s">
        <v>115</v>
      </c>
      <c r="Z32" s="210"/>
      <c r="AA32" s="210"/>
      <c r="AB32" s="210"/>
      <c r="AC32" s="210"/>
      <c r="AD32" s="210"/>
      <c r="AE32" s="210"/>
      <c r="AF32" s="210"/>
      <c r="AG32" s="210" t="s">
        <v>116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45">
        <v>7</v>
      </c>
      <c r="B33" s="246" t="s">
        <v>135</v>
      </c>
      <c r="C33" s="259" t="s">
        <v>136</v>
      </c>
      <c r="D33" s="247" t="s">
        <v>112</v>
      </c>
      <c r="E33" s="248">
        <v>40.204999999999998</v>
      </c>
      <c r="F33" s="249"/>
      <c r="G33" s="250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4.1900000000000001E-3</v>
      </c>
      <c r="O33" s="229">
        <f>ROUND(E33*N33,2)</f>
        <v>0.17</v>
      </c>
      <c r="P33" s="229">
        <v>0</v>
      </c>
      <c r="Q33" s="229">
        <f>ROUND(E33*P33,2)</f>
        <v>0</v>
      </c>
      <c r="R33" s="230"/>
      <c r="S33" s="230" t="s">
        <v>137</v>
      </c>
      <c r="T33" s="230" t="s">
        <v>138</v>
      </c>
      <c r="U33" s="230">
        <v>0</v>
      </c>
      <c r="V33" s="230">
        <f>ROUND(E33*U33,2)</f>
        <v>0</v>
      </c>
      <c r="W33" s="230"/>
      <c r="X33" s="230" t="s">
        <v>139</v>
      </c>
      <c r="Y33" s="230" t="s">
        <v>115</v>
      </c>
      <c r="Z33" s="210"/>
      <c r="AA33" s="210"/>
      <c r="AB33" s="210"/>
      <c r="AC33" s="210"/>
      <c r="AD33" s="210"/>
      <c r="AE33" s="210"/>
      <c r="AF33" s="210"/>
      <c r="AG33" s="210" t="s">
        <v>140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60" t="s">
        <v>119</v>
      </c>
      <c r="D34" s="232"/>
      <c r="E34" s="233">
        <v>35.200000000000003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120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60" t="s">
        <v>141</v>
      </c>
      <c r="D35" s="232"/>
      <c r="E35" s="233">
        <v>1.35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120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61" t="s">
        <v>142</v>
      </c>
      <c r="D36" s="234"/>
      <c r="E36" s="235">
        <v>3.6549999999999998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120</v>
      </c>
      <c r="AH36" s="210">
        <v>4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5">
        <v>8</v>
      </c>
      <c r="B37" s="246" t="s">
        <v>143</v>
      </c>
      <c r="C37" s="259" t="s">
        <v>144</v>
      </c>
      <c r="D37" s="247" t="s">
        <v>112</v>
      </c>
      <c r="E37" s="248">
        <v>114.664</v>
      </c>
      <c r="F37" s="249"/>
      <c r="G37" s="250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4.1900000000000001E-3</v>
      </c>
      <c r="O37" s="229">
        <f>ROUND(E37*N37,2)</f>
        <v>0.48</v>
      </c>
      <c r="P37" s="229">
        <v>0</v>
      </c>
      <c r="Q37" s="229">
        <f>ROUND(E37*P37,2)</f>
        <v>0</v>
      </c>
      <c r="R37" s="230"/>
      <c r="S37" s="230" t="s">
        <v>137</v>
      </c>
      <c r="T37" s="230" t="s">
        <v>138</v>
      </c>
      <c r="U37" s="230">
        <v>0</v>
      </c>
      <c r="V37" s="230">
        <f>ROUND(E37*U37,2)</f>
        <v>0</v>
      </c>
      <c r="W37" s="230"/>
      <c r="X37" s="230" t="s">
        <v>139</v>
      </c>
      <c r="Y37" s="230" t="s">
        <v>115</v>
      </c>
      <c r="Z37" s="210"/>
      <c r="AA37" s="210"/>
      <c r="AB37" s="210"/>
      <c r="AC37" s="210"/>
      <c r="AD37" s="210"/>
      <c r="AE37" s="210"/>
      <c r="AF37" s="210"/>
      <c r="AG37" s="210" t="s">
        <v>140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0" t="s">
        <v>121</v>
      </c>
      <c r="D38" s="232"/>
      <c r="E38" s="233">
        <v>13.5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120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60" t="s">
        <v>122</v>
      </c>
      <c r="D39" s="232"/>
      <c r="E39" s="233">
        <v>15.8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120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60" t="s">
        <v>123</v>
      </c>
      <c r="D40" s="232"/>
      <c r="E40" s="233">
        <v>13.6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120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60" t="s">
        <v>124</v>
      </c>
      <c r="D41" s="232"/>
      <c r="E41" s="233">
        <v>17.7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120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60" t="s">
        <v>125</v>
      </c>
      <c r="D42" s="232"/>
      <c r="E42" s="233">
        <v>39.5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120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0" t="s">
        <v>145</v>
      </c>
      <c r="D43" s="232"/>
      <c r="E43" s="233">
        <v>4.1399999999999997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120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61" t="s">
        <v>142</v>
      </c>
      <c r="D44" s="234"/>
      <c r="E44" s="235">
        <v>10.423999999999999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120</v>
      </c>
      <c r="AH44" s="210">
        <v>4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1">
        <v>9</v>
      </c>
      <c r="B45" s="252" t="s">
        <v>146</v>
      </c>
      <c r="C45" s="258" t="s">
        <v>147</v>
      </c>
      <c r="D45" s="253" t="s">
        <v>148</v>
      </c>
      <c r="E45" s="254">
        <v>0.70472999999999997</v>
      </c>
      <c r="F45" s="255"/>
      <c r="G45" s="256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113</v>
      </c>
      <c r="T45" s="230" t="s">
        <v>113</v>
      </c>
      <c r="U45" s="230">
        <v>1.091</v>
      </c>
      <c r="V45" s="230">
        <f>ROUND(E45*U45,2)</f>
        <v>0.77</v>
      </c>
      <c r="W45" s="230"/>
      <c r="X45" s="230" t="s">
        <v>149</v>
      </c>
      <c r="Y45" s="230" t="s">
        <v>115</v>
      </c>
      <c r="Z45" s="210"/>
      <c r="AA45" s="210"/>
      <c r="AB45" s="210"/>
      <c r="AC45" s="210"/>
      <c r="AD45" s="210"/>
      <c r="AE45" s="210"/>
      <c r="AF45" s="210"/>
      <c r="AG45" s="210" t="s">
        <v>150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38" t="s">
        <v>108</v>
      </c>
      <c r="B46" s="239" t="s">
        <v>69</v>
      </c>
      <c r="C46" s="257" t="s">
        <v>70</v>
      </c>
      <c r="D46" s="240"/>
      <c r="E46" s="241"/>
      <c r="F46" s="242"/>
      <c r="G46" s="243">
        <f>SUMIF(AG47:AG54,"&lt;&gt;NOR",G47:G54)</f>
        <v>0</v>
      </c>
      <c r="H46" s="237"/>
      <c r="I46" s="237">
        <f>SUM(I47:I54)</f>
        <v>0</v>
      </c>
      <c r="J46" s="237"/>
      <c r="K46" s="237">
        <f>SUM(K47:K54)</f>
        <v>0</v>
      </c>
      <c r="L46" s="237"/>
      <c r="M46" s="237">
        <f>SUM(M47:M54)</f>
        <v>0</v>
      </c>
      <c r="N46" s="236"/>
      <c r="O46" s="236">
        <f>SUM(O47:O54)</f>
        <v>0.03</v>
      </c>
      <c r="P46" s="236"/>
      <c r="Q46" s="236">
        <f>SUM(Q47:Q54)</f>
        <v>0</v>
      </c>
      <c r="R46" s="237"/>
      <c r="S46" s="237"/>
      <c r="T46" s="237"/>
      <c r="U46" s="237"/>
      <c r="V46" s="237">
        <f>SUM(V47:V54)</f>
        <v>53.629999999999995</v>
      </c>
      <c r="W46" s="237"/>
      <c r="X46" s="237"/>
      <c r="Y46" s="237"/>
      <c r="AG46" t="s">
        <v>109</v>
      </c>
    </row>
    <row r="47" spans="1:60" outlineLevel="1" x14ac:dyDescent="0.2">
      <c r="A47" s="245">
        <v>10</v>
      </c>
      <c r="B47" s="246" t="s">
        <v>151</v>
      </c>
      <c r="C47" s="259" t="s">
        <v>152</v>
      </c>
      <c r="D47" s="247" t="s">
        <v>112</v>
      </c>
      <c r="E47" s="248">
        <v>84.331999999999994</v>
      </c>
      <c r="F47" s="249"/>
      <c r="G47" s="250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1.0000000000000001E-5</v>
      </c>
      <c r="O47" s="229">
        <f>ROUND(E47*N47,2)</f>
        <v>0</v>
      </c>
      <c r="P47" s="229">
        <v>0</v>
      </c>
      <c r="Q47" s="229">
        <f>ROUND(E47*P47,2)</f>
        <v>0</v>
      </c>
      <c r="R47" s="230"/>
      <c r="S47" s="230" t="s">
        <v>113</v>
      </c>
      <c r="T47" s="230" t="s">
        <v>113</v>
      </c>
      <c r="U47" s="230">
        <v>0.107</v>
      </c>
      <c r="V47" s="230">
        <f>ROUND(E47*U47,2)</f>
        <v>9.02</v>
      </c>
      <c r="W47" s="230"/>
      <c r="X47" s="230" t="s">
        <v>114</v>
      </c>
      <c r="Y47" s="230" t="s">
        <v>115</v>
      </c>
      <c r="Z47" s="210"/>
      <c r="AA47" s="210"/>
      <c r="AB47" s="210"/>
      <c r="AC47" s="210"/>
      <c r="AD47" s="210"/>
      <c r="AE47" s="210"/>
      <c r="AF47" s="210"/>
      <c r="AG47" s="210" t="s">
        <v>116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2" x14ac:dyDescent="0.2">
      <c r="A48" s="227"/>
      <c r="B48" s="228"/>
      <c r="C48" s="260" t="s">
        <v>153</v>
      </c>
      <c r="D48" s="232"/>
      <c r="E48" s="233">
        <v>22.6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120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60" t="s">
        <v>154</v>
      </c>
      <c r="D49" s="232"/>
      <c r="E49" s="233">
        <v>47.08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120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60" t="s">
        <v>155</v>
      </c>
      <c r="D50" s="232"/>
      <c r="E50" s="233">
        <v>14.651999999999999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120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45">
        <v>11</v>
      </c>
      <c r="B51" s="246" t="s">
        <v>156</v>
      </c>
      <c r="C51" s="259" t="s">
        <v>157</v>
      </c>
      <c r="D51" s="247" t="s">
        <v>112</v>
      </c>
      <c r="E51" s="248">
        <v>84.331999999999994</v>
      </c>
      <c r="F51" s="249"/>
      <c r="G51" s="250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3.4000000000000002E-4</v>
      </c>
      <c r="O51" s="229">
        <f>ROUND(E51*N51,2)</f>
        <v>0.03</v>
      </c>
      <c r="P51" s="229">
        <v>0</v>
      </c>
      <c r="Q51" s="229">
        <f>ROUND(E51*P51,2)</f>
        <v>0</v>
      </c>
      <c r="R51" s="230"/>
      <c r="S51" s="230" t="s">
        <v>113</v>
      </c>
      <c r="T51" s="230" t="s">
        <v>113</v>
      </c>
      <c r="U51" s="230">
        <v>0.52900000000000003</v>
      </c>
      <c r="V51" s="230">
        <f>ROUND(E51*U51,2)</f>
        <v>44.61</v>
      </c>
      <c r="W51" s="230"/>
      <c r="X51" s="230" t="s">
        <v>114</v>
      </c>
      <c r="Y51" s="230" t="s">
        <v>115</v>
      </c>
      <c r="Z51" s="210"/>
      <c r="AA51" s="210"/>
      <c r="AB51" s="210"/>
      <c r="AC51" s="210"/>
      <c r="AD51" s="210"/>
      <c r="AE51" s="210"/>
      <c r="AF51" s="210"/>
      <c r="AG51" s="210" t="s">
        <v>116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2" x14ac:dyDescent="0.2">
      <c r="A52" s="227"/>
      <c r="B52" s="228"/>
      <c r="C52" s="260" t="s">
        <v>153</v>
      </c>
      <c r="D52" s="232"/>
      <c r="E52" s="233">
        <v>22.6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120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60" t="s">
        <v>154</v>
      </c>
      <c r="D53" s="232"/>
      <c r="E53" s="233">
        <v>47.08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120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60" t="s">
        <v>155</v>
      </c>
      <c r="D54" s="232"/>
      <c r="E54" s="233">
        <v>14.651999999999999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120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38" t="s">
        <v>108</v>
      </c>
      <c r="B55" s="239" t="s">
        <v>71</v>
      </c>
      <c r="C55" s="257" t="s">
        <v>72</v>
      </c>
      <c r="D55" s="240"/>
      <c r="E55" s="241"/>
      <c r="F55" s="242"/>
      <c r="G55" s="243">
        <f>SUMIF(AG56:AG64,"&lt;&gt;NOR",G56:G64)</f>
        <v>0</v>
      </c>
      <c r="H55" s="237"/>
      <c r="I55" s="237">
        <f>SUM(I56:I64)</f>
        <v>0</v>
      </c>
      <c r="J55" s="237"/>
      <c r="K55" s="237">
        <f>SUM(K56:K64)</f>
        <v>0</v>
      </c>
      <c r="L55" s="237"/>
      <c r="M55" s="237">
        <f>SUM(M56:M64)</f>
        <v>0</v>
      </c>
      <c r="N55" s="236"/>
      <c r="O55" s="236">
        <f>SUM(O56:O64)</f>
        <v>0.12</v>
      </c>
      <c r="P55" s="236"/>
      <c r="Q55" s="236">
        <f>SUM(Q56:Q64)</f>
        <v>0.18</v>
      </c>
      <c r="R55" s="237"/>
      <c r="S55" s="237"/>
      <c r="T55" s="237"/>
      <c r="U55" s="237"/>
      <c r="V55" s="237">
        <f>SUM(V56:V64)</f>
        <v>54.06</v>
      </c>
      <c r="W55" s="237"/>
      <c r="X55" s="237"/>
      <c r="Y55" s="237"/>
      <c r="AG55" t="s">
        <v>109</v>
      </c>
    </row>
    <row r="56" spans="1:60" ht="22.5" outlineLevel="1" x14ac:dyDescent="0.2">
      <c r="A56" s="251">
        <v>12</v>
      </c>
      <c r="B56" s="252" t="s">
        <v>158</v>
      </c>
      <c r="C56" s="258" t="s">
        <v>159</v>
      </c>
      <c r="D56" s="253" t="s">
        <v>112</v>
      </c>
      <c r="E56" s="254">
        <v>135.30000000000001</v>
      </c>
      <c r="F56" s="255"/>
      <c r="G56" s="256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3.5E-4</v>
      </c>
      <c r="O56" s="229">
        <f>ROUND(E56*N56,2)</f>
        <v>0.05</v>
      </c>
      <c r="P56" s="229">
        <v>0</v>
      </c>
      <c r="Q56" s="229">
        <f>ROUND(E56*P56,2)</f>
        <v>0</v>
      </c>
      <c r="R56" s="230"/>
      <c r="S56" s="230" t="s">
        <v>113</v>
      </c>
      <c r="T56" s="230" t="s">
        <v>113</v>
      </c>
      <c r="U56" s="230">
        <v>1.35E-2</v>
      </c>
      <c r="V56" s="230">
        <f>ROUND(E56*U56,2)</f>
        <v>1.83</v>
      </c>
      <c r="W56" s="230"/>
      <c r="X56" s="230" t="s">
        <v>114</v>
      </c>
      <c r="Y56" s="230" t="s">
        <v>115</v>
      </c>
      <c r="Z56" s="210"/>
      <c r="AA56" s="210"/>
      <c r="AB56" s="210"/>
      <c r="AC56" s="210"/>
      <c r="AD56" s="210"/>
      <c r="AE56" s="210"/>
      <c r="AF56" s="210"/>
      <c r="AG56" s="210" t="s">
        <v>116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51">
        <v>13</v>
      </c>
      <c r="B57" s="252" t="s">
        <v>160</v>
      </c>
      <c r="C57" s="258" t="s">
        <v>161</v>
      </c>
      <c r="D57" s="253" t="s">
        <v>132</v>
      </c>
      <c r="E57" s="254">
        <v>300</v>
      </c>
      <c r="F57" s="255"/>
      <c r="G57" s="256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113</v>
      </c>
      <c r="T57" s="230" t="s">
        <v>113</v>
      </c>
      <c r="U57" s="230">
        <v>2.375E-2</v>
      </c>
      <c r="V57" s="230">
        <f>ROUND(E57*U57,2)</f>
        <v>7.13</v>
      </c>
      <c r="W57" s="230"/>
      <c r="X57" s="230" t="s">
        <v>114</v>
      </c>
      <c r="Y57" s="230" t="s">
        <v>115</v>
      </c>
      <c r="Z57" s="210"/>
      <c r="AA57" s="210"/>
      <c r="AB57" s="210"/>
      <c r="AC57" s="210"/>
      <c r="AD57" s="210"/>
      <c r="AE57" s="210"/>
      <c r="AF57" s="210"/>
      <c r="AG57" s="210" t="s">
        <v>116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51">
        <v>14</v>
      </c>
      <c r="B58" s="252" t="s">
        <v>162</v>
      </c>
      <c r="C58" s="258" t="s">
        <v>163</v>
      </c>
      <c r="D58" s="253" t="s">
        <v>112</v>
      </c>
      <c r="E58" s="254">
        <v>75</v>
      </c>
      <c r="F58" s="255"/>
      <c r="G58" s="256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1.0000000000000001E-5</v>
      </c>
      <c r="O58" s="229">
        <f>ROUND(E58*N58,2)</f>
        <v>0</v>
      </c>
      <c r="P58" s="229">
        <v>0</v>
      </c>
      <c r="Q58" s="229">
        <f>ROUND(E58*P58,2)</f>
        <v>0</v>
      </c>
      <c r="R58" s="230"/>
      <c r="S58" s="230" t="s">
        <v>113</v>
      </c>
      <c r="T58" s="230" t="s">
        <v>113</v>
      </c>
      <c r="U58" s="230">
        <v>2.9000000000000001E-2</v>
      </c>
      <c r="V58" s="230">
        <f>ROUND(E58*U58,2)</f>
        <v>2.1800000000000002</v>
      </c>
      <c r="W58" s="230"/>
      <c r="X58" s="230" t="s">
        <v>114</v>
      </c>
      <c r="Y58" s="230" t="s">
        <v>115</v>
      </c>
      <c r="Z58" s="210"/>
      <c r="AA58" s="210"/>
      <c r="AB58" s="210"/>
      <c r="AC58" s="210"/>
      <c r="AD58" s="210"/>
      <c r="AE58" s="210"/>
      <c r="AF58" s="210"/>
      <c r="AG58" s="210" t="s">
        <v>116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51">
        <v>15</v>
      </c>
      <c r="B59" s="252" t="s">
        <v>164</v>
      </c>
      <c r="C59" s="258" t="s">
        <v>165</v>
      </c>
      <c r="D59" s="253" t="s">
        <v>112</v>
      </c>
      <c r="E59" s="254">
        <v>196.81</v>
      </c>
      <c r="F59" s="255"/>
      <c r="G59" s="256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0</v>
      </c>
      <c r="O59" s="229">
        <f>ROUND(E59*N59,2)</f>
        <v>0</v>
      </c>
      <c r="P59" s="229">
        <v>8.9999999999999998E-4</v>
      </c>
      <c r="Q59" s="229">
        <f>ROUND(E59*P59,2)</f>
        <v>0.18</v>
      </c>
      <c r="R59" s="230"/>
      <c r="S59" s="230" t="s">
        <v>113</v>
      </c>
      <c r="T59" s="230" t="s">
        <v>113</v>
      </c>
      <c r="U59" s="230">
        <v>7.6679999999999998E-2</v>
      </c>
      <c r="V59" s="230">
        <f>ROUND(E59*U59,2)</f>
        <v>15.09</v>
      </c>
      <c r="W59" s="230"/>
      <c r="X59" s="230" t="s">
        <v>114</v>
      </c>
      <c r="Y59" s="230" t="s">
        <v>115</v>
      </c>
      <c r="Z59" s="210"/>
      <c r="AA59" s="210"/>
      <c r="AB59" s="210"/>
      <c r="AC59" s="210"/>
      <c r="AD59" s="210"/>
      <c r="AE59" s="210"/>
      <c r="AF59" s="210"/>
      <c r="AG59" s="210" t="s">
        <v>116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1">
        <v>16</v>
      </c>
      <c r="B60" s="252" t="s">
        <v>166</v>
      </c>
      <c r="C60" s="258" t="s">
        <v>167</v>
      </c>
      <c r="D60" s="253" t="s">
        <v>112</v>
      </c>
      <c r="E60" s="254">
        <v>196.81</v>
      </c>
      <c r="F60" s="255"/>
      <c r="G60" s="256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30"/>
      <c r="S60" s="230" t="s">
        <v>113</v>
      </c>
      <c r="T60" s="230" t="s">
        <v>113</v>
      </c>
      <c r="U60" s="230">
        <v>7.0000000000000001E-3</v>
      </c>
      <c r="V60" s="230">
        <f>ROUND(E60*U60,2)</f>
        <v>1.38</v>
      </c>
      <c r="W60" s="230"/>
      <c r="X60" s="230" t="s">
        <v>114</v>
      </c>
      <c r="Y60" s="230" t="s">
        <v>115</v>
      </c>
      <c r="Z60" s="210"/>
      <c r="AA60" s="210"/>
      <c r="AB60" s="210"/>
      <c r="AC60" s="210"/>
      <c r="AD60" s="210"/>
      <c r="AE60" s="210"/>
      <c r="AF60" s="210"/>
      <c r="AG60" s="210" t="s">
        <v>116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5">
        <v>17</v>
      </c>
      <c r="B61" s="246" t="s">
        <v>168</v>
      </c>
      <c r="C61" s="259" t="s">
        <v>169</v>
      </c>
      <c r="D61" s="247" t="s">
        <v>112</v>
      </c>
      <c r="E61" s="248">
        <v>196.81</v>
      </c>
      <c r="F61" s="249"/>
      <c r="G61" s="250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6.9999999999999994E-5</v>
      </c>
      <c r="O61" s="229">
        <f>ROUND(E61*N61,2)</f>
        <v>0.01</v>
      </c>
      <c r="P61" s="229">
        <v>0</v>
      </c>
      <c r="Q61" s="229">
        <f>ROUND(E61*P61,2)</f>
        <v>0</v>
      </c>
      <c r="R61" s="230"/>
      <c r="S61" s="230" t="s">
        <v>113</v>
      </c>
      <c r="T61" s="230" t="s">
        <v>113</v>
      </c>
      <c r="U61" s="230">
        <v>3.2480000000000002E-2</v>
      </c>
      <c r="V61" s="230">
        <f>ROUND(E61*U61,2)</f>
        <v>6.39</v>
      </c>
      <c r="W61" s="230"/>
      <c r="X61" s="230" t="s">
        <v>114</v>
      </c>
      <c r="Y61" s="230" t="s">
        <v>115</v>
      </c>
      <c r="Z61" s="210"/>
      <c r="AA61" s="210"/>
      <c r="AB61" s="210"/>
      <c r="AC61" s="210"/>
      <c r="AD61" s="210"/>
      <c r="AE61" s="210"/>
      <c r="AF61" s="210"/>
      <c r="AG61" s="210" t="s">
        <v>116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60" t="s">
        <v>170</v>
      </c>
      <c r="D62" s="232"/>
      <c r="E62" s="233">
        <v>150.66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120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7"/>
      <c r="B63" s="228"/>
      <c r="C63" s="260" t="s">
        <v>171</v>
      </c>
      <c r="D63" s="232"/>
      <c r="E63" s="233">
        <v>46.15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120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51">
        <v>18</v>
      </c>
      <c r="B64" s="252" t="s">
        <v>172</v>
      </c>
      <c r="C64" s="258" t="s">
        <v>173</v>
      </c>
      <c r="D64" s="253" t="s">
        <v>112</v>
      </c>
      <c r="E64" s="254">
        <v>196.81</v>
      </c>
      <c r="F64" s="255"/>
      <c r="G64" s="256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2.9E-4</v>
      </c>
      <c r="O64" s="229">
        <f>ROUND(E64*N64,2)</f>
        <v>0.06</v>
      </c>
      <c r="P64" s="229">
        <v>0</v>
      </c>
      <c r="Q64" s="229">
        <f>ROUND(E64*P64,2)</f>
        <v>0</v>
      </c>
      <c r="R64" s="230"/>
      <c r="S64" s="230" t="s">
        <v>113</v>
      </c>
      <c r="T64" s="230" t="s">
        <v>113</v>
      </c>
      <c r="U64" s="230">
        <v>0.10191</v>
      </c>
      <c r="V64" s="230">
        <f>ROUND(E64*U64,2)</f>
        <v>20.059999999999999</v>
      </c>
      <c r="W64" s="230"/>
      <c r="X64" s="230" t="s">
        <v>114</v>
      </c>
      <c r="Y64" s="230" t="s">
        <v>115</v>
      </c>
      <c r="Z64" s="210"/>
      <c r="AA64" s="210"/>
      <c r="AB64" s="210"/>
      <c r="AC64" s="210"/>
      <c r="AD64" s="210"/>
      <c r="AE64" s="210"/>
      <c r="AF64" s="210"/>
      <c r="AG64" s="210" t="s">
        <v>116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38" t="s">
        <v>108</v>
      </c>
      <c r="B65" s="239" t="s">
        <v>77</v>
      </c>
      <c r="C65" s="257" t="s">
        <v>78</v>
      </c>
      <c r="D65" s="240"/>
      <c r="E65" s="241"/>
      <c r="F65" s="242"/>
      <c r="G65" s="243">
        <f>SUMIF(AG66:AG72,"&lt;&gt;NOR",G66:G72)</f>
        <v>0</v>
      </c>
      <c r="H65" s="237"/>
      <c r="I65" s="237">
        <f>SUM(I66:I72)</f>
        <v>0</v>
      </c>
      <c r="J65" s="237"/>
      <c r="K65" s="237">
        <f>SUM(K66:K72)</f>
        <v>0</v>
      </c>
      <c r="L65" s="237"/>
      <c r="M65" s="237">
        <f>SUM(M66:M72)</f>
        <v>0</v>
      </c>
      <c r="N65" s="236"/>
      <c r="O65" s="236">
        <f>SUM(O66:O72)</f>
        <v>0</v>
      </c>
      <c r="P65" s="236"/>
      <c r="Q65" s="236">
        <f>SUM(Q66:Q72)</f>
        <v>0</v>
      </c>
      <c r="R65" s="237"/>
      <c r="S65" s="237"/>
      <c r="T65" s="237"/>
      <c r="U65" s="237"/>
      <c r="V65" s="237">
        <f>SUM(V66:V72)</f>
        <v>0.51</v>
      </c>
      <c r="W65" s="237"/>
      <c r="X65" s="237"/>
      <c r="Y65" s="237"/>
      <c r="AG65" t="s">
        <v>109</v>
      </c>
    </row>
    <row r="66" spans="1:60" outlineLevel="1" x14ac:dyDescent="0.2">
      <c r="A66" s="251">
        <v>19</v>
      </c>
      <c r="B66" s="252" t="s">
        <v>174</v>
      </c>
      <c r="C66" s="258" t="s">
        <v>175</v>
      </c>
      <c r="D66" s="253" t="s">
        <v>148</v>
      </c>
      <c r="E66" s="254">
        <v>0.31242999999999999</v>
      </c>
      <c r="F66" s="255"/>
      <c r="G66" s="256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30"/>
      <c r="S66" s="230" t="s">
        <v>113</v>
      </c>
      <c r="T66" s="230" t="s">
        <v>113</v>
      </c>
      <c r="U66" s="230">
        <v>0.94</v>
      </c>
      <c r="V66" s="230">
        <f>ROUND(E66*U66,2)</f>
        <v>0.28999999999999998</v>
      </c>
      <c r="W66" s="230"/>
      <c r="X66" s="230" t="s">
        <v>176</v>
      </c>
      <c r="Y66" s="230" t="s">
        <v>115</v>
      </c>
      <c r="Z66" s="210"/>
      <c r="AA66" s="210"/>
      <c r="AB66" s="210"/>
      <c r="AC66" s="210"/>
      <c r="AD66" s="210"/>
      <c r="AE66" s="210"/>
      <c r="AF66" s="210"/>
      <c r="AG66" s="210" t="s">
        <v>177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5">
        <v>20</v>
      </c>
      <c r="B67" s="246" t="s">
        <v>178</v>
      </c>
      <c r="C67" s="259" t="s">
        <v>179</v>
      </c>
      <c r="D67" s="247" t="s">
        <v>148</v>
      </c>
      <c r="E67" s="248">
        <v>0.62480000000000002</v>
      </c>
      <c r="F67" s="249"/>
      <c r="G67" s="250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30"/>
      <c r="S67" s="230" t="s">
        <v>113</v>
      </c>
      <c r="T67" s="230" t="s">
        <v>113</v>
      </c>
      <c r="U67" s="230">
        <v>0.11</v>
      </c>
      <c r="V67" s="230">
        <f>ROUND(E67*U67,2)</f>
        <v>7.0000000000000007E-2</v>
      </c>
      <c r="W67" s="230"/>
      <c r="X67" s="230" t="s">
        <v>114</v>
      </c>
      <c r="Y67" s="230" t="s">
        <v>115</v>
      </c>
      <c r="Z67" s="210"/>
      <c r="AA67" s="210"/>
      <c r="AB67" s="210"/>
      <c r="AC67" s="210"/>
      <c r="AD67" s="210"/>
      <c r="AE67" s="210"/>
      <c r="AF67" s="210"/>
      <c r="AG67" s="210" t="s">
        <v>116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7"/>
      <c r="B68" s="228"/>
      <c r="C68" s="260" t="s">
        <v>180</v>
      </c>
      <c r="D68" s="232"/>
      <c r="E68" s="233">
        <v>0.62480000000000002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120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51">
        <v>21</v>
      </c>
      <c r="B69" s="252" t="s">
        <v>181</v>
      </c>
      <c r="C69" s="258" t="s">
        <v>182</v>
      </c>
      <c r="D69" s="253" t="s">
        <v>148</v>
      </c>
      <c r="E69" s="254">
        <v>0.31242999999999999</v>
      </c>
      <c r="F69" s="255"/>
      <c r="G69" s="256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30"/>
      <c r="S69" s="230" t="s">
        <v>113</v>
      </c>
      <c r="T69" s="230" t="s">
        <v>113</v>
      </c>
      <c r="U69" s="230">
        <v>0.49</v>
      </c>
      <c r="V69" s="230">
        <f>ROUND(E69*U69,2)</f>
        <v>0.15</v>
      </c>
      <c r="W69" s="230"/>
      <c r="X69" s="230" t="s">
        <v>176</v>
      </c>
      <c r="Y69" s="230" t="s">
        <v>115</v>
      </c>
      <c r="Z69" s="210"/>
      <c r="AA69" s="210"/>
      <c r="AB69" s="210"/>
      <c r="AC69" s="210"/>
      <c r="AD69" s="210"/>
      <c r="AE69" s="210"/>
      <c r="AF69" s="210"/>
      <c r="AG69" s="210" t="s">
        <v>177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5">
        <v>22</v>
      </c>
      <c r="B70" s="246" t="s">
        <v>183</v>
      </c>
      <c r="C70" s="259" t="s">
        <v>184</v>
      </c>
      <c r="D70" s="247" t="s">
        <v>148</v>
      </c>
      <c r="E70" s="248">
        <v>5.9356</v>
      </c>
      <c r="F70" s="249"/>
      <c r="G70" s="250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30"/>
      <c r="S70" s="230" t="s">
        <v>113</v>
      </c>
      <c r="T70" s="230" t="s">
        <v>113</v>
      </c>
      <c r="U70" s="230">
        <v>0</v>
      </c>
      <c r="V70" s="230">
        <f>ROUND(E70*U70,2)</f>
        <v>0</v>
      </c>
      <c r="W70" s="230"/>
      <c r="X70" s="230" t="s">
        <v>114</v>
      </c>
      <c r="Y70" s="230" t="s">
        <v>115</v>
      </c>
      <c r="Z70" s="210"/>
      <c r="AA70" s="210"/>
      <c r="AB70" s="210"/>
      <c r="AC70" s="210"/>
      <c r="AD70" s="210"/>
      <c r="AE70" s="210"/>
      <c r="AF70" s="210"/>
      <c r="AG70" s="210" t="s">
        <v>116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27"/>
      <c r="B71" s="228"/>
      <c r="C71" s="260" t="s">
        <v>185</v>
      </c>
      <c r="D71" s="232"/>
      <c r="E71" s="233">
        <v>5.9356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120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51">
        <v>23</v>
      </c>
      <c r="B72" s="252" t="s">
        <v>186</v>
      </c>
      <c r="C72" s="258" t="s">
        <v>187</v>
      </c>
      <c r="D72" s="253" t="s">
        <v>148</v>
      </c>
      <c r="E72" s="254">
        <v>0.31242999999999999</v>
      </c>
      <c r="F72" s="255"/>
      <c r="G72" s="256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30"/>
      <c r="S72" s="230" t="s">
        <v>113</v>
      </c>
      <c r="T72" s="230" t="s">
        <v>113</v>
      </c>
      <c r="U72" s="230">
        <v>0</v>
      </c>
      <c r="V72" s="230">
        <f>ROUND(E72*U72,2)</f>
        <v>0</v>
      </c>
      <c r="W72" s="230"/>
      <c r="X72" s="230" t="s">
        <v>176</v>
      </c>
      <c r="Y72" s="230" t="s">
        <v>115</v>
      </c>
      <c r="Z72" s="210"/>
      <c r="AA72" s="210"/>
      <c r="AB72" s="210"/>
      <c r="AC72" s="210"/>
      <c r="AD72" s="210"/>
      <c r="AE72" s="210"/>
      <c r="AF72" s="210"/>
      <c r="AG72" s="210" t="s">
        <v>177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38" t="s">
        <v>108</v>
      </c>
      <c r="B73" s="239" t="s">
        <v>80</v>
      </c>
      <c r="C73" s="257" t="s">
        <v>29</v>
      </c>
      <c r="D73" s="240"/>
      <c r="E73" s="241"/>
      <c r="F73" s="242"/>
      <c r="G73" s="243">
        <f>SUMIF(AG74:AG79,"&lt;&gt;NOR",G74:G79)</f>
        <v>0</v>
      </c>
      <c r="H73" s="237"/>
      <c r="I73" s="237">
        <f>SUM(I74:I79)</f>
        <v>0</v>
      </c>
      <c r="J73" s="237"/>
      <c r="K73" s="237">
        <f>SUM(K74:K79)</f>
        <v>0</v>
      </c>
      <c r="L73" s="237"/>
      <c r="M73" s="237">
        <f>SUM(M74:M79)</f>
        <v>0</v>
      </c>
      <c r="N73" s="236"/>
      <c r="O73" s="236">
        <f>SUM(O74:O79)</f>
        <v>0</v>
      </c>
      <c r="P73" s="236"/>
      <c r="Q73" s="236">
        <f>SUM(Q74:Q79)</f>
        <v>0</v>
      </c>
      <c r="R73" s="237"/>
      <c r="S73" s="237"/>
      <c r="T73" s="237"/>
      <c r="U73" s="237"/>
      <c r="V73" s="237">
        <f>SUM(V74:V79)</f>
        <v>0</v>
      </c>
      <c r="W73" s="237"/>
      <c r="X73" s="237"/>
      <c r="Y73" s="237"/>
      <c r="AG73" t="s">
        <v>109</v>
      </c>
    </row>
    <row r="74" spans="1:60" outlineLevel="1" x14ac:dyDescent="0.2">
      <c r="A74" s="251">
        <v>24</v>
      </c>
      <c r="B74" s="252" t="s">
        <v>188</v>
      </c>
      <c r="C74" s="258" t="s">
        <v>189</v>
      </c>
      <c r="D74" s="253" t="s">
        <v>190</v>
      </c>
      <c r="E74" s="254">
        <v>1</v>
      </c>
      <c r="F74" s="255"/>
      <c r="G74" s="256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29">
        <v>0</v>
      </c>
      <c r="O74" s="229">
        <f>ROUND(E74*N74,2)</f>
        <v>0</v>
      </c>
      <c r="P74" s="229">
        <v>0</v>
      </c>
      <c r="Q74" s="229">
        <f>ROUND(E74*P74,2)</f>
        <v>0</v>
      </c>
      <c r="R74" s="230"/>
      <c r="S74" s="230" t="s">
        <v>113</v>
      </c>
      <c r="T74" s="230" t="s">
        <v>138</v>
      </c>
      <c r="U74" s="230">
        <v>0</v>
      </c>
      <c r="V74" s="230">
        <f>ROUND(E74*U74,2)</f>
        <v>0</v>
      </c>
      <c r="W74" s="230"/>
      <c r="X74" s="230" t="s">
        <v>191</v>
      </c>
      <c r="Y74" s="230" t="s">
        <v>115</v>
      </c>
      <c r="Z74" s="210"/>
      <c r="AA74" s="210"/>
      <c r="AB74" s="210"/>
      <c r="AC74" s="210"/>
      <c r="AD74" s="210"/>
      <c r="AE74" s="210"/>
      <c r="AF74" s="210"/>
      <c r="AG74" s="210" t="s">
        <v>192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51">
        <v>25</v>
      </c>
      <c r="B75" s="252" t="s">
        <v>193</v>
      </c>
      <c r="C75" s="258" t="s">
        <v>194</v>
      </c>
      <c r="D75" s="253" t="s">
        <v>190</v>
      </c>
      <c r="E75" s="254">
        <v>1</v>
      </c>
      <c r="F75" s="255"/>
      <c r="G75" s="256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30"/>
      <c r="S75" s="230" t="s">
        <v>113</v>
      </c>
      <c r="T75" s="230" t="s">
        <v>138</v>
      </c>
      <c r="U75" s="230">
        <v>0</v>
      </c>
      <c r="V75" s="230">
        <f>ROUND(E75*U75,2)</f>
        <v>0</v>
      </c>
      <c r="W75" s="230"/>
      <c r="X75" s="230" t="s">
        <v>191</v>
      </c>
      <c r="Y75" s="230" t="s">
        <v>115</v>
      </c>
      <c r="Z75" s="210"/>
      <c r="AA75" s="210"/>
      <c r="AB75" s="210"/>
      <c r="AC75" s="210"/>
      <c r="AD75" s="210"/>
      <c r="AE75" s="210"/>
      <c r="AF75" s="210"/>
      <c r="AG75" s="210" t="s">
        <v>192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51">
        <v>26</v>
      </c>
      <c r="B76" s="252" t="s">
        <v>195</v>
      </c>
      <c r="C76" s="258" t="s">
        <v>196</v>
      </c>
      <c r="D76" s="253" t="s">
        <v>190</v>
      </c>
      <c r="E76" s="254">
        <v>1</v>
      </c>
      <c r="F76" s="255"/>
      <c r="G76" s="256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30"/>
      <c r="S76" s="230" t="s">
        <v>113</v>
      </c>
      <c r="T76" s="230" t="s">
        <v>138</v>
      </c>
      <c r="U76" s="230">
        <v>0</v>
      </c>
      <c r="V76" s="230">
        <f>ROUND(E76*U76,2)</f>
        <v>0</v>
      </c>
      <c r="W76" s="230"/>
      <c r="X76" s="230" t="s">
        <v>191</v>
      </c>
      <c r="Y76" s="230" t="s">
        <v>115</v>
      </c>
      <c r="Z76" s="210"/>
      <c r="AA76" s="210"/>
      <c r="AB76" s="210"/>
      <c r="AC76" s="210"/>
      <c r="AD76" s="210"/>
      <c r="AE76" s="210"/>
      <c r="AF76" s="210"/>
      <c r="AG76" s="210" t="s">
        <v>192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51">
        <v>27</v>
      </c>
      <c r="B77" s="252" t="s">
        <v>197</v>
      </c>
      <c r="C77" s="258" t="s">
        <v>198</v>
      </c>
      <c r="D77" s="253" t="s">
        <v>190</v>
      </c>
      <c r="E77" s="254">
        <v>1</v>
      </c>
      <c r="F77" s="255"/>
      <c r="G77" s="256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29">
        <v>0</v>
      </c>
      <c r="O77" s="229">
        <f>ROUND(E77*N77,2)</f>
        <v>0</v>
      </c>
      <c r="P77" s="229">
        <v>0</v>
      </c>
      <c r="Q77" s="229">
        <f>ROUND(E77*P77,2)</f>
        <v>0</v>
      </c>
      <c r="R77" s="230"/>
      <c r="S77" s="230" t="s">
        <v>113</v>
      </c>
      <c r="T77" s="230" t="s">
        <v>138</v>
      </c>
      <c r="U77" s="230">
        <v>0</v>
      </c>
      <c r="V77" s="230">
        <f>ROUND(E77*U77,2)</f>
        <v>0</v>
      </c>
      <c r="W77" s="230"/>
      <c r="X77" s="230" t="s">
        <v>191</v>
      </c>
      <c r="Y77" s="230" t="s">
        <v>115</v>
      </c>
      <c r="Z77" s="210"/>
      <c r="AA77" s="210"/>
      <c r="AB77" s="210"/>
      <c r="AC77" s="210"/>
      <c r="AD77" s="210"/>
      <c r="AE77" s="210"/>
      <c r="AF77" s="210"/>
      <c r="AG77" s="210" t="s">
        <v>192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51">
        <v>28</v>
      </c>
      <c r="B78" s="252" t="s">
        <v>199</v>
      </c>
      <c r="C78" s="258" t="s">
        <v>200</v>
      </c>
      <c r="D78" s="253" t="s">
        <v>190</v>
      </c>
      <c r="E78" s="254">
        <v>1</v>
      </c>
      <c r="F78" s="255"/>
      <c r="G78" s="256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9">
        <v>0</v>
      </c>
      <c r="O78" s="229">
        <f>ROUND(E78*N78,2)</f>
        <v>0</v>
      </c>
      <c r="P78" s="229">
        <v>0</v>
      </c>
      <c r="Q78" s="229">
        <f>ROUND(E78*P78,2)</f>
        <v>0</v>
      </c>
      <c r="R78" s="230"/>
      <c r="S78" s="230" t="s">
        <v>113</v>
      </c>
      <c r="T78" s="230" t="s">
        <v>138</v>
      </c>
      <c r="U78" s="230">
        <v>0</v>
      </c>
      <c r="V78" s="230">
        <f>ROUND(E78*U78,2)</f>
        <v>0</v>
      </c>
      <c r="W78" s="230"/>
      <c r="X78" s="230" t="s">
        <v>191</v>
      </c>
      <c r="Y78" s="230" t="s">
        <v>115</v>
      </c>
      <c r="Z78" s="210"/>
      <c r="AA78" s="210"/>
      <c r="AB78" s="210"/>
      <c r="AC78" s="210"/>
      <c r="AD78" s="210"/>
      <c r="AE78" s="210"/>
      <c r="AF78" s="210"/>
      <c r="AG78" s="210" t="s">
        <v>192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51">
        <v>29</v>
      </c>
      <c r="B79" s="252" t="s">
        <v>201</v>
      </c>
      <c r="C79" s="258" t="s">
        <v>202</v>
      </c>
      <c r="D79" s="253" t="s">
        <v>190</v>
      </c>
      <c r="E79" s="254">
        <v>1</v>
      </c>
      <c r="F79" s="255"/>
      <c r="G79" s="256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30"/>
      <c r="S79" s="230" t="s">
        <v>113</v>
      </c>
      <c r="T79" s="230" t="s">
        <v>138</v>
      </c>
      <c r="U79" s="230">
        <v>0</v>
      </c>
      <c r="V79" s="230">
        <f>ROUND(E79*U79,2)</f>
        <v>0</v>
      </c>
      <c r="W79" s="230"/>
      <c r="X79" s="230" t="s">
        <v>191</v>
      </c>
      <c r="Y79" s="230" t="s">
        <v>115</v>
      </c>
      <c r="Z79" s="210"/>
      <c r="AA79" s="210"/>
      <c r="AB79" s="210"/>
      <c r="AC79" s="210"/>
      <c r="AD79" s="210"/>
      <c r="AE79" s="210"/>
      <c r="AF79" s="210"/>
      <c r="AG79" s="210" t="s">
        <v>192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38" t="s">
        <v>108</v>
      </c>
      <c r="B80" s="239" t="s">
        <v>81</v>
      </c>
      <c r="C80" s="257" t="s">
        <v>30</v>
      </c>
      <c r="D80" s="240"/>
      <c r="E80" s="241"/>
      <c r="F80" s="242"/>
      <c r="G80" s="243">
        <f>SUMIF(AG81:AG82,"&lt;&gt;NOR",G81:G82)</f>
        <v>0</v>
      </c>
      <c r="H80" s="237"/>
      <c r="I80" s="237">
        <f>SUM(I81:I82)</f>
        <v>0</v>
      </c>
      <c r="J80" s="237"/>
      <c r="K80" s="237">
        <f>SUM(K81:K82)</f>
        <v>0</v>
      </c>
      <c r="L80" s="237"/>
      <c r="M80" s="237">
        <f>SUM(M81:M82)</f>
        <v>0</v>
      </c>
      <c r="N80" s="236"/>
      <c r="O80" s="236">
        <f>SUM(O81:O82)</f>
        <v>0</v>
      </c>
      <c r="P80" s="236"/>
      <c r="Q80" s="236">
        <f>SUM(Q81:Q82)</f>
        <v>0</v>
      </c>
      <c r="R80" s="237"/>
      <c r="S80" s="237"/>
      <c r="T80" s="237"/>
      <c r="U80" s="237"/>
      <c r="V80" s="237">
        <f>SUM(V81:V82)</f>
        <v>0</v>
      </c>
      <c r="W80" s="237"/>
      <c r="X80" s="237"/>
      <c r="Y80" s="237"/>
      <c r="AG80" t="s">
        <v>109</v>
      </c>
    </row>
    <row r="81" spans="1:60" outlineLevel="1" x14ac:dyDescent="0.2">
      <c r="A81" s="251">
        <v>30</v>
      </c>
      <c r="B81" s="252" t="s">
        <v>203</v>
      </c>
      <c r="C81" s="258" t="s">
        <v>204</v>
      </c>
      <c r="D81" s="253" t="s">
        <v>190</v>
      </c>
      <c r="E81" s="254">
        <v>1</v>
      </c>
      <c r="F81" s="255"/>
      <c r="G81" s="256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29">
        <v>0</v>
      </c>
      <c r="O81" s="229">
        <f>ROUND(E81*N81,2)</f>
        <v>0</v>
      </c>
      <c r="P81" s="229">
        <v>0</v>
      </c>
      <c r="Q81" s="229">
        <f>ROUND(E81*P81,2)</f>
        <v>0</v>
      </c>
      <c r="R81" s="230"/>
      <c r="S81" s="230" t="s">
        <v>113</v>
      </c>
      <c r="T81" s="230" t="s">
        <v>138</v>
      </c>
      <c r="U81" s="230">
        <v>0</v>
      </c>
      <c r="V81" s="230">
        <f>ROUND(E81*U81,2)</f>
        <v>0</v>
      </c>
      <c r="W81" s="230"/>
      <c r="X81" s="230" t="s">
        <v>191</v>
      </c>
      <c r="Y81" s="230" t="s">
        <v>115</v>
      </c>
      <c r="Z81" s="210"/>
      <c r="AA81" s="210"/>
      <c r="AB81" s="210"/>
      <c r="AC81" s="210"/>
      <c r="AD81" s="210"/>
      <c r="AE81" s="210"/>
      <c r="AF81" s="210"/>
      <c r="AG81" s="210" t="s">
        <v>192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5">
        <v>31</v>
      </c>
      <c r="B82" s="246" t="s">
        <v>205</v>
      </c>
      <c r="C82" s="259" t="s">
        <v>206</v>
      </c>
      <c r="D82" s="247" t="s">
        <v>190</v>
      </c>
      <c r="E82" s="248">
        <v>1</v>
      </c>
      <c r="F82" s="249"/>
      <c r="G82" s="250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29">
        <v>0</v>
      </c>
      <c r="O82" s="229">
        <f>ROUND(E82*N82,2)</f>
        <v>0</v>
      </c>
      <c r="P82" s="229">
        <v>0</v>
      </c>
      <c r="Q82" s="229">
        <f>ROUND(E82*P82,2)</f>
        <v>0</v>
      </c>
      <c r="R82" s="230"/>
      <c r="S82" s="230" t="s">
        <v>113</v>
      </c>
      <c r="T82" s="230" t="s">
        <v>138</v>
      </c>
      <c r="U82" s="230">
        <v>0</v>
      </c>
      <c r="V82" s="230">
        <f>ROUND(E82*U82,2)</f>
        <v>0</v>
      </c>
      <c r="W82" s="230"/>
      <c r="X82" s="230" t="s">
        <v>191</v>
      </c>
      <c r="Y82" s="230" t="s">
        <v>115</v>
      </c>
      <c r="Z82" s="210"/>
      <c r="AA82" s="210"/>
      <c r="AB82" s="210"/>
      <c r="AC82" s="210"/>
      <c r="AD82" s="210"/>
      <c r="AE82" s="210"/>
      <c r="AF82" s="210"/>
      <c r="AG82" s="210" t="s">
        <v>192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3"/>
      <c r="B83" s="4"/>
      <c r="C83" s="262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v>12</v>
      </c>
      <c r="AF83">
        <v>21</v>
      </c>
      <c r="AG83" t="s">
        <v>94</v>
      </c>
    </row>
    <row r="84" spans="1:60" x14ac:dyDescent="0.2">
      <c r="A84" s="213"/>
      <c r="B84" s="214" t="s">
        <v>31</v>
      </c>
      <c r="C84" s="263"/>
      <c r="D84" s="215"/>
      <c r="E84" s="216"/>
      <c r="F84" s="216"/>
      <c r="G84" s="244">
        <f>G8+G46+G55+G65+G73+G80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f>SUMIF(L7:L82,AE83,G7:G82)</f>
        <v>0</v>
      </c>
      <c r="AF84">
        <f>SUMIF(L7:L82,AF83,G7:G82)</f>
        <v>0</v>
      </c>
      <c r="AG84" t="s">
        <v>207</v>
      </c>
    </row>
    <row r="85" spans="1:60" x14ac:dyDescent="0.2">
      <c r="A85" s="3"/>
      <c r="B85" s="4"/>
      <c r="C85" s="262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60" x14ac:dyDescent="0.2">
      <c r="A86" s="3"/>
      <c r="B86" s="4"/>
      <c r="C86" s="262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217" t="s">
        <v>208</v>
      </c>
      <c r="B87" s="217"/>
      <c r="C87" s="264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218"/>
      <c r="B88" s="219"/>
      <c r="C88" s="265"/>
      <c r="D88" s="219"/>
      <c r="E88" s="219"/>
      <c r="F88" s="219"/>
      <c r="G88" s="22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G88" t="s">
        <v>209</v>
      </c>
    </row>
    <row r="89" spans="1:60" x14ac:dyDescent="0.2">
      <c r="A89" s="221"/>
      <c r="B89" s="222"/>
      <c r="C89" s="266"/>
      <c r="D89" s="222"/>
      <c r="E89" s="222"/>
      <c r="F89" s="222"/>
      <c r="G89" s="22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21"/>
      <c r="B90" s="222"/>
      <c r="C90" s="266"/>
      <c r="D90" s="222"/>
      <c r="E90" s="222"/>
      <c r="F90" s="222"/>
      <c r="G90" s="22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21"/>
      <c r="B91" s="222"/>
      <c r="C91" s="266"/>
      <c r="D91" s="222"/>
      <c r="E91" s="222"/>
      <c r="F91" s="222"/>
      <c r="G91" s="22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24"/>
      <c r="B92" s="225"/>
      <c r="C92" s="267"/>
      <c r="D92" s="225"/>
      <c r="E92" s="225"/>
      <c r="F92" s="225"/>
      <c r="G92" s="22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3"/>
      <c r="B93" s="4"/>
      <c r="C93" s="262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C94" s="268"/>
      <c r="D94" s="10"/>
      <c r="AG94" t="s">
        <v>210</v>
      </c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iV4bwEkSUf+GyMh49nzLESFFh/24RjLvdmuZu1UfcGfBE8o53YueEIr2+CM+G6pyzMh7ouAMNgztbUCRlVrDg==" saltValue="1wZC3Tzr5Kc3ftN5sggLQQ==" spinCount="100000" sheet="1" formatRows="0"/>
  <mergeCells count="6">
    <mergeCell ref="A1:G1"/>
    <mergeCell ref="C2:G2"/>
    <mergeCell ref="C3:G3"/>
    <mergeCell ref="C4:G4"/>
    <mergeCell ref="A87:C87"/>
    <mergeCell ref="A88:G9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C5D2-63B4-4625-B38F-6F313534361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82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83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83</v>
      </c>
      <c r="AG3" t="s">
        <v>84</v>
      </c>
    </row>
    <row r="4" spans="1:60" ht="24.95" customHeight="1" x14ac:dyDescent="0.2">
      <c r="A4" s="200" t="s">
        <v>10</v>
      </c>
      <c r="B4" s="201" t="s">
        <v>46</v>
      </c>
      <c r="C4" s="202" t="s">
        <v>50</v>
      </c>
      <c r="D4" s="203"/>
      <c r="E4" s="203"/>
      <c r="F4" s="203"/>
      <c r="G4" s="204"/>
      <c r="AG4" t="s">
        <v>85</v>
      </c>
    </row>
    <row r="5" spans="1:60" x14ac:dyDescent="0.2">
      <c r="D5" s="10"/>
    </row>
    <row r="6" spans="1:60" ht="38.25" x14ac:dyDescent="0.2">
      <c r="A6" s="206" t="s">
        <v>86</v>
      </c>
      <c r="B6" s="208" t="s">
        <v>87</v>
      </c>
      <c r="C6" s="208" t="s">
        <v>88</v>
      </c>
      <c r="D6" s="207" t="s">
        <v>89</v>
      </c>
      <c r="E6" s="206" t="s">
        <v>90</v>
      </c>
      <c r="F6" s="205" t="s">
        <v>91</v>
      </c>
      <c r="G6" s="206" t="s">
        <v>31</v>
      </c>
      <c r="H6" s="209" t="s">
        <v>32</v>
      </c>
      <c r="I6" s="209" t="s">
        <v>92</v>
      </c>
      <c r="J6" s="209" t="s">
        <v>33</v>
      </c>
      <c r="K6" s="209" t="s">
        <v>93</v>
      </c>
      <c r="L6" s="209" t="s">
        <v>94</v>
      </c>
      <c r="M6" s="209" t="s">
        <v>95</v>
      </c>
      <c r="N6" s="209" t="s">
        <v>96</v>
      </c>
      <c r="O6" s="209" t="s">
        <v>97</v>
      </c>
      <c r="P6" s="209" t="s">
        <v>98</v>
      </c>
      <c r="Q6" s="209" t="s">
        <v>99</v>
      </c>
      <c r="R6" s="209" t="s">
        <v>100</v>
      </c>
      <c r="S6" s="209" t="s">
        <v>101</v>
      </c>
      <c r="T6" s="209" t="s">
        <v>102</v>
      </c>
      <c r="U6" s="209" t="s">
        <v>103</v>
      </c>
      <c r="V6" s="209" t="s">
        <v>104</v>
      </c>
      <c r="W6" s="209" t="s">
        <v>105</v>
      </c>
      <c r="X6" s="209" t="s">
        <v>106</v>
      </c>
      <c r="Y6" s="209" t="s">
        <v>107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8" t="s">
        <v>108</v>
      </c>
      <c r="B8" s="239" t="s">
        <v>73</v>
      </c>
      <c r="C8" s="257" t="s">
        <v>74</v>
      </c>
      <c r="D8" s="240"/>
      <c r="E8" s="241"/>
      <c r="F8" s="242"/>
      <c r="G8" s="243">
        <f>SUMIF(AG9:AG53,"&lt;&gt;NOR",G9:G53)</f>
        <v>0</v>
      </c>
      <c r="H8" s="237"/>
      <c r="I8" s="237">
        <f>SUM(I9:I53)</f>
        <v>0</v>
      </c>
      <c r="J8" s="237"/>
      <c r="K8" s="237">
        <f>SUM(K9:K53)</f>
        <v>0</v>
      </c>
      <c r="L8" s="237"/>
      <c r="M8" s="237">
        <f>SUM(M9:M53)</f>
        <v>0</v>
      </c>
      <c r="N8" s="236"/>
      <c r="O8" s="236">
        <f>SUM(O9:O53)</f>
        <v>0.05</v>
      </c>
      <c r="P8" s="236"/>
      <c r="Q8" s="236">
        <f>SUM(Q9:Q53)</f>
        <v>0</v>
      </c>
      <c r="R8" s="237"/>
      <c r="S8" s="237"/>
      <c r="T8" s="237"/>
      <c r="U8" s="237"/>
      <c r="V8" s="237">
        <f>SUM(V9:V53)</f>
        <v>61.46</v>
      </c>
      <c r="W8" s="237"/>
      <c r="X8" s="237"/>
      <c r="Y8" s="237"/>
      <c r="AG8" t="s">
        <v>109</v>
      </c>
    </row>
    <row r="9" spans="1:60" ht="33.75" outlineLevel="1" x14ac:dyDescent="0.2">
      <c r="A9" s="251">
        <v>1</v>
      </c>
      <c r="B9" s="252" t="s">
        <v>211</v>
      </c>
      <c r="C9" s="258" t="s">
        <v>212</v>
      </c>
      <c r="D9" s="253" t="s">
        <v>213</v>
      </c>
      <c r="E9" s="254">
        <v>135.30000000000001</v>
      </c>
      <c r="F9" s="255"/>
      <c r="G9" s="25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137</v>
      </c>
      <c r="T9" s="230" t="s">
        <v>138</v>
      </c>
      <c r="U9" s="230">
        <v>0</v>
      </c>
      <c r="V9" s="230">
        <f>ROUND(E9*U9,2)</f>
        <v>0</v>
      </c>
      <c r="W9" s="230"/>
      <c r="X9" s="230" t="s">
        <v>214</v>
      </c>
      <c r="Y9" s="230" t="s">
        <v>115</v>
      </c>
      <c r="Z9" s="210"/>
      <c r="AA9" s="210"/>
      <c r="AB9" s="210"/>
      <c r="AC9" s="210"/>
      <c r="AD9" s="210"/>
      <c r="AE9" s="210"/>
      <c r="AF9" s="210"/>
      <c r="AG9" s="210" t="s">
        <v>215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1">
        <v>2</v>
      </c>
      <c r="B10" s="252" t="s">
        <v>216</v>
      </c>
      <c r="C10" s="258" t="s">
        <v>217</v>
      </c>
      <c r="D10" s="253" t="s">
        <v>218</v>
      </c>
      <c r="E10" s="254">
        <v>1</v>
      </c>
      <c r="F10" s="255"/>
      <c r="G10" s="256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137</v>
      </c>
      <c r="T10" s="230" t="s">
        <v>138</v>
      </c>
      <c r="U10" s="230">
        <v>0.42</v>
      </c>
      <c r="V10" s="230">
        <f>ROUND(E10*U10,2)</f>
        <v>0.42</v>
      </c>
      <c r="W10" s="230"/>
      <c r="X10" s="230" t="s">
        <v>114</v>
      </c>
      <c r="Y10" s="230" t="s">
        <v>115</v>
      </c>
      <c r="Z10" s="210"/>
      <c r="AA10" s="210"/>
      <c r="AB10" s="210"/>
      <c r="AC10" s="210"/>
      <c r="AD10" s="210"/>
      <c r="AE10" s="210"/>
      <c r="AF10" s="210"/>
      <c r="AG10" s="210" t="s">
        <v>116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51">
        <v>3</v>
      </c>
      <c r="B11" s="252" t="s">
        <v>219</v>
      </c>
      <c r="C11" s="258" t="s">
        <v>220</v>
      </c>
      <c r="D11" s="253" t="s">
        <v>132</v>
      </c>
      <c r="E11" s="254">
        <v>140</v>
      </c>
      <c r="F11" s="255"/>
      <c r="G11" s="256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1.6000000000000001E-4</v>
      </c>
      <c r="O11" s="229">
        <f>ROUND(E11*N11,2)</f>
        <v>0.02</v>
      </c>
      <c r="P11" s="229">
        <v>0</v>
      </c>
      <c r="Q11" s="229">
        <f>ROUND(E11*P11,2)</f>
        <v>0</v>
      </c>
      <c r="R11" s="230"/>
      <c r="S11" s="230" t="s">
        <v>113</v>
      </c>
      <c r="T11" s="230" t="s">
        <v>113</v>
      </c>
      <c r="U11" s="230">
        <v>9.955E-2</v>
      </c>
      <c r="V11" s="230">
        <f>ROUND(E11*U11,2)</f>
        <v>13.94</v>
      </c>
      <c r="W11" s="230"/>
      <c r="X11" s="230" t="s">
        <v>114</v>
      </c>
      <c r="Y11" s="230" t="s">
        <v>115</v>
      </c>
      <c r="Z11" s="210"/>
      <c r="AA11" s="210"/>
      <c r="AB11" s="210"/>
      <c r="AC11" s="210"/>
      <c r="AD11" s="210"/>
      <c r="AE11" s="210"/>
      <c r="AF11" s="210"/>
      <c r="AG11" s="210" t="s">
        <v>116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51">
        <v>4</v>
      </c>
      <c r="B12" s="252" t="s">
        <v>221</v>
      </c>
      <c r="C12" s="258" t="s">
        <v>222</v>
      </c>
      <c r="D12" s="253" t="s">
        <v>132</v>
      </c>
      <c r="E12" s="254">
        <v>120</v>
      </c>
      <c r="F12" s="255"/>
      <c r="G12" s="256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2.3000000000000001E-4</v>
      </c>
      <c r="O12" s="229">
        <f>ROUND(E12*N12,2)</f>
        <v>0.03</v>
      </c>
      <c r="P12" s="229">
        <v>0</v>
      </c>
      <c r="Q12" s="229">
        <f>ROUND(E12*P12,2)</f>
        <v>0</v>
      </c>
      <c r="R12" s="230"/>
      <c r="S12" s="230" t="s">
        <v>113</v>
      </c>
      <c r="T12" s="230" t="s">
        <v>113</v>
      </c>
      <c r="U12" s="230">
        <v>9.955E-2</v>
      </c>
      <c r="V12" s="230">
        <f>ROUND(E12*U12,2)</f>
        <v>11.95</v>
      </c>
      <c r="W12" s="230"/>
      <c r="X12" s="230" t="s">
        <v>114</v>
      </c>
      <c r="Y12" s="230" t="s">
        <v>115</v>
      </c>
      <c r="Z12" s="210"/>
      <c r="AA12" s="210"/>
      <c r="AB12" s="210"/>
      <c r="AC12" s="210"/>
      <c r="AD12" s="210"/>
      <c r="AE12" s="210"/>
      <c r="AF12" s="210"/>
      <c r="AG12" s="210" t="s">
        <v>116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5">
        <v>5</v>
      </c>
      <c r="B13" s="246" t="s">
        <v>223</v>
      </c>
      <c r="C13" s="259" t="s">
        <v>224</v>
      </c>
      <c r="D13" s="247" t="s">
        <v>225</v>
      </c>
      <c r="E13" s="248">
        <v>8</v>
      </c>
      <c r="F13" s="249"/>
      <c r="G13" s="25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1.1E-4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113</v>
      </c>
      <c r="T13" s="230" t="s">
        <v>113</v>
      </c>
      <c r="U13" s="230">
        <v>0.15620000000000001</v>
      </c>
      <c r="V13" s="230">
        <f>ROUND(E13*U13,2)</f>
        <v>1.25</v>
      </c>
      <c r="W13" s="230"/>
      <c r="X13" s="230" t="s">
        <v>114</v>
      </c>
      <c r="Y13" s="230" t="s">
        <v>115</v>
      </c>
      <c r="Z13" s="210"/>
      <c r="AA13" s="210"/>
      <c r="AB13" s="210"/>
      <c r="AC13" s="210"/>
      <c r="AD13" s="210"/>
      <c r="AE13" s="210"/>
      <c r="AF13" s="210"/>
      <c r="AG13" s="210" t="s">
        <v>116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60" t="s">
        <v>226</v>
      </c>
      <c r="D14" s="232"/>
      <c r="E14" s="233">
        <v>2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120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60" t="s">
        <v>227</v>
      </c>
      <c r="D15" s="232"/>
      <c r="E15" s="233">
        <v>1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120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7"/>
      <c r="B16" s="228"/>
      <c r="C16" s="260" t="s">
        <v>228</v>
      </c>
      <c r="D16" s="232"/>
      <c r="E16" s="233">
        <v>1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120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60" t="s">
        <v>229</v>
      </c>
      <c r="D17" s="232"/>
      <c r="E17" s="233">
        <v>1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120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60" t="s">
        <v>230</v>
      </c>
      <c r="D18" s="232"/>
      <c r="E18" s="233">
        <v>1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120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60" t="s">
        <v>231</v>
      </c>
      <c r="D19" s="232"/>
      <c r="E19" s="233">
        <v>2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120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5">
        <v>6</v>
      </c>
      <c r="B20" s="246" t="s">
        <v>232</v>
      </c>
      <c r="C20" s="259" t="s">
        <v>233</v>
      </c>
      <c r="D20" s="247" t="s">
        <v>225</v>
      </c>
      <c r="E20" s="248">
        <v>4</v>
      </c>
      <c r="F20" s="249"/>
      <c r="G20" s="25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1.1E-4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113</v>
      </c>
      <c r="T20" s="230" t="s">
        <v>113</v>
      </c>
      <c r="U20" s="230">
        <v>0.15620000000000001</v>
      </c>
      <c r="V20" s="230">
        <f>ROUND(E20*U20,2)</f>
        <v>0.62</v>
      </c>
      <c r="W20" s="230"/>
      <c r="X20" s="230" t="s">
        <v>114</v>
      </c>
      <c r="Y20" s="230" t="s">
        <v>115</v>
      </c>
      <c r="Z20" s="210"/>
      <c r="AA20" s="210"/>
      <c r="AB20" s="210"/>
      <c r="AC20" s="210"/>
      <c r="AD20" s="210"/>
      <c r="AE20" s="210"/>
      <c r="AF20" s="210"/>
      <c r="AG20" s="210" t="s">
        <v>116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0" t="s">
        <v>234</v>
      </c>
      <c r="D21" s="232"/>
      <c r="E21" s="233">
        <v>4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120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5">
        <v>7</v>
      </c>
      <c r="B22" s="246" t="s">
        <v>235</v>
      </c>
      <c r="C22" s="259" t="s">
        <v>236</v>
      </c>
      <c r="D22" s="247" t="s">
        <v>225</v>
      </c>
      <c r="E22" s="248">
        <v>18</v>
      </c>
      <c r="F22" s="249"/>
      <c r="G22" s="250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1E-4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113</v>
      </c>
      <c r="T22" s="230" t="s">
        <v>113</v>
      </c>
      <c r="U22" s="230">
        <v>0.249</v>
      </c>
      <c r="V22" s="230">
        <f>ROUND(E22*U22,2)</f>
        <v>4.4800000000000004</v>
      </c>
      <c r="W22" s="230"/>
      <c r="X22" s="230" t="s">
        <v>114</v>
      </c>
      <c r="Y22" s="230" t="s">
        <v>115</v>
      </c>
      <c r="Z22" s="210"/>
      <c r="AA22" s="210"/>
      <c r="AB22" s="210"/>
      <c r="AC22" s="210"/>
      <c r="AD22" s="210"/>
      <c r="AE22" s="210"/>
      <c r="AF22" s="210"/>
      <c r="AG22" s="210" t="s">
        <v>116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60" t="s">
        <v>234</v>
      </c>
      <c r="D23" s="232"/>
      <c r="E23" s="233">
        <v>4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120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60" t="s">
        <v>237</v>
      </c>
      <c r="D24" s="232"/>
      <c r="E24" s="233">
        <v>3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120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7"/>
      <c r="B25" s="228"/>
      <c r="C25" s="260" t="s">
        <v>238</v>
      </c>
      <c r="D25" s="232"/>
      <c r="E25" s="233">
        <v>3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120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60" t="s">
        <v>239</v>
      </c>
      <c r="D26" s="232"/>
      <c r="E26" s="233">
        <v>3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120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0" t="s">
        <v>240</v>
      </c>
      <c r="D27" s="232"/>
      <c r="E27" s="233">
        <v>3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120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0" t="s">
        <v>231</v>
      </c>
      <c r="D28" s="232"/>
      <c r="E28" s="233">
        <v>2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120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5">
        <v>8</v>
      </c>
      <c r="B29" s="246" t="s">
        <v>241</v>
      </c>
      <c r="C29" s="259" t="s">
        <v>242</v>
      </c>
      <c r="D29" s="247" t="s">
        <v>225</v>
      </c>
      <c r="E29" s="248">
        <v>3</v>
      </c>
      <c r="F29" s="249"/>
      <c r="G29" s="250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9.0000000000000006E-5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113</v>
      </c>
      <c r="T29" s="230" t="s">
        <v>113</v>
      </c>
      <c r="U29" s="230">
        <v>0.2475</v>
      </c>
      <c r="V29" s="230">
        <f>ROUND(E29*U29,2)</f>
        <v>0.74</v>
      </c>
      <c r="W29" s="230"/>
      <c r="X29" s="230" t="s">
        <v>114</v>
      </c>
      <c r="Y29" s="230" t="s">
        <v>115</v>
      </c>
      <c r="Z29" s="210"/>
      <c r="AA29" s="210"/>
      <c r="AB29" s="210"/>
      <c r="AC29" s="210"/>
      <c r="AD29" s="210"/>
      <c r="AE29" s="210"/>
      <c r="AF29" s="210"/>
      <c r="AG29" s="210" t="s">
        <v>116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60" t="s">
        <v>226</v>
      </c>
      <c r="D30" s="232"/>
      <c r="E30" s="233">
        <v>2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120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60" t="s">
        <v>243</v>
      </c>
      <c r="D31" s="232"/>
      <c r="E31" s="233">
        <v>1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120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51">
        <v>9</v>
      </c>
      <c r="B32" s="252" t="s">
        <v>244</v>
      </c>
      <c r="C32" s="258" t="s">
        <v>245</v>
      </c>
      <c r="D32" s="253" t="s">
        <v>225</v>
      </c>
      <c r="E32" s="254">
        <v>50</v>
      </c>
      <c r="F32" s="255"/>
      <c r="G32" s="256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9.0000000000000006E-5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113</v>
      </c>
      <c r="T32" s="230" t="s">
        <v>113</v>
      </c>
      <c r="U32" s="230">
        <v>0.39017000000000002</v>
      </c>
      <c r="V32" s="230">
        <f>ROUND(E32*U32,2)</f>
        <v>19.510000000000002</v>
      </c>
      <c r="W32" s="230"/>
      <c r="X32" s="230" t="s">
        <v>114</v>
      </c>
      <c r="Y32" s="230" t="s">
        <v>115</v>
      </c>
      <c r="Z32" s="210"/>
      <c r="AA32" s="210"/>
      <c r="AB32" s="210"/>
      <c r="AC32" s="210"/>
      <c r="AD32" s="210"/>
      <c r="AE32" s="210"/>
      <c r="AF32" s="210"/>
      <c r="AG32" s="210" t="s">
        <v>116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33.75" outlineLevel="1" x14ac:dyDescent="0.2">
      <c r="A33" s="245">
        <v>10</v>
      </c>
      <c r="B33" s="246" t="s">
        <v>246</v>
      </c>
      <c r="C33" s="259" t="s">
        <v>247</v>
      </c>
      <c r="D33" s="247" t="s">
        <v>225</v>
      </c>
      <c r="E33" s="248">
        <v>2</v>
      </c>
      <c r="F33" s="249"/>
      <c r="G33" s="250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137</v>
      </c>
      <c r="T33" s="230" t="s">
        <v>138</v>
      </c>
      <c r="U33" s="230">
        <v>0.56999999999999995</v>
      </c>
      <c r="V33" s="230">
        <f>ROUND(E33*U33,2)</f>
        <v>1.1399999999999999</v>
      </c>
      <c r="W33" s="230"/>
      <c r="X33" s="230" t="s">
        <v>114</v>
      </c>
      <c r="Y33" s="230" t="s">
        <v>115</v>
      </c>
      <c r="Z33" s="210"/>
      <c r="AA33" s="210"/>
      <c r="AB33" s="210"/>
      <c r="AC33" s="210"/>
      <c r="AD33" s="210"/>
      <c r="AE33" s="210"/>
      <c r="AF33" s="210"/>
      <c r="AG33" s="210" t="s">
        <v>116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60" t="s">
        <v>248</v>
      </c>
      <c r="D34" s="232"/>
      <c r="E34" s="233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120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60" t="s">
        <v>226</v>
      </c>
      <c r="D35" s="232"/>
      <c r="E35" s="233">
        <v>2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120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3.75" outlineLevel="1" x14ac:dyDescent="0.2">
      <c r="A36" s="245">
        <v>11</v>
      </c>
      <c r="B36" s="246" t="s">
        <v>249</v>
      </c>
      <c r="C36" s="259" t="s">
        <v>247</v>
      </c>
      <c r="D36" s="247" t="s">
        <v>225</v>
      </c>
      <c r="E36" s="248">
        <v>5</v>
      </c>
      <c r="F36" s="249"/>
      <c r="G36" s="250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137</v>
      </c>
      <c r="T36" s="230" t="s">
        <v>138</v>
      </c>
      <c r="U36" s="230">
        <v>0.56999999999999995</v>
      </c>
      <c r="V36" s="230">
        <f>ROUND(E36*U36,2)</f>
        <v>2.85</v>
      </c>
      <c r="W36" s="230"/>
      <c r="X36" s="230" t="s">
        <v>114</v>
      </c>
      <c r="Y36" s="230" t="s">
        <v>115</v>
      </c>
      <c r="Z36" s="210"/>
      <c r="AA36" s="210"/>
      <c r="AB36" s="210"/>
      <c r="AC36" s="210"/>
      <c r="AD36" s="210"/>
      <c r="AE36" s="210"/>
      <c r="AF36" s="210"/>
      <c r="AG36" s="210" t="s">
        <v>116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7"/>
      <c r="B37" s="228"/>
      <c r="C37" s="260" t="s">
        <v>250</v>
      </c>
      <c r="D37" s="232"/>
      <c r="E37" s="233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120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60" t="s">
        <v>227</v>
      </c>
      <c r="D38" s="232"/>
      <c r="E38" s="233">
        <v>1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120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60" t="s">
        <v>228</v>
      </c>
      <c r="D39" s="232"/>
      <c r="E39" s="233">
        <v>1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120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60" t="s">
        <v>229</v>
      </c>
      <c r="D40" s="232"/>
      <c r="E40" s="233">
        <v>1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120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60" t="s">
        <v>251</v>
      </c>
      <c r="D41" s="232"/>
      <c r="E41" s="233">
        <v>2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120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5">
        <v>12</v>
      </c>
      <c r="B42" s="246" t="s">
        <v>252</v>
      </c>
      <c r="C42" s="259" t="s">
        <v>253</v>
      </c>
      <c r="D42" s="247" t="s">
        <v>225</v>
      </c>
      <c r="E42" s="248">
        <v>2</v>
      </c>
      <c r="F42" s="249"/>
      <c r="G42" s="250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137</v>
      </c>
      <c r="T42" s="230" t="s">
        <v>138</v>
      </c>
      <c r="U42" s="230">
        <v>0.56999999999999995</v>
      </c>
      <c r="V42" s="230">
        <f>ROUND(E42*U42,2)</f>
        <v>1.1399999999999999</v>
      </c>
      <c r="W42" s="230"/>
      <c r="X42" s="230" t="s">
        <v>254</v>
      </c>
      <c r="Y42" s="230" t="s">
        <v>115</v>
      </c>
      <c r="Z42" s="210"/>
      <c r="AA42" s="210"/>
      <c r="AB42" s="210"/>
      <c r="AC42" s="210"/>
      <c r="AD42" s="210"/>
      <c r="AE42" s="210"/>
      <c r="AF42" s="210"/>
      <c r="AG42" s="210" t="s">
        <v>255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60" t="s">
        <v>231</v>
      </c>
      <c r="D43" s="232"/>
      <c r="E43" s="233">
        <v>2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120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45">
        <v>13</v>
      </c>
      <c r="B44" s="246" t="s">
        <v>256</v>
      </c>
      <c r="C44" s="259" t="s">
        <v>257</v>
      </c>
      <c r="D44" s="247" t="s">
        <v>218</v>
      </c>
      <c r="E44" s="248">
        <v>6</v>
      </c>
      <c r="F44" s="249"/>
      <c r="G44" s="250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30"/>
      <c r="S44" s="230" t="s">
        <v>137</v>
      </c>
      <c r="T44" s="230" t="s">
        <v>138</v>
      </c>
      <c r="U44" s="230">
        <v>0.56999999999999995</v>
      </c>
      <c r="V44" s="230">
        <f>ROUND(E44*U44,2)</f>
        <v>3.42</v>
      </c>
      <c r="W44" s="230"/>
      <c r="X44" s="230" t="s">
        <v>114</v>
      </c>
      <c r="Y44" s="230" t="s">
        <v>115</v>
      </c>
      <c r="Z44" s="210"/>
      <c r="AA44" s="210"/>
      <c r="AB44" s="210"/>
      <c r="AC44" s="210"/>
      <c r="AD44" s="210"/>
      <c r="AE44" s="210"/>
      <c r="AF44" s="210"/>
      <c r="AG44" s="210" t="s">
        <v>116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7"/>
      <c r="B45" s="228"/>
      <c r="C45" s="260" t="s">
        <v>258</v>
      </c>
      <c r="D45" s="232"/>
      <c r="E45" s="233">
        <v>1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120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0" t="s">
        <v>227</v>
      </c>
      <c r="D46" s="232"/>
      <c r="E46" s="233">
        <v>1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120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60" t="s">
        <v>228</v>
      </c>
      <c r="D47" s="232"/>
      <c r="E47" s="233">
        <v>1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120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60" t="s">
        <v>229</v>
      </c>
      <c r="D48" s="232"/>
      <c r="E48" s="233">
        <v>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120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60" t="s">
        <v>230</v>
      </c>
      <c r="D49" s="232"/>
      <c r="E49" s="233">
        <v>1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120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60" t="s">
        <v>243</v>
      </c>
      <c r="D50" s="232"/>
      <c r="E50" s="233">
        <v>1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120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1">
        <v>14</v>
      </c>
      <c r="B51" s="252" t="s">
        <v>259</v>
      </c>
      <c r="C51" s="258" t="s">
        <v>260</v>
      </c>
      <c r="D51" s="253" t="s">
        <v>218</v>
      </c>
      <c r="E51" s="254">
        <v>1</v>
      </c>
      <c r="F51" s="255"/>
      <c r="G51" s="256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137</v>
      </c>
      <c r="T51" s="230" t="s">
        <v>138</v>
      </c>
      <c r="U51" s="230">
        <v>0</v>
      </c>
      <c r="V51" s="230">
        <f>ROUND(E51*U51,2)</f>
        <v>0</v>
      </c>
      <c r="W51" s="230"/>
      <c r="X51" s="230" t="s">
        <v>139</v>
      </c>
      <c r="Y51" s="230" t="s">
        <v>115</v>
      </c>
      <c r="Z51" s="210"/>
      <c r="AA51" s="210"/>
      <c r="AB51" s="210"/>
      <c r="AC51" s="210"/>
      <c r="AD51" s="210"/>
      <c r="AE51" s="210"/>
      <c r="AF51" s="210"/>
      <c r="AG51" s="210" t="s">
        <v>140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51">
        <v>15</v>
      </c>
      <c r="B52" s="252" t="s">
        <v>261</v>
      </c>
      <c r="C52" s="258" t="s">
        <v>262</v>
      </c>
      <c r="D52" s="253" t="s">
        <v>218</v>
      </c>
      <c r="E52" s="254">
        <v>6</v>
      </c>
      <c r="F52" s="255"/>
      <c r="G52" s="256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137</v>
      </c>
      <c r="T52" s="230" t="s">
        <v>138</v>
      </c>
      <c r="U52" s="230">
        <v>0</v>
      </c>
      <c r="V52" s="230">
        <f>ROUND(E52*U52,2)</f>
        <v>0</v>
      </c>
      <c r="W52" s="230"/>
      <c r="X52" s="230" t="s">
        <v>139</v>
      </c>
      <c r="Y52" s="230" t="s">
        <v>115</v>
      </c>
      <c r="Z52" s="210"/>
      <c r="AA52" s="210"/>
      <c r="AB52" s="210"/>
      <c r="AC52" s="210"/>
      <c r="AD52" s="210"/>
      <c r="AE52" s="210"/>
      <c r="AF52" s="210"/>
      <c r="AG52" s="210" t="s">
        <v>140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1">
        <v>16</v>
      </c>
      <c r="B53" s="252" t="s">
        <v>263</v>
      </c>
      <c r="C53" s="258" t="s">
        <v>264</v>
      </c>
      <c r="D53" s="253" t="s">
        <v>190</v>
      </c>
      <c r="E53" s="254">
        <v>6</v>
      </c>
      <c r="F53" s="255"/>
      <c r="G53" s="256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30"/>
      <c r="S53" s="230" t="s">
        <v>113</v>
      </c>
      <c r="T53" s="230" t="s">
        <v>138</v>
      </c>
      <c r="U53" s="230">
        <v>0</v>
      </c>
      <c r="V53" s="230">
        <f>ROUND(E53*U53,2)</f>
        <v>0</v>
      </c>
      <c r="W53" s="230"/>
      <c r="X53" s="230" t="s">
        <v>191</v>
      </c>
      <c r="Y53" s="230" t="s">
        <v>115</v>
      </c>
      <c r="Z53" s="210"/>
      <c r="AA53" s="210"/>
      <c r="AB53" s="210"/>
      <c r="AC53" s="210"/>
      <c r="AD53" s="210"/>
      <c r="AE53" s="210"/>
      <c r="AF53" s="210"/>
      <c r="AG53" s="210" t="s">
        <v>192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38" t="s">
        <v>108</v>
      </c>
      <c r="B54" s="239" t="s">
        <v>75</v>
      </c>
      <c r="C54" s="257" t="s">
        <v>76</v>
      </c>
      <c r="D54" s="240"/>
      <c r="E54" s="241"/>
      <c r="F54" s="242"/>
      <c r="G54" s="243">
        <f>SUMIF(AG55:AG65,"&lt;&gt;NOR",G55:G65)</f>
        <v>0</v>
      </c>
      <c r="H54" s="237"/>
      <c r="I54" s="237">
        <f>SUM(I55:I65)</f>
        <v>0</v>
      </c>
      <c r="J54" s="237"/>
      <c r="K54" s="237">
        <f>SUM(K55:K65)</f>
        <v>0</v>
      </c>
      <c r="L54" s="237"/>
      <c r="M54" s="237">
        <f>SUM(M55:M65)</f>
        <v>0</v>
      </c>
      <c r="N54" s="236"/>
      <c r="O54" s="236">
        <f>SUM(O55:O65)</f>
        <v>4.51</v>
      </c>
      <c r="P54" s="236"/>
      <c r="Q54" s="236">
        <f>SUM(Q55:Q65)</f>
        <v>0</v>
      </c>
      <c r="R54" s="237"/>
      <c r="S54" s="237"/>
      <c r="T54" s="237"/>
      <c r="U54" s="237"/>
      <c r="V54" s="237">
        <f>SUM(V55:V65)</f>
        <v>13.04</v>
      </c>
      <c r="W54" s="237"/>
      <c r="X54" s="237"/>
      <c r="Y54" s="237"/>
      <c r="AG54" t="s">
        <v>109</v>
      </c>
    </row>
    <row r="55" spans="1:60" ht="22.5" outlineLevel="1" x14ac:dyDescent="0.2">
      <c r="A55" s="245">
        <v>17</v>
      </c>
      <c r="B55" s="246" t="s">
        <v>265</v>
      </c>
      <c r="C55" s="259" t="s">
        <v>266</v>
      </c>
      <c r="D55" s="247" t="s">
        <v>132</v>
      </c>
      <c r="E55" s="248">
        <v>85</v>
      </c>
      <c r="F55" s="249"/>
      <c r="G55" s="250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5.0000000000000002E-5</v>
      </c>
      <c r="O55" s="229">
        <f>ROUND(E55*N55,2)</f>
        <v>0</v>
      </c>
      <c r="P55" s="229">
        <v>0</v>
      </c>
      <c r="Q55" s="229">
        <f>ROUND(E55*P55,2)</f>
        <v>0</v>
      </c>
      <c r="R55" s="230"/>
      <c r="S55" s="230" t="s">
        <v>113</v>
      </c>
      <c r="T55" s="230" t="s">
        <v>113</v>
      </c>
      <c r="U55" s="230">
        <v>0.08</v>
      </c>
      <c r="V55" s="230">
        <f>ROUND(E55*U55,2)</f>
        <v>6.8</v>
      </c>
      <c r="W55" s="230"/>
      <c r="X55" s="230" t="s">
        <v>114</v>
      </c>
      <c r="Y55" s="230" t="s">
        <v>115</v>
      </c>
      <c r="Z55" s="210"/>
      <c r="AA55" s="210"/>
      <c r="AB55" s="210"/>
      <c r="AC55" s="210"/>
      <c r="AD55" s="210"/>
      <c r="AE55" s="210"/>
      <c r="AF55" s="210"/>
      <c r="AG55" s="210" t="s">
        <v>116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60" t="s">
        <v>267</v>
      </c>
      <c r="D56" s="232"/>
      <c r="E56" s="233">
        <v>30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120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60" t="s">
        <v>268</v>
      </c>
      <c r="D57" s="232"/>
      <c r="E57" s="233">
        <v>10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120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60" t="s">
        <v>269</v>
      </c>
      <c r="D58" s="232"/>
      <c r="E58" s="233">
        <v>10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120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60" t="s">
        <v>270</v>
      </c>
      <c r="D59" s="232"/>
      <c r="E59" s="233">
        <v>10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120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7"/>
      <c r="B60" s="228"/>
      <c r="C60" s="260" t="s">
        <v>271</v>
      </c>
      <c r="D60" s="232"/>
      <c r="E60" s="233">
        <v>10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120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7"/>
      <c r="B61" s="228"/>
      <c r="C61" s="260" t="s">
        <v>272</v>
      </c>
      <c r="D61" s="232"/>
      <c r="E61" s="233">
        <v>15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120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51">
        <v>18</v>
      </c>
      <c r="B62" s="252" t="s">
        <v>273</v>
      </c>
      <c r="C62" s="258" t="s">
        <v>274</v>
      </c>
      <c r="D62" s="253" t="s">
        <v>132</v>
      </c>
      <c r="E62" s="254">
        <v>85</v>
      </c>
      <c r="F62" s="255"/>
      <c r="G62" s="256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30"/>
      <c r="S62" s="230" t="s">
        <v>113</v>
      </c>
      <c r="T62" s="230" t="s">
        <v>113</v>
      </c>
      <c r="U62" s="230">
        <v>6.1830000000000003E-2</v>
      </c>
      <c r="V62" s="230">
        <f>ROUND(E62*U62,2)</f>
        <v>5.26</v>
      </c>
      <c r="W62" s="230"/>
      <c r="X62" s="230" t="s">
        <v>114</v>
      </c>
      <c r="Y62" s="230" t="s">
        <v>115</v>
      </c>
      <c r="Z62" s="210"/>
      <c r="AA62" s="210"/>
      <c r="AB62" s="210"/>
      <c r="AC62" s="210"/>
      <c r="AD62" s="210"/>
      <c r="AE62" s="210"/>
      <c r="AF62" s="210"/>
      <c r="AG62" s="210" t="s">
        <v>116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51">
        <v>19</v>
      </c>
      <c r="B63" s="252" t="s">
        <v>275</v>
      </c>
      <c r="C63" s="258" t="s">
        <v>276</v>
      </c>
      <c r="D63" s="253" t="s">
        <v>132</v>
      </c>
      <c r="E63" s="254">
        <v>85</v>
      </c>
      <c r="F63" s="255"/>
      <c r="G63" s="256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29">
        <v>5.3100000000000001E-2</v>
      </c>
      <c r="O63" s="229">
        <f>ROUND(E63*N63,2)</f>
        <v>4.51</v>
      </c>
      <c r="P63" s="229">
        <v>0</v>
      </c>
      <c r="Q63" s="229">
        <f>ROUND(E63*P63,2)</f>
        <v>0</v>
      </c>
      <c r="R63" s="230" t="s">
        <v>277</v>
      </c>
      <c r="S63" s="230" t="s">
        <v>113</v>
      </c>
      <c r="T63" s="230" t="s">
        <v>113</v>
      </c>
      <c r="U63" s="230">
        <v>0</v>
      </c>
      <c r="V63" s="230">
        <f>ROUND(E63*U63,2)</f>
        <v>0</v>
      </c>
      <c r="W63" s="230"/>
      <c r="X63" s="230" t="s">
        <v>139</v>
      </c>
      <c r="Y63" s="230" t="s">
        <v>115</v>
      </c>
      <c r="Z63" s="210"/>
      <c r="AA63" s="210"/>
      <c r="AB63" s="210"/>
      <c r="AC63" s="210"/>
      <c r="AD63" s="210"/>
      <c r="AE63" s="210"/>
      <c r="AF63" s="210"/>
      <c r="AG63" s="210" t="s">
        <v>140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51">
        <v>20</v>
      </c>
      <c r="B64" s="252" t="s">
        <v>278</v>
      </c>
      <c r="C64" s="258" t="s">
        <v>279</v>
      </c>
      <c r="D64" s="253" t="s">
        <v>225</v>
      </c>
      <c r="E64" s="254">
        <v>7</v>
      </c>
      <c r="F64" s="255"/>
      <c r="G64" s="256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30"/>
      <c r="S64" s="230" t="s">
        <v>113</v>
      </c>
      <c r="T64" s="230" t="s">
        <v>113</v>
      </c>
      <c r="U64" s="230">
        <v>0.14033000000000001</v>
      </c>
      <c r="V64" s="230">
        <f>ROUND(E64*U64,2)</f>
        <v>0.98</v>
      </c>
      <c r="W64" s="230"/>
      <c r="X64" s="230" t="s">
        <v>114</v>
      </c>
      <c r="Y64" s="230" t="s">
        <v>115</v>
      </c>
      <c r="Z64" s="210"/>
      <c r="AA64" s="210"/>
      <c r="AB64" s="210"/>
      <c r="AC64" s="210"/>
      <c r="AD64" s="210"/>
      <c r="AE64" s="210"/>
      <c r="AF64" s="210"/>
      <c r="AG64" s="210" t="s">
        <v>116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51">
        <v>21</v>
      </c>
      <c r="B65" s="252" t="s">
        <v>280</v>
      </c>
      <c r="C65" s="258" t="s">
        <v>281</v>
      </c>
      <c r="D65" s="253" t="s">
        <v>225</v>
      </c>
      <c r="E65" s="254">
        <v>7</v>
      </c>
      <c r="F65" s="255"/>
      <c r="G65" s="256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30" t="s">
        <v>277</v>
      </c>
      <c r="S65" s="230" t="s">
        <v>113</v>
      </c>
      <c r="T65" s="230" t="s">
        <v>113</v>
      </c>
      <c r="U65" s="230">
        <v>0</v>
      </c>
      <c r="V65" s="230">
        <f>ROUND(E65*U65,2)</f>
        <v>0</v>
      </c>
      <c r="W65" s="230"/>
      <c r="X65" s="230" t="s">
        <v>139</v>
      </c>
      <c r="Y65" s="230" t="s">
        <v>115</v>
      </c>
      <c r="Z65" s="210"/>
      <c r="AA65" s="210"/>
      <c r="AB65" s="210"/>
      <c r="AC65" s="210"/>
      <c r="AD65" s="210"/>
      <c r="AE65" s="210"/>
      <c r="AF65" s="210"/>
      <c r="AG65" s="210" t="s">
        <v>140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38" t="s">
        <v>108</v>
      </c>
      <c r="B66" s="239" t="s">
        <v>80</v>
      </c>
      <c r="C66" s="257" t="s">
        <v>29</v>
      </c>
      <c r="D66" s="240"/>
      <c r="E66" s="241"/>
      <c r="F66" s="242"/>
      <c r="G66" s="243">
        <f>SUMIF(AG67:AG70,"&lt;&gt;NOR",G67:G70)</f>
        <v>0</v>
      </c>
      <c r="H66" s="237"/>
      <c r="I66" s="237">
        <f>SUM(I67:I70)</f>
        <v>0</v>
      </c>
      <c r="J66" s="237"/>
      <c r="K66" s="237">
        <f>SUM(K67:K70)</f>
        <v>0</v>
      </c>
      <c r="L66" s="237"/>
      <c r="M66" s="237">
        <f>SUM(M67:M70)</f>
        <v>0</v>
      </c>
      <c r="N66" s="236"/>
      <c r="O66" s="236">
        <f>SUM(O67:O70)</f>
        <v>0</v>
      </c>
      <c r="P66" s="236"/>
      <c r="Q66" s="236">
        <f>SUM(Q67:Q70)</f>
        <v>0</v>
      </c>
      <c r="R66" s="237"/>
      <c r="S66" s="237"/>
      <c r="T66" s="237"/>
      <c r="U66" s="237"/>
      <c r="V66" s="237">
        <f>SUM(V67:V70)</f>
        <v>0</v>
      </c>
      <c r="W66" s="237"/>
      <c r="X66" s="237"/>
      <c r="Y66" s="237"/>
      <c r="AG66" t="s">
        <v>109</v>
      </c>
    </row>
    <row r="67" spans="1:60" outlineLevel="1" x14ac:dyDescent="0.2">
      <c r="A67" s="251">
        <v>22</v>
      </c>
      <c r="B67" s="252" t="s">
        <v>188</v>
      </c>
      <c r="C67" s="258" t="s">
        <v>189</v>
      </c>
      <c r="D67" s="253" t="s">
        <v>190</v>
      </c>
      <c r="E67" s="254">
        <v>1</v>
      </c>
      <c r="F67" s="255"/>
      <c r="G67" s="256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30"/>
      <c r="S67" s="230" t="s">
        <v>113</v>
      </c>
      <c r="T67" s="230" t="s">
        <v>138</v>
      </c>
      <c r="U67" s="230">
        <v>0</v>
      </c>
      <c r="V67" s="230">
        <f>ROUND(E67*U67,2)</f>
        <v>0</v>
      </c>
      <c r="W67" s="230"/>
      <c r="X67" s="230" t="s">
        <v>191</v>
      </c>
      <c r="Y67" s="230" t="s">
        <v>115</v>
      </c>
      <c r="Z67" s="210"/>
      <c r="AA67" s="210"/>
      <c r="AB67" s="210"/>
      <c r="AC67" s="210"/>
      <c r="AD67" s="210"/>
      <c r="AE67" s="210"/>
      <c r="AF67" s="210"/>
      <c r="AG67" s="210" t="s">
        <v>192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51">
        <v>23</v>
      </c>
      <c r="B68" s="252" t="s">
        <v>193</v>
      </c>
      <c r="C68" s="258" t="s">
        <v>194</v>
      </c>
      <c r="D68" s="253" t="s">
        <v>190</v>
      </c>
      <c r="E68" s="254">
        <v>1</v>
      </c>
      <c r="F68" s="255"/>
      <c r="G68" s="256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30"/>
      <c r="S68" s="230" t="s">
        <v>113</v>
      </c>
      <c r="T68" s="230" t="s">
        <v>138</v>
      </c>
      <c r="U68" s="230">
        <v>0</v>
      </c>
      <c r="V68" s="230">
        <f>ROUND(E68*U68,2)</f>
        <v>0</v>
      </c>
      <c r="W68" s="230"/>
      <c r="X68" s="230" t="s">
        <v>191</v>
      </c>
      <c r="Y68" s="230" t="s">
        <v>115</v>
      </c>
      <c r="Z68" s="210"/>
      <c r="AA68" s="210"/>
      <c r="AB68" s="210"/>
      <c r="AC68" s="210"/>
      <c r="AD68" s="210"/>
      <c r="AE68" s="210"/>
      <c r="AF68" s="210"/>
      <c r="AG68" s="210" t="s">
        <v>192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51">
        <v>24</v>
      </c>
      <c r="B69" s="252" t="s">
        <v>195</v>
      </c>
      <c r="C69" s="258" t="s">
        <v>196</v>
      </c>
      <c r="D69" s="253" t="s">
        <v>190</v>
      </c>
      <c r="E69" s="254">
        <v>1</v>
      </c>
      <c r="F69" s="255"/>
      <c r="G69" s="256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30"/>
      <c r="S69" s="230" t="s">
        <v>113</v>
      </c>
      <c r="T69" s="230" t="s">
        <v>138</v>
      </c>
      <c r="U69" s="230">
        <v>0</v>
      </c>
      <c r="V69" s="230">
        <f>ROUND(E69*U69,2)</f>
        <v>0</v>
      </c>
      <c r="W69" s="230"/>
      <c r="X69" s="230" t="s">
        <v>191</v>
      </c>
      <c r="Y69" s="230" t="s">
        <v>115</v>
      </c>
      <c r="Z69" s="210"/>
      <c r="AA69" s="210"/>
      <c r="AB69" s="210"/>
      <c r="AC69" s="210"/>
      <c r="AD69" s="210"/>
      <c r="AE69" s="210"/>
      <c r="AF69" s="210"/>
      <c r="AG69" s="210" t="s">
        <v>192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51">
        <v>25</v>
      </c>
      <c r="B70" s="252" t="s">
        <v>201</v>
      </c>
      <c r="C70" s="258" t="s">
        <v>202</v>
      </c>
      <c r="D70" s="253" t="s">
        <v>190</v>
      </c>
      <c r="E70" s="254">
        <v>1</v>
      </c>
      <c r="F70" s="255"/>
      <c r="G70" s="256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30"/>
      <c r="S70" s="230" t="s">
        <v>113</v>
      </c>
      <c r="T70" s="230" t="s">
        <v>138</v>
      </c>
      <c r="U70" s="230">
        <v>0</v>
      </c>
      <c r="V70" s="230">
        <f>ROUND(E70*U70,2)</f>
        <v>0</v>
      </c>
      <c r="W70" s="230"/>
      <c r="X70" s="230" t="s">
        <v>191</v>
      </c>
      <c r="Y70" s="230" t="s">
        <v>115</v>
      </c>
      <c r="Z70" s="210"/>
      <c r="AA70" s="210"/>
      <c r="AB70" s="210"/>
      <c r="AC70" s="210"/>
      <c r="AD70" s="210"/>
      <c r="AE70" s="210"/>
      <c r="AF70" s="210"/>
      <c r="AG70" s="210" t="s">
        <v>192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38" t="s">
        <v>108</v>
      </c>
      <c r="B71" s="239" t="s">
        <v>81</v>
      </c>
      <c r="C71" s="257" t="s">
        <v>30</v>
      </c>
      <c r="D71" s="240"/>
      <c r="E71" s="241"/>
      <c r="F71" s="242"/>
      <c r="G71" s="243">
        <f>SUMIF(AG72:AG73,"&lt;&gt;NOR",G72:G73)</f>
        <v>0</v>
      </c>
      <c r="H71" s="237"/>
      <c r="I71" s="237">
        <f>SUM(I72:I73)</f>
        <v>0</v>
      </c>
      <c r="J71" s="237"/>
      <c r="K71" s="237">
        <f>SUM(K72:K73)</f>
        <v>0</v>
      </c>
      <c r="L71" s="237"/>
      <c r="M71" s="237">
        <f>SUM(M72:M73)</f>
        <v>0</v>
      </c>
      <c r="N71" s="236"/>
      <c r="O71" s="236">
        <f>SUM(O72:O73)</f>
        <v>0</v>
      </c>
      <c r="P71" s="236"/>
      <c r="Q71" s="236">
        <f>SUM(Q72:Q73)</f>
        <v>0</v>
      </c>
      <c r="R71" s="237"/>
      <c r="S71" s="237"/>
      <c r="T71" s="237"/>
      <c r="U71" s="237"/>
      <c r="V71" s="237">
        <f>SUM(V72:V73)</f>
        <v>0</v>
      </c>
      <c r="W71" s="237"/>
      <c r="X71" s="237"/>
      <c r="Y71" s="237"/>
      <c r="AG71" t="s">
        <v>109</v>
      </c>
    </row>
    <row r="72" spans="1:60" outlineLevel="1" x14ac:dyDescent="0.2">
      <c r="A72" s="251">
        <v>26</v>
      </c>
      <c r="B72" s="252" t="s">
        <v>205</v>
      </c>
      <c r="C72" s="258" t="s">
        <v>206</v>
      </c>
      <c r="D72" s="253" t="s">
        <v>190</v>
      </c>
      <c r="E72" s="254">
        <v>1</v>
      </c>
      <c r="F72" s="255"/>
      <c r="G72" s="256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30"/>
      <c r="S72" s="230" t="s">
        <v>113</v>
      </c>
      <c r="T72" s="230" t="s">
        <v>138</v>
      </c>
      <c r="U72" s="230">
        <v>0</v>
      </c>
      <c r="V72" s="230">
        <f>ROUND(E72*U72,2)</f>
        <v>0</v>
      </c>
      <c r="W72" s="230"/>
      <c r="X72" s="230" t="s">
        <v>191</v>
      </c>
      <c r="Y72" s="230" t="s">
        <v>115</v>
      </c>
      <c r="Z72" s="210"/>
      <c r="AA72" s="210"/>
      <c r="AB72" s="210"/>
      <c r="AC72" s="210"/>
      <c r="AD72" s="210"/>
      <c r="AE72" s="210"/>
      <c r="AF72" s="210"/>
      <c r="AG72" s="210" t="s">
        <v>192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5">
        <v>27</v>
      </c>
      <c r="B73" s="246" t="s">
        <v>203</v>
      </c>
      <c r="C73" s="259" t="s">
        <v>204</v>
      </c>
      <c r="D73" s="247" t="s">
        <v>190</v>
      </c>
      <c r="E73" s="248">
        <v>1</v>
      </c>
      <c r="F73" s="249"/>
      <c r="G73" s="250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30"/>
      <c r="S73" s="230" t="s">
        <v>113</v>
      </c>
      <c r="T73" s="230" t="s">
        <v>138</v>
      </c>
      <c r="U73" s="230">
        <v>0</v>
      </c>
      <c r="V73" s="230">
        <f>ROUND(E73*U73,2)</f>
        <v>0</v>
      </c>
      <c r="W73" s="230"/>
      <c r="X73" s="230" t="s">
        <v>191</v>
      </c>
      <c r="Y73" s="230" t="s">
        <v>115</v>
      </c>
      <c r="Z73" s="210"/>
      <c r="AA73" s="210"/>
      <c r="AB73" s="210"/>
      <c r="AC73" s="210"/>
      <c r="AD73" s="210"/>
      <c r="AE73" s="210"/>
      <c r="AF73" s="210"/>
      <c r="AG73" s="210" t="s">
        <v>192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3"/>
      <c r="B74" s="4"/>
      <c r="C74" s="262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v>12</v>
      </c>
      <c r="AF74">
        <v>21</v>
      </c>
      <c r="AG74" t="s">
        <v>94</v>
      </c>
    </row>
    <row r="75" spans="1:60" x14ac:dyDescent="0.2">
      <c r="A75" s="213"/>
      <c r="B75" s="214" t="s">
        <v>31</v>
      </c>
      <c r="C75" s="263"/>
      <c r="D75" s="215"/>
      <c r="E75" s="216"/>
      <c r="F75" s="216"/>
      <c r="G75" s="244">
        <f>G8+G54+G66+G71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f>SUMIF(L7:L73,AE74,G7:G73)</f>
        <v>0</v>
      </c>
      <c r="AF75">
        <f>SUMIF(L7:L73,AF74,G7:G73)</f>
        <v>0</v>
      </c>
      <c r="AG75" t="s">
        <v>207</v>
      </c>
    </row>
    <row r="76" spans="1:60" x14ac:dyDescent="0.2">
      <c r="A76" s="3"/>
      <c r="B76" s="4"/>
      <c r="C76" s="262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/>
      <c r="C77" s="262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17" t="s">
        <v>208</v>
      </c>
      <c r="B78" s="217"/>
      <c r="C78" s="264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18"/>
      <c r="B79" s="219"/>
      <c r="C79" s="265"/>
      <c r="D79" s="219"/>
      <c r="E79" s="219"/>
      <c r="F79" s="219"/>
      <c r="G79" s="22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G79" t="s">
        <v>209</v>
      </c>
    </row>
    <row r="80" spans="1:60" x14ac:dyDescent="0.2">
      <c r="A80" s="221"/>
      <c r="B80" s="222"/>
      <c r="C80" s="266"/>
      <c r="D80" s="222"/>
      <c r="E80" s="222"/>
      <c r="F80" s="222"/>
      <c r="G80" s="22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21"/>
      <c r="B81" s="222"/>
      <c r="C81" s="266"/>
      <c r="D81" s="222"/>
      <c r="E81" s="222"/>
      <c r="F81" s="222"/>
      <c r="G81" s="22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221"/>
      <c r="B82" s="222"/>
      <c r="C82" s="266"/>
      <c r="D82" s="222"/>
      <c r="E82" s="222"/>
      <c r="F82" s="222"/>
      <c r="G82" s="22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24"/>
      <c r="B83" s="225"/>
      <c r="C83" s="267"/>
      <c r="D83" s="225"/>
      <c r="E83" s="225"/>
      <c r="F83" s="225"/>
      <c r="G83" s="22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3"/>
      <c r="B84" s="4"/>
      <c r="C84" s="262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C85" s="268"/>
      <c r="D85" s="10"/>
      <c r="AG85" t="s">
        <v>210</v>
      </c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7vwZKar7U3sfeUeLBdKPcHM9jNu1gIjsH8Tl+50vzzBCSQvEmQUZBX6In+M9W3WuwDu5BS8HOviETDjNg8DjQ==" saltValue="mwmueF5sQ4zNKJntVbBEYg==" spinCount="100000" sheet="1" formatRows="0"/>
  <mergeCells count="6">
    <mergeCell ref="A1:G1"/>
    <mergeCell ref="C2:G2"/>
    <mergeCell ref="C3:G3"/>
    <mergeCell ref="C4:G4"/>
    <mergeCell ref="A78:C78"/>
    <mergeCell ref="A79:G8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C390-70BA-45DC-B997-7629FB88B66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82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83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83</v>
      </c>
      <c r="AG3" t="s">
        <v>84</v>
      </c>
    </row>
    <row r="4" spans="1:60" ht="24.95" customHeight="1" x14ac:dyDescent="0.2">
      <c r="A4" s="200" t="s">
        <v>10</v>
      </c>
      <c r="B4" s="201" t="s">
        <v>51</v>
      </c>
      <c r="C4" s="202" t="s">
        <v>52</v>
      </c>
      <c r="D4" s="203"/>
      <c r="E4" s="203"/>
      <c r="F4" s="203"/>
      <c r="G4" s="204"/>
      <c r="AG4" t="s">
        <v>85</v>
      </c>
    </row>
    <row r="5" spans="1:60" x14ac:dyDescent="0.2">
      <c r="D5" s="10"/>
    </row>
    <row r="6" spans="1:60" ht="38.25" x14ac:dyDescent="0.2">
      <c r="A6" s="206" t="s">
        <v>86</v>
      </c>
      <c r="B6" s="208" t="s">
        <v>87</v>
      </c>
      <c r="C6" s="208" t="s">
        <v>88</v>
      </c>
      <c r="D6" s="207" t="s">
        <v>89</v>
      </c>
      <c r="E6" s="206" t="s">
        <v>90</v>
      </c>
      <c r="F6" s="205" t="s">
        <v>91</v>
      </c>
      <c r="G6" s="206" t="s">
        <v>31</v>
      </c>
      <c r="H6" s="209" t="s">
        <v>32</v>
      </c>
      <c r="I6" s="209" t="s">
        <v>92</v>
      </c>
      <c r="J6" s="209" t="s">
        <v>33</v>
      </c>
      <c r="K6" s="209" t="s">
        <v>93</v>
      </c>
      <c r="L6" s="209" t="s">
        <v>94</v>
      </c>
      <c r="M6" s="209" t="s">
        <v>95</v>
      </c>
      <c r="N6" s="209" t="s">
        <v>96</v>
      </c>
      <c r="O6" s="209" t="s">
        <v>97</v>
      </c>
      <c r="P6" s="209" t="s">
        <v>98</v>
      </c>
      <c r="Q6" s="209" t="s">
        <v>99</v>
      </c>
      <c r="R6" s="209" t="s">
        <v>100</v>
      </c>
      <c r="S6" s="209" t="s">
        <v>101</v>
      </c>
      <c r="T6" s="209" t="s">
        <v>102</v>
      </c>
      <c r="U6" s="209" t="s">
        <v>103</v>
      </c>
      <c r="V6" s="209" t="s">
        <v>104</v>
      </c>
      <c r="W6" s="209" t="s">
        <v>105</v>
      </c>
      <c r="X6" s="209" t="s">
        <v>106</v>
      </c>
      <c r="Y6" s="209" t="s">
        <v>107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8" t="s">
        <v>108</v>
      </c>
      <c r="B8" s="239" t="s">
        <v>65</v>
      </c>
      <c r="C8" s="257" t="s">
        <v>66</v>
      </c>
      <c r="D8" s="240"/>
      <c r="E8" s="241"/>
      <c r="F8" s="242"/>
      <c r="G8" s="243">
        <f>SUMIF(AG9:AG43,"&lt;&gt;NOR",G9:G43)</f>
        <v>0</v>
      </c>
      <c r="H8" s="237"/>
      <c r="I8" s="237">
        <f>SUM(I9:I43)</f>
        <v>0</v>
      </c>
      <c r="J8" s="237"/>
      <c r="K8" s="237">
        <f>SUM(K9:K43)</f>
        <v>0</v>
      </c>
      <c r="L8" s="237"/>
      <c r="M8" s="237">
        <f>SUM(M9:M43)</f>
        <v>0</v>
      </c>
      <c r="N8" s="236"/>
      <c r="O8" s="236">
        <f>SUM(O9:O43)</f>
        <v>0</v>
      </c>
      <c r="P8" s="236"/>
      <c r="Q8" s="236">
        <f>SUM(Q9:Q43)</f>
        <v>0</v>
      </c>
      <c r="R8" s="237"/>
      <c r="S8" s="237"/>
      <c r="T8" s="237"/>
      <c r="U8" s="237"/>
      <c r="V8" s="237">
        <f>SUM(V9:V43)</f>
        <v>0</v>
      </c>
      <c r="W8" s="237"/>
      <c r="X8" s="237"/>
      <c r="Y8" s="237"/>
      <c r="AG8" t="s">
        <v>109</v>
      </c>
    </row>
    <row r="9" spans="1:60" ht="22.5" outlineLevel="1" x14ac:dyDescent="0.2">
      <c r="A9" s="245">
        <v>1</v>
      </c>
      <c r="B9" s="246" t="s">
        <v>282</v>
      </c>
      <c r="C9" s="259" t="s">
        <v>283</v>
      </c>
      <c r="D9" s="247" t="s">
        <v>225</v>
      </c>
      <c r="E9" s="248">
        <v>21</v>
      </c>
      <c r="F9" s="249"/>
      <c r="G9" s="25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137</v>
      </c>
      <c r="T9" s="230" t="s">
        <v>138</v>
      </c>
      <c r="U9" s="230">
        <v>0</v>
      </c>
      <c r="V9" s="230">
        <f>ROUND(E9*U9,2)</f>
        <v>0</v>
      </c>
      <c r="W9" s="230"/>
      <c r="X9" s="230" t="s">
        <v>114</v>
      </c>
      <c r="Y9" s="230" t="s">
        <v>115</v>
      </c>
      <c r="Z9" s="210"/>
      <c r="AA9" s="210"/>
      <c r="AB9" s="210"/>
      <c r="AC9" s="210"/>
      <c r="AD9" s="210"/>
      <c r="AE9" s="210"/>
      <c r="AF9" s="210"/>
      <c r="AG9" s="210" t="s">
        <v>116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0" t="s">
        <v>284</v>
      </c>
      <c r="D10" s="232"/>
      <c r="E10" s="233">
        <v>7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120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60" t="s">
        <v>285</v>
      </c>
      <c r="D11" s="232"/>
      <c r="E11" s="233">
        <v>7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120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7"/>
      <c r="B12" s="228"/>
      <c r="C12" s="260" t="s">
        <v>286</v>
      </c>
      <c r="D12" s="232"/>
      <c r="E12" s="233">
        <v>7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120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5">
        <v>2</v>
      </c>
      <c r="B13" s="246" t="s">
        <v>287</v>
      </c>
      <c r="C13" s="259" t="s">
        <v>288</v>
      </c>
      <c r="D13" s="247" t="s">
        <v>225</v>
      </c>
      <c r="E13" s="248">
        <v>3</v>
      </c>
      <c r="F13" s="249"/>
      <c r="G13" s="25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137</v>
      </c>
      <c r="T13" s="230" t="s">
        <v>138</v>
      </c>
      <c r="U13" s="230">
        <v>0</v>
      </c>
      <c r="V13" s="230">
        <f>ROUND(E13*U13,2)</f>
        <v>0</v>
      </c>
      <c r="W13" s="230"/>
      <c r="X13" s="230" t="s">
        <v>114</v>
      </c>
      <c r="Y13" s="230" t="s">
        <v>115</v>
      </c>
      <c r="Z13" s="210"/>
      <c r="AA13" s="210"/>
      <c r="AB13" s="210"/>
      <c r="AC13" s="210"/>
      <c r="AD13" s="210"/>
      <c r="AE13" s="210"/>
      <c r="AF13" s="210"/>
      <c r="AG13" s="210" t="s">
        <v>116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60" t="s">
        <v>227</v>
      </c>
      <c r="D14" s="232"/>
      <c r="E14" s="233">
        <v>1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120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60" t="s">
        <v>228</v>
      </c>
      <c r="D15" s="232"/>
      <c r="E15" s="233">
        <v>1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120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7"/>
      <c r="B16" s="228"/>
      <c r="C16" s="260" t="s">
        <v>229</v>
      </c>
      <c r="D16" s="232"/>
      <c r="E16" s="233">
        <v>1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120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5">
        <v>3</v>
      </c>
      <c r="B17" s="246" t="s">
        <v>289</v>
      </c>
      <c r="C17" s="259" t="s">
        <v>290</v>
      </c>
      <c r="D17" s="247" t="s">
        <v>225</v>
      </c>
      <c r="E17" s="248">
        <v>1</v>
      </c>
      <c r="F17" s="249"/>
      <c r="G17" s="25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137</v>
      </c>
      <c r="T17" s="230" t="s">
        <v>138</v>
      </c>
      <c r="U17" s="230">
        <v>0</v>
      </c>
      <c r="V17" s="230">
        <f>ROUND(E17*U17,2)</f>
        <v>0</v>
      </c>
      <c r="W17" s="230"/>
      <c r="X17" s="230" t="s">
        <v>114</v>
      </c>
      <c r="Y17" s="230" t="s">
        <v>115</v>
      </c>
      <c r="Z17" s="210"/>
      <c r="AA17" s="210"/>
      <c r="AB17" s="210"/>
      <c r="AC17" s="210"/>
      <c r="AD17" s="210"/>
      <c r="AE17" s="210"/>
      <c r="AF17" s="210"/>
      <c r="AG17" s="210" t="s">
        <v>116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60" t="s">
        <v>258</v>
      </c>
      <c r="D18" s="232"/>
      <c r="E18" s="233">
        <v>1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120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5">
        <v>4</v>
      </c>
      <c r="B19" s="246" t="s">
        <v>291</v>
      </c>
      <c r="C19" s="259" t="s">
        <v>292</v>
      </c>
      <c r="D19" s="247" t="s">
        <v>225</v>
      </c>
      <c r="E19" s="248">
        <v>1</v>
      </c>
      <c r="F19" s="249"/>
      <c r="G19" s="250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137</v>
      </c>
      <c r="T19" s="230" t="s">
        <v>138</v>
      </c>
      <c r="U19" s="230">
        <v>0</v>
      </c>
      <c r="V19" s="230">
        <f>ROUND(E19*U19,2)</f>
        <v>0</v>
      </c>
      <c r="W19" s="230"/>
      <c r="X19" s="230" t="s">
        <v>114</v>
      </c>
      <c r="Y19" s="230" t="s">
        <v>115</v>
      </c>
      <c r="Z19" s="210"/>
      <c r="AA19" s="210"/>
      <c r="AB19" s="210"/>
      <c r="AC19" s="210"/>
      <c r="AD19" s="210"/>
      <c r="AE19" s="210"/>
      <c r="AF19" s="210"/>
      <c r="AG19" s="210" t="s">
        <v>116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60" t="s">
        <v>230</v>
      </c>
      <c r="D20" s="232"/>
      <c r="E20" s="233">
        <v>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120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45">
        <v>5</v>
      </c>
      <c r="B21" s="246" t="s">
        <v>293</v>
      </c>
      <c r="C21" s="259" t="s">
        <v>294</v>
      </c>
      <c r="D21" s="247" t="s">
        <v>225</v>
      </c>
      <c r="E21" s="248">
        <v>24</v>
      </c>
      <c r="F21" s="249"/>
      <c r="G21" s="25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137</v>
      </c>
      <c r="T21" s="230" t="s">
        <v>138</v>
      </c>
      <c r="U21" s="230">
        <v>0</v>
      </c>
      <c r="V21" s="230">
        <f>ROUND(E21*U21,2)</f>
        <v>0</v>
      </c>
      <c r="W21" s="230"/>
      <c r="X21" s="230" t="s">
        <v>114</v>
      </c>
      <c r="Y21" s="230" t="s">
        <v>115</v>
      </c>
      <c r="Z21" s="210"/>
      <c r="AA21" s="210"/>
      <c r="AB21" s="210"/>
      <c r="AC21" s="210"/>
      <c r="AD21" s="210"/>
      <c r="AE21" s="210"/>
      <c r="AF21" s="210"/>
      <c r="AG21" s="210" t="s">
        <v>116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60" t="s">
        <v>295</v>
      </c>
      <c r="D22" s="232"/>
      <c r="E22" s="233">
        <v>24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120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51">
        <v>6</v>
      </c>
      <c r="B23" s="252" t="s">
        <v>296</v>
      </c>
      <c r="C23" s="258" t="s">
        <v>297</v>
      </c>
      <c r="D23" s="253" t="s">
        <v>225</v>
      </c>
      <c r="E23" s="254">
        <v>20</v>
      </c>
      <c r="F23" s="255"/>
      <c r="G23" s="256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137</v>
      </c>
      <c r="T23" s="230" t="s">
        <v>138</v>
      </c>
      <c r="U23" s="230">
        <v>0</v>
      </c>
      <c r="V23" s="230">
        <f>ROUND(E23*U23,2)</f>
        <v>0</v>
      </c>
      <c r="W23" s="230"/>
      <c r="X23" s="230" t="s">
        <v>114</v>
      </c>
      <c r="Y23" s="230" t="s">
        <v>115</v>
      </c>
      <c r="Z23" s="210"/>
      <c r="AA23" s="210"/>
      <c r="AB23" s="210"/>
      <c r="AC23" s="210"/>
      <c r="AD23" s="210"/>
      <c r="AE23" s="210"/>
      <c r="AF23" s="210"/>
      <c r="AG23" s="210" t="s">
        <v>116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5">
        <v>7</v>
      </c>
      <c r="B24" s="246" t="s">
        <v>298</v>
      </c>
      <c r="C24" s="259" t="s">
        <v>299</v>
      </c>
      <c r="D24" s="247" t="s">
        <v>218</v>
      </c>
      <c r="E24" s="248">
        <v>2</v>
      </c>
      <c r="F24" s="249"/>
      <c r="G24" s="25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137</v>
      </c>
      <c r="T24" s="230" t="s">
        <v>138</v>
      </c>
      <c r="U24" s="230">
        <v>0</v>
      </c>
      <c r="V24" s="230">
        <f>ROUND(E24*U24,2)</f>
        <v>0</v>
      </c>
      <c r="W24" s="230"/>
      <c r="X24" s="230" t="s">
        <v>114</v>
      </c>
      <c r="Y24" s="230" t="s">
        <v>115</v>
      </c>
      <c r="Z24" s="210"/>
      <c r="AA24" s="210"/>
      <c r="AB24" s="210"/>
      <c r="AC24" s="210"/>
      <c r="AD24" s="210"/>
      <c r="AE24" s="210"/>
      <c r="AF24" s="210"/>
      <c r="AG24" s="210" t="s">
        <v>116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60" t="s">
        <v>258</v>
      </c>
      <c r="D25" s="232"/>
      <c r="E25" s="233">
        <v>1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120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60" t="s">
        <v>243</v>
      </c>
      <c r="D26" s="232"/>
      <c r="E26" s="233">
        <v>1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120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5">
        <v>8</v>
      </c>
      <c r="B27" s="246" t="s">
        <v>300</v>
      </c>
      <c r="C27" s="259" t="s">
        <v>301</v>
      </c>
      <c r="D27" s="247" t="s">
        <v>218</v>
      </c>
      <c r="E27" s="248">
        <v>7</v>
      </c>
      <c r="F27" s="249"/>
      <c r="G27" s="250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137</v>
      </c>
      <c r="T27" s="230" t="s">
        <v>138</v>
      </c>
      <c r="U27" s="230">
        <v>0</v>
      </c>
      <c r="V27" s="230">
        <f>ROUND(E27*U27,2)</f>
        <v>0</v>
      </c>
      <c r="W27" s="230"/>
      <c r="X27" s="230" t="s">
        <v>114</v>
      </c>
      <c r="Y27" s="230" t="s">
        <v>115</v>
      </c>
      <c r="Z27" s="210"/>
      <c r="AA27" s="210"/>
      <c r="AB27" s="210"/>
      <c r="AC27" s="210"/>
      <c r="AD27" s="210"/>
      <c r="AE27" s="210"/>
      <c r="AF27" s="210"/>
      <c r="AG27" s="210" t="s">
        <v>116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60" t="s">
        <v>258</v>
      </c>
      <c r="D28" s="232"/>
      <c r="E28" s="233">
        <v>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120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60" t="s">
        <v>227</v>
      </c>
      <c r="D29" s="232"/>
      <c r="E29" s="233">
        <v>1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120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60" t="s">
        <v>228</v>
      </c>
      <c r="D30" s="232"/>
      <c r="E30" s="233">
        <v>1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120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60" t="s">
        <v>229</v>
      </c>
      <c r="D31" s="232"/>
      <c r="E31" s="233">
        <v>1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120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60" t="s">
        <v>230</v>
      </c>
      <c r="D32" s="232"/>
      <c r="E32" s="233">
        <v>1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120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60" t="s">
        <v>231</v>
      </c>
      <c r="D33" s="232"/>
      <c r="E33" s="233">
        <v>2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120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5">
        <v>9</v>
      </c>
      <c r="B34" s="246" t="s">
        <v>302</v>
      </c>
      <c r="C34" s="259" t="s">
        <v>303</v>
      </c>
      <c r="D34" s="247" t="s">
        <v>225</v>
      </c>
      <c r="E34" s="248">
        <v>15</v>
      </c>
      <c r="F34" s="249"/>
      <c r="G34" s="250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137</v>
      </c>
      <c r="T34" s="230" t="s">
        <v>138</v>
      </c>
      <c r="U34" s="230">
        <v>0</v>
      </c>
      <c r="V34" s="230">
        <f>ROUND(E34*U34,2)</f>
        <v>0</v>
      </c>
      <c r="W34" s="230"/>
      <c r="X34" s="230" t="s">
        <v>114</v>
      </c>
      <c r="Y34" s="230" t="s">
        <v>115</v>
      </c>
      <c r="Z34" s="210"/>
      <c r="AA34" s="210"/>
      <c r="AB34" s="210"/>
      <c r="AC34" s="210"/>
      <c r="AD34" s="210"/>
      <c r="AE34" s="210"/>
      <c r="AF34" s="210"/>
      <c r="AG34" s="210" t="s">
        <v>116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27"/>
      <c r="B35" s="228"/>
      <c r="C35" s="260" t="s">
        <v>304</v>
      </c>
      <c r="D35" s="232"/>
      <c r="E35" s="233">
        <v>15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120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5">
        <v>10</v>
      </c>
      <c r="B36" s="246" t="s">
        <v>305</v>
      </c>
      <c r="C36" s="259" t="s">
        <v>306</v>
      </c>
      <c r="D36" s="247" t="s">
        <v>225</v>
      </c>
      <c r="E36" s="248">
        <v>1</v>
      </c>
      <c r="F36" s="249"/>
      <c r="G36" s="250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137</v>
      </c>
      <c r="T36" s="230" t="s">
        <v>138</v>
      </c>
      <c r="U36" s="230">
        <v>0</v>
      </c>
      <c r="V36" s="230">
        <f>ROUND(E36*U36,2)</f>
        <v>0</v>
      </c>
      <c r="W36" s="230"/>
      <c r="X36" s="230" t="s">
        <v>114</v>
      </c>
      <c r="Y36" s="230" t="s">
        <v>115</v>
      </c>
      <c r="Z36" s="210"/>
      <c r="AA36" s="210"/>
      <c r="AB36" s="210"/>
      <c r="AC36" s="210"/>
      <c r="AD36" s="210"/>
      <c r="AE36" s="210"/>
      <c r="AF36" s="210"/>
      <c r="AG36" s="210" t="s">
        <v>116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7"/>
      <c r="B37" s="228"/>
      <c r="C37" s="260" t="s">
        <v>230</v>
      </c>
      <c r="D37" s="232"/>
      <c r="E37" s="233">
        <v>1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120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5">
        <v>11</v>
      </c>
      <c r="B38" s="246" t="s">
        <v>307</v>
      </c>
      <c r="C38" s="259" t="s">
        <v>308</v>
      </c>
      <c r="D38" s="247" t="s">
        <v>225</v>
      </c>
      <c r="E38" s="248">
        <v>2</v>
      </c>
      <c r="F38" s="249"/>
      <c r="G38" s="250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137</v>
      </c>
      <c r="T38" s="230" t="s">
        <v>138</v>
      </c>
      <c r="U38" s="230">
        <v>0</v>
      </c>
      <c r="V38" s="230">
        <f>ROUND(E38*U38,2)</f>
        <v>0</v>
      </c>
      <c r="W38" s="230"/>
      <c r="X38" s="230" t="s">
        <v>114</v>
      </c>
      <c r="Y38" s="230" t="s">
        <v>115</v>
      </c>
      <c r="Z38" s="210"/>
      <c r="AA38" s="210"/>
      <c r="AB38" s="210"/>
      <c r="AC38" s="210"/>
      <c r="AD38" s="210"/>
      <c r="AE38" s="210"/>
      <c r="AF38" s="210"/>
      <c r="AG38" s="210" t="s">
        <v>116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27"/>
      <c r="B39" s="228"/>
      <c r="C39" s="260" t="s">
        <v>251</v>
      </c>
      <c r="D39" s="232"/>
      <c r="E39" s="233">
        <v>2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120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5">
        <v>12</v>
      </c>
      <c r="B40" s="246" t="s">
        <v>289</v>
      </c>
      <c r="C40" s="259" t="s">
        <v>309</v>
      </c>
      <c r="D40" s="247" t="s">
        <v>225</v>
      </c>
      <c r="E40" s="248">
        <v>1</v>
      </c>
      <c r="F40" s="249"/>
      <c r="G40" s="250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30"/>
      <c r="S40" s="230" t="s">
        <v>137</v>
      </c>
      <c r="T40" s="230" t="s">
        <v>138</v>
      </c>
      <c r="U40" s="230">
        <v>0</v>
      </c>
      <c r="V40" s="230">
        <f>ROUND(E40*U40,2)</f>
        <v>0</v>
      </c>
      <c r="W40" s="230"/>
      <c r="X40" s="230" t="s">
        <v>254</v>
      </c>
      <c r="Y40" s="230" t="s">
        <v>115</v>
      </c>
      <c r="Z40" s="210"/>
      <c r="AA40" s="210"/>
      <c r="AB40" s="210"/>
      <c r="AC40" s="210"/>
      <c r="AD40" s="210"/>
      <c r="AE40" s="210"/>
      <c r="AF40" s="210"/>
      <c r="AG40" s="210" t="s">
        <v>255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27"/>
      <c r="B41" s="228"/>
      <c r="C41" s="260" t="s">
        <v>243</v>
      </c>
      <c r="D41" s="232"/>
      <c r="E41" s="233">
        <v>1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120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5">
        <v>13</v>
      </c>
      <c r="B42" s="246" t="s">
        <v>293</v>
      </c>
      <c r="C42" s="259" t="s">
        <v>310</v>
      </c>
      <c r="D42" s="247" t="s">
        <v>225</v>
      </c>
      <c r="E42" s="248">
        <v>20</v>
      </c>
      <c r="F42" s="249"/>
      <c r="G42" s="250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137</v>
      </c>
      <c r="T42" s="230" t="s">
        <v>138</v>
      </c>
      <c r="U42" s="230">
        <v>0</v>
      </c>
      <c r="V42" s="230">
        <f>ROUND(E42*U42,2)</f>
        <v>0</v>
      </c>
      <c r="W42" s="230"/>
      <c r="X42" s="230" t="s">
        <v>254</v>
      </c>
      <c r="Y42" s="230" t="s">
        <v>115</v>
      </c>
      <c r="Z42" s="210"/>
      <c r="AA42" s="210"/>
      <c r="AB42" s="210"/>
      <c r="AC42" s="210"/>
      <c r="AD42" s="210"/>
      <c r="AE42" s="210"/>
      <c r="AF42" s="210"/>
      <c r="AG42" s="210" t="s">
        <v>255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60" t="s">
        <v>311</v>
      </c>
      <c r="D43" s="232"/>
      <c r="E43" s="233">
        <v>20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120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3"/>
      <c r="B44" s="4"/>
      <c r="C44" s="262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12</v>
      </c>
      <c r="AF44">
        <v>21</v>
      </c>
      <c r="AG44" t="s">
        <v>94</v>
      </c>
    </row>
    <row r="45" spans="1:60" x14ac:dyDescent="0.2">
      <c r="A45" s="213"/>
      <c r="B45" s="214" t="s">
        <v>31</v>
      </c>
      <c r="C45" s="263"/>
      <c r="D45" s="215"/>
      <c r="E45" s="216"/>
      <c r="F45" s="216"/>
      <c r="G45" s="244">
        <f>G8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207</v>
      </c>
    </row>
    <row r="46" spans="1:60" x14ac:dyDescent="0.2">
      <c r="A46" s="3"/>
      <c r="B46" s="4"/>
      <c r="C46" s="262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3"/>
      <c r="B47" s="4"/>
      <c r="C47" s="262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17" t="s">
        <v>208</v>
      </c>
      <c r="B48" s="217"/>
      <c r="C48" s="26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18"/>
      <c r="B49" s="219"/>
      <c r="C49" s="265"/>
      <c r="D49" s="219"/>
      <c r="E49" s="219"/>
      <c r="F49" s="219"/>
      <c r="G49" s="22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G49" t="s">
        <v>209</v>
      </c>
    </row>
    <row r="50" spans="1:33" x14ac:dyDescent="0.2">
      <c r="A50" s="221"/>
      <c r="B50" s="222"/>
      <c r="C50" s="266"/>
      <c r="D50" s="222"/>
      <c r="E50" s="222"/>
      <c r="F50" s="222"/>
      <c r="G50" s="2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21"/>
      <c r="B51" s="222"/>
      <c r="C51" s="266"/>
      <c r="D51" s="222"/>
      <c r="E51" s="222"/>
      <c r="F51" s="222"/>
      <c r="G51" s="22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21"/>
      <c r="B52" s="222"/>
      <c r="C52" s="266"/>
      <c r="D52" s="222"/>
      <c r="E52" s="222"/>
      <c r="F52" s="222"/>
      <c r="G52" s="2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24"/>
      <c r="B53" s="225"/>
      <c r="C53" s="267"/>
      <c r="D53" s="225"/>
      <c r="E53" s="225"/>
      <c r="F53" s="225"/>
      <c r="G53" s="22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3"/>
      <c r="B54" s="4"/>
      <c r="C54" s="262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C55" s="268"/>
      <c r="D55" s="10"/>
      <c r="AG55" t="s">
        <v>210</v>
      </c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kfzB9jE7rmp3rT8F5N6VTZ5Hup4e+y6APykw9eiZZ0hWpnaDpqqHnP50Umpfaq2RnyFocIQVJWEBhRGYCd8XA==" saltValue="Oawkt15gzB0A6td40PIVyQ==" spinCount="100000" sheet="1" formatRows="0"/>
  <mergeCells count="6">
    <mergeCell ref="A1:G1"/>
    <mergeCell ref="C2:G2"/>
    <mergeCell ref="C3:G3"/>
    <mergeCell ref="C4:G4"/>
    <mergeCell ref="A48:C48"/>
    <mergeCell ref="A49:G5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02 01 Pol</vt:lpstr>
      <vt:lpstr>02 02 Pol</vt:lpstr>
      <vt:lpstr>02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'02 02 Pol'!Názvy_tisku</vt:lpstr>
      <vt:lpstr>'02 03 Pol'!Názvy_tisku</vt:lpstr>
      <vt:lpstr>oadresa</vt:lpstr>
      <vt:lpstr>Stavba!Objednatel</vt:lpstr>
      <vt:lpstr>Stavba!Objekt</vt:lpstr>
      <vt:lpstr>'02 01 Pol'!Oblast_tisku</vt:lpstr>
      <vt:lpstr>'02 02 Pol'!Oblast_tisku</vt:lpstr>
      <vt:lpstr>'02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Čížek</dc:creator>
  <cp:lastModifiedBy>Petr Čížek</cp:lastModifiedBy>
  <cp:lastPrinted>2019-03-19T12:27:02Z</cp:lastPrinted>
  <dcterms:created xsi:type="dcterms:W3CDTF">2009-04-08T07:15:50Z</dcterms:created>
  <dcterms:modified xsi:type="dcterms:W3CDTF">2024-10-29T08:01:33Z</dcterms:modified>
</cp:coreProperties>
</file>