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/>
  </bookViews>
  <sheets>
    <sheet name="Stavba" sheetId="1" r:id="rId1"/>
    <sheet name="VzorPolozky" sheetId="10" state="hidden" r:id="rId2"/>
    <sheet name="SO 00 00 Naklady" sheetId="12" r:id="rId3"/>
    <sheet name="SO 01 1-SA Pol" sheetId="13" r:id="rId4"/>
  </sheets>
  <externalReferences>
    <externalReference r:id="rId5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00 00 Naklady'!$1:$7</definedName>
    <definedName name="_xlnm.Print_Titles" localSheetId="3">'SO 01 1-SA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00 00 Naklady'!$A$1:$X$32</definedName>
    <definedName name="_xlnm.Print_Area" localSheetId="3">'SO 01 1-SA Pol'!$A$1:$X$432</definedName>
    <definedName name="_xlnm.Print_Area" localSheetId="0">Stavba!$A$1:$J$71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431" i="13"/>
  <c r="BA387" i="13"/>
  <c r="BA64" i="13"/>
  <c r="BA54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9" i="13"/>
  <c r="I29" i="13"/>
  <c r="I28" i="13" s="1"/>
  <c r="K29" i="13"/>
  <c r="M29" i="13"/>
  <c r="O29" i="13"/>
  <c r="Q29" i="13"/>
  <c r="Q28" i="13" s="1"/>
  <c r="V29" i="13"/>
  <c r="G34" i="13"/>
  <c r="M34" i="13" s="1"/>
  <c r="I34" i="13"/>
  <c r="K34" i="13"/>
  <c r="K28" i="13" s="1"/>
  <c r="O34" i="13"/>
  <c r="O28" i="13" s="1"/>
  <c r="Q34" i="13"/>
  <c r="V34" i="13"/>
  <c r="V28" i="13" s="1"/>
  <c r="G38" i="13"/>
  <c r="I38" i="13"/>
  <c r="K38" i="13"/>
  <c r="M38" i="13"/>
  <c r="O38" i="13"/>
  <c r="Q38" i="13"/>
  <c r="V38" i="13"/>
  <c r="G43" i="13"/>
  <c r="M43" i="13" s="1"/>
  <c r="I43" i="13"/>
  <c r="K43" i="13"/>
  <c r="O43" i="13"/>
  <c r="Q43" i="13"/>
  <c r="V43" i="13"/>
  <c r="G49" i="13"/>
  <c r="G48" i="13" s="1"/>
  <c r="I49" i="13"/>
  <c r="K49" i="13"/>
  <c r="K48" i="13" s="1"/>
  <c r="O49" i="13"/>
  <c r="O48" i="13" s="1"/>
  <c r="Q49" i="13"/>
  <c r="V49" i="13"/>
  <c r="V48" i="13" s="1"/>
  <c r="G53" i="13"/>
  <c r="I53" i="13"/>
  <c r="I48" i="13" s="1"/>
  <c r="K53" i="13"/>
  <c r="M53" i="13"/>
  <c r="O53" i="13"/>
  <c r="Q53" i="13"/>
  <c r="Q48" i="13" s="1"/>
  <c r="V53" i="13"/>
  <c r="G58" i="13"/>
  <c r="M58" i="13" s="1"/>
  <c r="I58" i="13"/>
  <c r="K58" i="13"/>
  <c r="O58" i="13"/>
  <c r="Q58" i="13"/>
  <c r="V58" i="13"/>
  <c r="G63" i="13"/>
  <c r="G62" i="13" s="1"/>
  <c r="I63" i="13"/>
  <c r="K63" i="13"/>
  <c r="K62" i="13" s="1"/>
  <c r="O63" i="13"/>
  <c r="O62" i="13" s="1"/>
  <c r="Q63" i="13"/>
  <c r="V63" i="13"/>
  <c r="V62" i="13" s="1"/>
  <c r="G78" i="13"/>
  <c r="I78" i="13"/>
  <c r="I62" i="13" s="1"/>
  <c r="K78" i="13"/>
  <c r="M78" i="13"/>
  <c r="O78" i="13"/>
  <c r="Q78" i="13"/>
  <c r="Q62" i="13" s="1"/>
  <c r="V78" i="13"/>
  <c r="G110" i="13"/>
  <c r="M110" i="13" s="1"/>
  <c r="I110" i="13"/>
  <c r="K110" i="13"/>
  <c r="O110" i="13"/>
  <c r="Q110" i="13"/>
  <c r="V110" i="13"/>
  <c r="G119" i="13"/>
  <c r="I119" i="13"/>
  <c r="K119" i="13"/>
  <c r="M119" i="13"/>
  <c r="O119" i="13"/>
  <c r="Q119" i="13"/>
  <c r="V119" i="13"/>
  <c r="G127" i="13"/>
  <c r="M127" i="13" s="1"/>
  <c r="I127" i="13"/>
  <c r="K127" i="13"/>
  <c r="O127" i="13"/>
  <c r="Q127" i="13"/>
  <c r="V127" i="13"/>
  <c r="G133" i="13"/>
  <c r="I133" i="13"/>
  <c r="K133" i="13"/>
  <c r="M133" i="13"/>
  <c r="O133" i="13"/>
  <c r="Q133" i="13"/>
  <c r="V133" i="13"/>
  <c r="G141" i="13"/>
  <c r="M141" i="13" s="1"/>
  <c r="I141" i="13"/>
  <c r="K141" i="13"/>
  <c r="O141" i="13"/>
  <c r="Q141" i="13"/>
  <c r="V141" i="13"/>
  <c r="G145" i="13"/>
  <c r="I145" i="13"/>
  <c r="K145" i="13"/>
  <c r="M145" i="13"/>
  <c r="O145" i="13"/>
  <c r="Q145" i="13"/>
  <c r="V145" i="13"/>
  <c r="G155" i="13"/>
  <c r="M155" i="13" s="1"/>
  <c r="I155" i="13"/>
  <c r="K155" i="13"/>
  <c r="O155" i="13"/>
  <c r="Q155" i="13"/>
  <c r="V155" i="13"/>
  <c r="G159" i="13"/>
  <c r="I159" i="13"/>
  <c r="K159" i="13"/>
  <c r="M159" i="13"/>
  <c r="O159" i="13"/>
  <c r="Q159" i="13"/>
  <c r="V159" i="13"/>
  <c r="G169" i="13"/>
  <c r="I169" i="13"/>
  <c r="I168" i="13" s="1"/>
  <c r="K169" i="13"/>
  <c r="M169" i="13"/>
  <c r="O169" i="13"/>
  <c r="Q169" i="13"/>
  <c r="Q168" i="13" s="1"/>
  <c r="V169" i="13"/>
  <c r="G175" i="13"/>
  <c r="M175" i="13" s="1"/>
  <c r="I175" i="13"/>
  <c r="K175" i="13"/>
  <c r="K168" i="13" s="1"/>
  <c r="O175" i="13"/>
  <c r="O168" i="13" s="1"/>
  <c r="Q175" i="13"/>
  <c r="V175" i="13"/>
  <c r="V168" i="13" s="1"/>
  <c r="G180" i="13"/>
  <c r="I180" i="13"/>
  <c r="K180" i="13"/>
  <c r="M180" i="13"/>
  <c r="O180" i="13"/>
  <c r="Q180" i="13"/>
  <c r="V180" i="13"/>
  <c r="G184" i="13"/>
  <c r="M184" i="13" s="1"/>
  <c r="I184" i="13"/>
  <c r="K184" i="13"/>
  <c r="O184" i="13"/>
  <c r="Q184" i="13"/>
  <c r="V184" i="13"/>
  <c r="G188" i="13"/>
  <c r="I188" i="13"/>
  <c r="K188" i="13"/>
  <c r="M188" i="13"/>
  <c r="O188" i="13"/>
  <c r="Q188" i="13"/>
  <c r="V188" i="13"/>
  <c r="G192" i="13"/>
  <c r="M192" i="13" s="1"/>
  <c r="I192" i="13"/>
  <c r="K192" i="13"/>
  <c r="O192" i="13"/>
  <c r="Q192" i="13"/>
  <c r="V192" i="13"/>
  <c r="G202" i="13"/>
  <c r="I202" i="13"/>
  <c r="K202" i="13"/>
  <c r="M202" i="13"/>
  <c r="O202" i="13"/>
  <c r="Q202" i="13"/>
  <c r="V202" i="13"/>
  <c r="G206" i="13"/>
  <c r="M206" i="13" s="1"/>
  <c r="I206" i="13"/>
  <c r="K206" i="13"/>
  <c r="O206" i="13"/>
  <c r="Q206" i="13"/>
  <c r="V206" i="13"/>
  <c r="G217" i="13"/>
  <c r="I217" i="13"/>
  <c r="K217" i="13"/>
  <c r="M217" i="13"/>
  <c r="O217" i="13"/>
  <c r="Q217" i="13"/>
  <c r="V217" i="13"/>
  <c r="G219" i="13"/>
  <c r="M219" i="13" s="1"/>
  <c r="I219" i="13"/>
  <c r="K219" i="13"/>
  <c r="O219" i="13"/>
  <c r="Q219" i="13"/>
  <c r="V219" i="13"/>
  <c r="G224" i="13"/>
  <c r="G223" i="13" s="1"/>
  <c r="I224" i="13"/>
  <c r="K224" i="13"/>
  <c r="K223" i="13" s="1"/>
  <c r="O224" i="13"/>
  <c r="O223" i="13" s="1"/>
  <c r="Q224" i="13"/>
  <c r="V224" i="13"/>
  <c r="V223" i="13" s="1"/>
  <c r="G226" i="13"/>
  <c r="I226" i="13"/>
  <c r="I223" i="13" s="1"/>
  <c r="K226" i="13"/>
  <c r="M226" i="13"/>
  <c r="O226" i="13"/>
  <c r="Q226" i="13"/>
  <c r="Q223" i="13" s="1"/>
  <c r="V226" i="13"/>
  <c r="G230" i="13"/>
  <c r="M230" i="13" s="1"/>
  <c r="I230" i="13"/>
  <c r="K230" i="13"/>
  <c r="O230" i="13"/>
  <c r="Q230" i="13"/>
  <c r="V230" i="13"/>
  <c r="G234" i="13"/>
  <c r="I234" i="13"/>
  <c r="K234" i="13"/>
  <c r="M234" i="13"/>
  <c r="O234" i="13"/>
  <c r="Q234" i="13"/>
  <c r="V234" i="13"/>
  <c r="G238" i="13"/>
  <c r="M238" i="13" s="1"/>
  <c r="I238" i="13"/>
  <c r="K238" i="13"/>
  <c r="O238" i="13"/>
  <c r="Q238" i="13"/>
  <c r="V238" i="13"/>
  <c r="G242" i="13"/>
  <c r="I242" i="13"/>
  <c r="K242" i="13"/>
  <c r="M242" i="13"/>
  <c r="O242" i="13"/>
  <c r="Q242" i="13"/>
  <c r="V242" i="13"/>
  <c r="G247" i="13"/>
  <c r="I247" i="13"/>
  <c r="I246" i="13" s="1"/>
  <c r="K247" i="13"/>
  <c r="M247" i="13"/>
  <c r="O247" i="13"/>
  <c r="Q247" i="13"/>
  <c r="Q246" i="13" s="1"/>
  <c r="V247" i="13"/>
  <c r="G252" i="13"/>
  <c r="M252" i="13" s="1"/>
  <c r="I252" i="13"/>
  <c r="K252" i="13"/>
  <c r="K246" i="13" s="1"/>
  <c r="O252" i="13"/>
  <c r="O246" i="13" s="1"/>
  <c r="Q252" i="13"/>
  <c r="V252" i="13"/>
  <c r="V246" i="13" s="1"/>
  <c r="G276" i="13"/>
  <c r="I276" i="13"/>
  <c r="K276" i="13"/>
  <c r="M276" i="13"/>
  <c r="O276" i="13"/>
  <c r="Q276" i="13"/>
  <c r="V276" i="13"/>
  <c r="G296" i="13"/>
  <c r="M296" i="13" s="1"/>
  <c r="I296" i="13"/>
  <c r="K296" i="13"/>
  <c r="O296" i="13"/>
  <c r="Q296" i="13"/>
  <c r="V296" i="13"/>
  <c r="G301" i="13"/>
  <c r="I301" i="13"/>
  <c r="K301" i="13"/>
  <c r="M301" i="13"/>
  <c r="O301" i="13"/>
  <c r="Q301" i="13"/>
  <c r="V301" i="13"/>
  <c r="G306" i="13"/>
  <c r="M306" i="13" s="1"/>
  <c r="I306" i="13"/>
  <c r="K306" i="13"/>
  <c r="O306" i="13"/>
  <c r="Q306" i="13"/>
  <c r="V306" i="13"/>
  <c r="G310" i="13"/>
  <c r="I310" i="13"/>
  <c r="K310" i="13"/>
  <c r="M310" i="13"/>
  <c r="O310" i="13"/>
  <c r="Q310" i="13"/>
  <c r="V310" i="13"/>
  <c r="G314" i="13"/>
  <c r="K314" i="13"/>
  <c r="O314" i="13"/>
  <c r="V314" i="13"/>
  <c r="G315" i="13"/>
  <c r="I315" i="13"/>
  <c r="I314" i="13" s="1"/>
  <c r="K315" i="13"/>
  <c r="M315" i="13"/>
  <c r="M314" i="13" s="1"/>
  <c r="O315" i="13"/>
  <c r="Q315" i="13"/>
  <c r="Q314" i="13" s="1"/>
  <c r="V315" i="13"/>
  <c r="G322" i="13"/>
  <c r="I322" i="13"/>
  <c r="I321" i="13" s="1"/>
  <c r="K322" i="13"/>
  <c r="M322" i="13"/>
  <c r="O322" i="13"/>
  <c r="Q322" i="13"/>
  <c r="Q321" i="13" s="1"/>
  <c r="V322" i="13"/>
  <c r="G326" i="13"/>
  <c r="M326" i="13" s="1"/>
  <c r="I326" i="13"/>
  <c r="K326" i="13"/>
  <c r="K321" i="13" s="1"/>
  <c r="O326" i="13"/>
  <c r="O321" i="13" s="1"/>
  <c r="Q326" i="13"/>
  <c r="V326" i="13"/>
  <c r="V321" i="13" s="1"/>
  <c r="G330" i="13"/>
  <c r="I330" i="13"/>
  <c r="K330" i="13"/>
  <c r="M330" i="13"/>
  <c r="O330" i="13"/>
  <c r="Q330" i="13"/>
  <c r="V330" i="13"/>
  <c r="G334" i="13"/>
  <c r="I334" i="13"/>
  <c r="I333" i="13" s="1"/>
  <c r="K334" i="13"/>
  <c r="M334" i="13"/>
  <c r="O334" i="13"/>
  <c r="Q334" i="13"/>
  <c r="Q333" i="13" s="1"/>
  <c r="V334" i="13"/>
  <c r="G337" i="13"/>
  <c r="M337" i="13" s="1"/>
  <c r="I337" i="13"/>
  <c r="K337" i="13"/>
  <c r="K333" i="13" s="1"/>
  <c r="O337" i="13"/>
  <c r="O333" i="13" s="1"/>
  <c r="Q337" i="13"/>
  <c r="V337" i="13"/>
  <c r="V333" i="13" s="1"/>
  <c r="G339" i="13"/>
  <c r="I339" i="13"/>
  <c r="K339" i="13"/>
  <c r="M339" i="13"/>
  <c r="O339" i="13"/>
  <c r="Q339" i="13"/>
  <c r="V339" i="13"/>
  <c r="G342" i="13"/>
  <c r="M342" i="13" s="1"/>
  <c r="I342" i="13"/>
  <c r="K342" i="13"/>
  <c r="O342" i="13"/>
  <c r="Q342" i="13"/>
  <c r="V342" i="13"/>
  <c r="G345" i="13"/>
  <c r="I345" i="13"/>
  <c r="K345" i="13"/>
  <c r="M345" i="13"/>
  <c r="O345" i="13"/>
  <c r="Q345" i="13"/>
  <c r="V345" i="13"/>
  <c r="G348" i="13"/>
  <c r="M348" i="13" s="1"/>
  <c r="I348" i="13"/>
  <c r="K348" i="13"/>
  <c r="O348" i="13"/>
  <c r="Q348" i="13"/>
  <c r="V348" i="13"/>
  <c r="G350" i="13"/>
  <c r="I350" i="13"/>
  <c r="K350" i="13"/>
  <c r="M350" i="13"/>
  <c r="O350" i="13"/>
  <c r="Q350" i="13"/>
  <c r="V350" i="13"/>
  <c r="G353" i="13"/>
  <c r="M353" i="13" s="1"/>
  <c r="I353" i="13"/>
  <c r="K353" i="13"/>
  <c r="O353" i="13"/>
  <c r="Q353" i="13"/>
  <c r="V353" i="13"/>
  <c r="G356" i="13"/>
  <c r="I356" i="13"/>
  <c r="K356" i="13"/>
  <c r="M356" i="13"/>
  <c r="O356" i="13"/>
  <c r="Q356" i="13"/>
  <c r="V356" i="13"/>
  <c r="G359" i="13"/>
  <c r="M359" i="13" s="1"/>
  <c r="I359" i="13"/>
  <c r="K359" i="13"/>
  <c r="O359" i="13"/>
  <c r="Q359" i="13"/>
  <c r="V359" i="13"/>
  <c r="G361" i="13"/>
  <c r="I361" i="13"/>
  <c r="K361" i="13"/>
  <c r="M361" i="13"/>
  <c r="O361" i="13"/>
  <c r="Q361" i="13"/>
  <c r="V361" i="13"/>
  <c r="G367" i="13"/>
  <c r="M367" i="13" s="1"/>
  <c r="I367" i="13"/>
  <c r="K367" i="13"/>
  <c r="O367" i="13"/>
  <c r="Q367" i="13"/>
  <c r="V367" i="13"/>
  <c r="G371" i="13"/>
  <c r="G370" i="13" s="1"/>
  <c r="I371" i="13"/>
  <c r="K371" i="13"/>
  <c r="K370" i="13" s="1"/>
  <c r="O371" i="13"/>
  <c r="O370" i="13" s="1"/>
  <c r="Q371" i="13"/>
  <c r="V371" i="13"/>
  <c r="V370" i="13" s="1"/>
  <c r="G379" i="13"/>
  <c r="I379" i="13"/>
  <c r="I370" i="13" s="1"/>
  <c r="K379" i="13"/>
  <c r="M379" i="13"/>
  <c r="O379" i="13"/>
  <c r="Q379" i="13"/>
  <c r="Q370" i="13" s="1"/>
  <c r="V379" i="13"/>
  <c r="G383" i="13"/>
  <c r="I383" i="13"/>
  <c r="I382" i="13" s="1"/>
  <c r="K383" i="13"/>
  <c r="M383" i="13"/>
  <c r="O383" i="13"/>
  <c r="Q383" i="13"/>
  <c r="Q382" i="13" s="1"/>
  <c r="V383" i="13"/>
  <c r="G393" i="13"/>
  <c r="M393" i="13" s="1"/>
  <c r="I393" i="13"/>
  <c r="K393" i="13"/>
  <c r="K382" i="13" s="1"/>
  <c r="O393" i="13"/>
  <c r="O382" i="13" s="1"/>
  <c r="Q393" i="13"/>
  <c r="V393" i="13"/>
  <c r="V382" i="13" s="1"/>
  <c r="G398" i="13"/>
  <c r="I398" i="13"/>
  <c r="K398" i="13"/>
  <c r="M398" i="13"/>
  <c r="O398" i="13"/>
  <c r="Q398" i="13"/>
  <c r="V398" i="13"/>
  <c r="G403" i="13"/>
  <c r="M403" i="13" s="1"/>
  <c r="I403" i="13"/>
  <c r="K403" i="13"/>
  <c r="O403" i="13"/>
  <c r="Q403" i="13"/>
  <c r="V403" i="13"/>
  <c r="G409" i="13"/>
  <c r="I409" i="13"/>
  <c r="K409" i="13"/>
  <c r="M409" i="13"/>
  <c r="O409" i="13"/>
  <c r="Q409" i="13"/>
  <c r="V409" i="13"/>
  <c r="G414" i="13"/>
  <c r="M414" i="13" s="1"/>
  <c r="I414" i="13"/>
  <c r="K414" i="13"/>
  <c r="O414" i="13"/>
  <c r="Q414" i="13"/>
  <c r="V414" i="13"/>
  <c r="G420" i="13"/>
  <c r="I420" i="13"/>
  <c r="K420" i="13"/>
  <c r="M420" i="13"/>
  <c r="O420" i="13"/>
  <c r="Q420" i="13"/>
  <c r="V420" i="13"/>
  <c r="G425" i="13"/>
  <c r="M425" i="13" s="1"/>
  <c r="I425" i="13"/>
  <c r="K425" i="13"/>
  <c r="O425" i="13"/>
  <c r="Q425" i="13"/>
  <c r="V425" i="13"/>
  <c r="AE431" i="13"/>
  <c r="AF431" i="13"/>
  <c r="G31" i="12"/>
  <c r="BA23" i="12"/>
  <c r="BA20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9" i="12"/>
  <c r="I19" i="12"/>
  <c r="I18" i="12" s="1"/>
  <c r="K19" i="12"/>
  <c r="M19" i="12"/>
  <c r="O19" i="12"/>
  <c r="Q19" i="12"/>
  <c r="Q18" i="12" s="1"/>
  <c r="V19" i="12"/>
  <c r="G22" i="12"/>
  <c r="M22" i="12" s="1"/>
  <c r="I22" i="12"/>
  <c r="K22" i="12"/>
  <c r="K18" i="12" s="1"/>
  <c r="O22" i="12"/>
  <c r="O18" i="12" s="1"/>
  <c r="Q22" i="12"/>
  <c r="V22" i="12"/>
  <c r="V18" i="12" s="1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AE31" i="12"/>
  <c r="AF31" i="12"/>
  <c r="I20" i="1"/>
  <c r="I19" i="1"/>
  <c r="I18" i="1"/>
  <c r="I17" i="1"/>
  <c r="I16" i="1"/>
  <c r="I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F45" i="1"/>
  <c r="G45" i="1"/>
  <c r="G25" i="1" s="1"/>
  <c r="A25" i="1" s="1"/>
  <c r="A26" i="1" s="1"/>
  <c r="G26" i="1" s="1"/>
  <c r="H44" i="1"/>
  <c r="I44" i="1" s="1"/>
  <c r="H43" i="1"/>
  <c r="I43" i="1" s="1"/>
  <c r="H42" i="1"/>
  <c r="H41" i="1"/>
  <c r="I41" i="1" s="1"/>
  <c r="H40" i="1"/>
  <c r="I40" i="1" s="1"/>
  <c r="H39" i="1"/>
  <c r="H45" i="1" s="1"/>
  <c r="J71" i="1" l="1"/>
  <c r="G28" i="1"/>
  <c r="G23" i="1"/>
  <c r="M382" i="13"/>
  <c r="M246" i="13"/>
  <c r="M168" i="13"/>
  <c r="M28" i="13"/>
  <c r="M333" i="13"/>
  <c r="M321" i="13"/>
  <c r="G382" i="13"/>
  <c r="G333" i="13"/>
  <c r="G321" i="13"/>
  <c r="G246" i="13"/>
  <c r="G168" i="13"/>
  <c r="G28" i="13"/>
  <c r="M371" i="13"/>
  <c r="M370" i="13" s="1"/>
  <c r="M224" i="13"/>
  <c r="M223" i="13" s="1"/>
  <c r="M63" i="13"/>
  <c r="M62" i="13" s="1"/>
  <c r="M49" i="13"/>
  <c r="M48" i="13" s="1"/>
  <c r="M18" i="12"/>
  <c r="M8" i="12"/>
  <c r="G18" i="12"/>
  <c r="G8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3" i="1"/>
  <c r="J41" i="1"/>
  <c r="J39" i="1"/>
  <c r="J45" i="1" s="1"/>
  <c r="J44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<sst xmlns="http://schemas.openxmlformats.org/spreadsheetml/2006/main" count="1465" uniqueCount="444">
  <si>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</si>
  <si>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</si>
  <si>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</si>
  <si>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</si>
  <si>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</si>
  <si>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</si>
  <si>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</si>
  <si>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</si>
  <si>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</si>
  <si>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</si>
  <si>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</si>
  <si>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</si>
  <si>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</si>
  <si>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</si>
  <si>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</si>
  <si>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</si>
  <si>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</si>
  <si>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</si>
  <si>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</si>
  <si>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</si>
  <si>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</si>
  <si>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</si>
  <si>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</si>
  <si>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</si>
  <si>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</si>
  <si>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</si>
  <si>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</si>
  <si>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</si>
  <si>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</si>
  <si>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</si>
  <si>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</si>
  <si>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</si>
  <si>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</si>
  <si>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</si>
  <si>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</si>
  <si>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</si>
  <si>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</si>
  <si>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</si>
  <si>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</si>
  <si>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</si>
  <si>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</si>
  <si>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DRLY/N056</t>
  </si>
  <si>
    <t>OPRAVA DVORNÍCH FASÁD OBJEKTU ZUŠ VEVEŘÍ 133, BRNO</t>
  </si>
  <si>
    <t>Stavba</t>
  </si>
  <si>
    <t>Ostatní a vedlejší náklady</t>
  </si>
  <si>
    <t>00</t>
  </si>
  <si>
    <t>VEDLEJŠÍ A OSTATNÍ NÁKLADY</t>
  </si>
  <si>
    <t>Stavební objekt</t>
  </si>
  <si>
    <t>SO 01</t>
  </si>
  <si>
    <t>1-SA</t>
  </si>
  <si>
    <t>ARCHITEKTONICKO - STAVEBNÍ ŘEŠENÍ</t>
  </si>
  <si>
    <t>Celkem za stavbu</t>
  </si>
  <si>
    <t>CZK</t>
  </si>
  <si>
    <t>#POPS</t>
  </si>
  <si>
    <t>Popis stavby: DRLY/N056 - OPRAVA DVORNÍCH FASÁD OBJEKTU ZUŠ VEVEŘÍ 133, BRNO</t>
  </si>
  <si>
    <t>#POPO</t>
  </si>
  <si>
    <t>Popis objektu: SO 00 - VEDLEJŠÍ A OSTATNÍ NÁKLADY</t>
  </si>
  <si>
    <t>#POPR</t>
  </si>
  <si>
    <t>Popis rozpočtu: 00 - VEDLEJŠÍ A OSTATNÍ NÁKLADY</t>
  </si>
  <si>
    <t>Popis objektu: SO 01 - OPRAVA DVORNÍCH FASÁD OBJEKTU ZUŠ VEVEŘÍ 133, BRNO</t>
  </si>
  <si>
    <t>Popis rozpočtu: 1-SA - ARCHITEKTONICKO - STAVEBNÍ ŘEŠENÍ</t>
  </si>
  <si>
    <t>Rekapitulace dílů</t>
  </si>
  <si>
    <t>Typ dílu</t>
  </si>
  <si>
    <t>Poznámka</t>
  </si>
  <si>
    <t>1</t>
  </si>
  <si>
    <t>Zemní práce</t>
  </si>
  <si>
    <t>5</t>
  </si>
  <si>
    <t>Komunikace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</si>
  <si>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</si>
  <si>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</si>
  <si>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</si>
  <si>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</si>
  <si>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</si>
  <si>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</si>
  <si>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</si>
  <si>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</si>
  <si>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</si>
  <si>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</si>
  <si>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</si>
  <si>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</si>
  <si>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</si>
  <si>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</si>
  <si>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</si>
  <si>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</si>
  <si>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</si>
  <si>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</si>
  <si>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</si>
  <si>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</si>
  <si>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</si>
  <si>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</si>
  <si>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</si>
  <si>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</si>
  <si>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</si>
  <si>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</si>
  <si>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</si>
  <si>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</si>
  <si>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</si>
  <si>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</si>
  <si>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</si>
  <si>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</si>
  <si>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</si>
  <si>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</si>
  <si>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</si>
  <si>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</si>
  <si>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</si>
  <si>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</si>
  <si>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</si>
  <si>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</si>
  <si>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</si>
  <si>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</si>
  <si>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</si>
  <si>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</si>
  <si>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</si>
  <si>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</si>
  <si>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</si>
  <si>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</si>
  <si>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</si>
  <si>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</si>
  <si>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</si>
  <si>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</si>
  <si>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</si>
  <si>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</si>
  <si>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23/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</si>
  <si>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</si>
  <si>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</si>
  <si>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</si>
  <si>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</si>
  <si>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</si>
  <si>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</si>
  <si>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</si>
  <si>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</si>
  <si>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</si>
  <si>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</si>
  <si>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</si>
  <si>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</si>
  <si>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</si>
  <si>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</si>
  <si>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náklady na oplocení, osvětlení, označení a zabezpečení výkopu, náklady na nepřetržitou ostrahu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</si>
  <si>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</si>
  <si>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</si>
  <si>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</si>
  <si>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ON_10</t>
  </si>
  <si>
    <t>Dodatečný stavebně - technický průzkum</t>
  </si>
  <si>
    <t xml:space="preserve">hod   </t>
  </si>
  <si>
    <t>Vlastní</t>
  </si>
  <si>
    <t>ON_11</t>
  </si>
  <si>
    <t>Výrobní a dílenská dokumentace</t>
  </si>
  <si>
    <t>vč. výpočtu počtu kotev</t>
  </si>
  <si>
    <t>SUM</t>
  </si>
  <si>
    <t>END</t>
  </si>
  <si>
    <t>Položkový soupis prací a dodávek</t>
  </si>
  <si>
    <t>Poznámka - NENACEŇOVAT !!!</t>
  </si>
  <si>
    <t>Práce</t>
  </si>
  <si>
    <t>POL1_</t>
  </si>
  <si>
    <t xml:space="preserve">POKUD NENÍ UVEDENO JINAK, JSOU VÝMĚRY ODMĚŘENY KRESLÍCÍM PROGRAMEM Z VÝKRESOVÉ DOKUMENTACE : </t>
  </si>
  <si>
    <t>VV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</si>
  <si>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</si>
  <si>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</si>
  <si>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</si>
  <si>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</si>
  <si>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</si>
  <si>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</si>
  <si>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</si>
  <si>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</si>
  <si>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</si>
  <si>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</si>
  <si>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</si>
  <si>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</si>
  <si>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</si>
  <si>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</si>
  <si>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</si>
  <si>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</si>
  <si>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</si>
  <si>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</si>
  <si>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</si>
  <si>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</si>
  <si>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s přemístěním hmot na skládku na vzdálenost do 3 m nebo s naložením na dopravní prostředek</t>
  </si>
  <si>
    <t>SPI</t>
  </si>
  <si>
    <t xml:space="preserve">01-SA10 : </t>
  </si>
  <si>
    <t>0,4*15,5</t>
  </si>
  <si>
    <t>113107315R00</t>
  </si>
  <si>
    <t>Odstranění podkladů nebo krytů z kameniva těženého, v ploše jednotlivě do 50 m2, tloušťka vrstvy 150 mm</t>
  </si>
  <si>
    <t>181101102R00</t>
  </si>
  <si>
    <t>Úprava pláně v zářezech v hornině 1 až 4, se zhutněním</t>
  </si>
  <si>
    <t>800-1</t>
  </si>
  <si>
    <t>vyrovnáním výškových rozdílů, ploch vodorovných a ploch do sklonu 1 : 5.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</si>
  <si>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</si>
  <si>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</si>
  <si>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</si>
  <si>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</si>
  <si>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564851111RT2</t>
  </si>
  <si>
    <t>Podklad ze štěrkodrti s rozprostřením a zhutněním frakce 0-32 mm, tloušťka po zhutnění 150 mm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</si>
  <si>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</si>
  <si>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</si>
  <si>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</si>
  <si>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59245340R</t>
  </si>
  <si>
    <t>Dlažba betonová typ: dvouvrstvý, s fazetou; tl. = 50,00 mm; délka = 400,0 mm; šířka = 400,0 mm; povrch: impregnace, hladký; zátěž: pochozí</t>
  </si>
  <si>
    <t>SPCM</t>
  </si>
  <si>
    <t>Specifikace</t>
  </si>
  <si>
    <t>POL3_</t>
  </si>
  <si>
    <t>0,4*15,5*1,15</t>
  </si>
  <si>
    <t>620991121R00</t>
  </si>
  <si>
    <t>Zakrývání výplní vnějších otvorů z postaveného lešení, Fólie hladká separační</t>
  </si>
  <si>
    <t>801-1</t>
  </si>
  <si>
    <t>s rámy a zárubněmi, zábradlí, předmětů oplechování apod., které se zřizují ještě před úpravami povrchu, před jejich znečištěním při úpravách povrchu nástřikem plastických (lepivých) maltovin</t>
  </si>
  <si>
    <t xml:space="preserve">D1-SA 07 : </t>
  </si>
  <si>
    <t xml:space="preserve">F : </t>
  </si>
  <si>
    <t>1,15*2,25*10+1,05*1,4+0,5*1,75*12+1,33*1,08</t>
  </si>
  <si>
    <t xml:space="preserve">S : </t>
  </si>
  <si>
    <t>0,85*1,05</t>
  </si>
  <si>
    <t xml:space="preserve">D1-SA 08 : </t>
  </si>
  <si>
    <t xml:space="preserve">pohled 11 : </t>
  </si>
  <si>
    <t>1,15*2,25*3</t>
  </si>
  <si>
    <t xml:space="preserve">pohled 12 : </t>
  </si>
  <si>
    <t>1,15*2,25*6</t>
  </si>
  <si>
    <t xml:space="preserve">D1-SA 09 : </t>
  </si>
  <si>
    <t>1,15*2,25</t>
  </si>
  <si>
    <t>622421143R00</t>
  </si>
  <si>
    <t>Omítky vnější stěn vápenné nebo vápenocementové štukové,  , složitost 1÷ 2</t>
  </si>
  <si>
    <t>Cementový podhoz - špric. Střední vrstva  hrubá omítka. Vrchní omítka jemná štuková</t>
  </si>
  <si>
    <t xml:space="preserve">výměry - viz níže uvedené výkresy : </t>
  </si>
  <si>
    <t xml:space="preserve">D1-SA 03 : </t>
  </si>
  <si>
    <t>205,57</t>
  </si>
  <si>
    <t xml:space="preserve">sokl : </t>
  </si>
  <si>
    <t>-(0,85*(4,4+3,02+4,4)-0,85*1,05)</t>
  </si>
  <si>
    <t/>
  </si>
  <si>
    <t xml:space="preserve">výplně : </t>
  </si>
  <si>
    <t>-(1,15*2,25*10+1,05*1,4+0,5*1,75*12+1,33*1,08)</t>
  </si>
  <si>
    <t>-0,85*1,05</t>
  </si>
  <si>
    <t xml:space="preserve">D1-SA 08, D1-SA 04 : </t>
  </si>
  <si>
    <t xml:space="preserve">pohled 10 : </t>
  </si>
  <si>
    <t>28,25</t>
  </si>
  <si>
    <t>51,7-1,15*2,25*3</t>
  </si>
  <si>
    <t>84,7-1,15*2,25*6</t>
  </si>
  <si>
    <t>-0,85*(2,0+2,95+6,35)</t>
  </si>
  <si>
    <t xml:space="preserve">D1-SA 09, D1-SA 05 : </t>
  </si>
  <si>
    <t>(10,9+22,58-1,15*2,25)</t>
  </si>
  <si>
    <t>-0,7*(1,19+1,98)</t>
  </si>
  <si>
    <t xml:space="preserve">nezměřitelné 5% : </t>
  </si>
  <si>
    <t>316,6726/100*5</t>
  </si>
  <si>
    <t>622421144R00</t>
  </si>
  <si>
    <t xml:space="preserve">Omítky vnější stěn vápenné nebo vápenocementové štukové,  , složitost 3 </t>
  </si>
  <si>
    <t xml:space="preserve">D1-SA 02 : </t>
  </si>
  <si>
    <t xml:space="preserve">D1-SA 06 : </t>
  </si>
  <si>
    <t>187,9</t>
  </si>
  <si>
    <t>187,9/100*5</t>
  </si>
  <si>
    <t>622471317RS8</t>
  </si>
  <si>
    <t xml:space="preserve">Nátěry a nástřiky vnějších stěn a pilířů základním a krycím nátěrem (nebo přestřikem povrchu) hmota silikátová, složitost 1 ÷ 2,  </t>
  </si>
  <si>
    <t>Penetrace + 2 x krycí nátěr.</t>
  </si>
  <si>
    <t xml:space="preserve">výměra - viz položka 622421143R00 : </t>
  </si>
  <si>
    <t>332,50623</t>
  </si>
  <si>
    <t xml:space="preserve">výměra - viz položka 622425931RT2 : </t>
  </si>
  <si>
    <t>27,6762</t>
  </si>
  <si>
    <t>622471318RS8</t>
  </si>
  <si>
    <t xml:space="preserve">Nátěry a nástřiky vnějších stěn a pilířů základním a krycím nátěrem (nebo přestřikem povrchu) hmota silikátová, složitost 3 ÷ 4,  </t>
  </si>
  <si>
    <t xml:space="preserve">výměra - viz položka 622421144R00 : </t>
  </si>
  <si>
    <t>197,295</t>
  </si>
  <si>
    <t>622904112R00</t>
  </si>
  <si>
    <t>Očištění fasád tlakovou vodou, složitost fasády 1 - 2</t>
  </si>
  <si>
    <t xml:space="preserve">výměra - viz položka 978023411R00 : </t>
  </si>
  <si>
    <t>21,871</t>
  </si>
  <si>
    <t>622904115R00</t>
  </si>
  <si>
    <t>Očištění fasád tlakovou vodou, složitost fasády 3 - 5</t>
  </si>
  <si>
    <t>622904121R00</t>
  </si>
  <si>
    <t xml:space="preserve">Očištění fasád ruční čištění ocelovým kartáčem,  </t>
  </si>
  <si>
    <t>621471926R00</t>
  </si>
  <si>
    <t>Příplatek za nástřiky ostění</t>
  </si>
  <si>
    <t>622425931RT2</t>
  </si>
  <si>
    <t>Omítka vápenná vnějšího ostění - štuková, s použitím suché maltové směsi</t>
  </si>
  <si>
    <t>Kalkul</t>
  </si>
  <si>
    <t xml:space="preserve">D1-SA 06, D1-SA 02 : </t>
  </si>
  <si>
    <t>0,16*(2,25*10*2+1,15*10+1,05+1,4*2+1,75*12*2+0,5*12)</t>
  </si>
  <si>
    <t>0,33*(1,43*2+1,08)</t>
  </si>
  <si>
    <t>0,16*(1,15*9+2,25*18)</t>
  </si>
  <si>
    <t>0,16*(2,25*2+1,15)</t>
  </si>
  <si>
    <t>941941052R00</t>
  </si>
  <si>
    <t>Montáž lešení lehkého pracovního řadového s podlahami šířky od 1,20 do 1,50 m, výšky přes 10 do 24 m</t>
  </si>
  <si>
    <t>800-3</t>
  </si>
  <si>
    <t>včetně kotvení</t>
  </si>
  <si>
    <t>Včetně kotvení lešení a zapravení fasády po kotvení.</t>
  </si>
  <si>
    <t xml:space="preserve">D1-SA 06-09 : </t>
  </si>
  <si>
    <t>750</t>
  </si>
  <si>
    <t>941941392R00</t>
  </si>
  <si>
    <t>Montáž lešení lehkého pracovního řadového s podlahami příplatek za každý další i započatý měsíc použití lešení  šířky od 1,20 do 1,50 m a výšky přes 10 do 24 m</t>
  </si>
  <si>
    <t>750*3</t>
  </si>
  <si>
    <t>941941852R00</t>
  </si>
  <si>
    <t>Demontáž lešení lehkého řadového s podlahami šířky přes 1,2 do 1,5 m, výšky přes 10 do 24 m</t>
  </si>
  <si>
    <t>944944011R00</t>
  </si>
  <si>
    <t xml:space="preserve">Montáž ochranné sítě z umělých vláken </t>
  </si>
  <si>
    <t>944944081R00</t>
  </si>
  <si>
    <t xml:space="preserve">Demontáž ochranné sítě z umělých vláken </t>
  </si>
  <si>
    <t>944945012R00</t>
  </si>
  <si>
    <t>Montáž záchytné stříšky šířky do 2 m</t>
  </si>
  <si>
    <t>m</t>
  </si>
  <si>
    <t>3,73+4,8</t>
  </si>
  <si>
    <t>2,0+2,95+6,27</t>
  </si>
  <si>
    <t>7,9+3,02+4,4</t>
  </si>
  <si>
    <t>9,7</t>
  </si>
  <si>
    <t>944945192R00</t>
  </si>
  <si>
    <t>Montáž záchytné stříšky příplatek k ceně za každý další i započatý měsíc použití záchytné stříšky  šířky do 2 m</t>
  </si>
  <si>
    <t xml:space="preserve">výměra - viz položka 944945012R00 : </t>
  </si>
  <si>
    <t>44,77*3</t>
  </si>
  <si>
    <t>944945812R00</t>
  </si>
  <si>
    <t>Demontáž záchytné stříšky šířky do 2 m</t>
  </si>
  <si>
    <t>zřizované současně s lehkým nebo těžkým lešením,</t>
  </si>
  <si>
    <t>942991121Rxx</t>
  </si>
  <si>
    <t>Montáž, Pronájem a Demontáž stavebního výtahu</t>
  </si>
  <si>
    <t>den</t>
  </si>
  <si>
    <t>70921155R</t>
  </si>
  <si>
    <t>síťovina ochranná HDPE; se stabilizací proti UV; š = 2 500,0 mm; l = 20,000 m; hustota 1 : 1; plošná hmotnost 70 g/m2; stínění 70 %</t>
  </si>
  <si>
    <t>750*1,15</t>
  </si>
  <si>
    <t>95_Ost</t>
  </si>
  <si>
    <t>D + M úpravy nadpraží oken kompletně dle výkresu D1-SA10</t>
  </si>
  <si>
    <t>kus</t>
  </si>
  <si>
    <t>95Sa__02</t>
  </si>
  <si>
    <t>DMT + ZM zánovní svodné potrubí DN 150, uskladnění do doby zpětné montáže</t>
  </si>
  <si>
    <t>bm</t>
  </si>
  <si>
    <t>(8,0+8,0+4,15+0,85+1,45)</t>
  </si>
  <si>
    <t>95Sa__03</t>
  </si>
  <si>
    <t>DMT + ZM pergoly, uskladnění do doby zpětné montáže</t>
  </si>
  <si>
    <t xml:space="preserve">ks    </t>
  </si>
  <si>
    <t>95Sa__04</t>
  </si>
  <si>
    <t>DMT + ZM kamery, uskladnění do doby zpětné montáže</t>
  </si>
  <si>
    <t>95Sa__05</t>
  </si>
  <si>
    <t>DMT + ZM stříšky plech, uskladnění do doby zpětné montáže</t>
  </si>
  <si>
    <t>95Sa__06</t>
  </si>
  <si>
    <t>DMT + ZM ocelového přístěnku, uskladnění do doby zpětné montáže</t>
  </si>
  <si>
    <t>967032975R00</t>
  </si>
  <si>
    <t>Odsekání plošných fasádních prvků předsazených před líc zdiva přes 80 mm</t>
  </si>
  <si>
    <t>801-3</t>
  </si>
  <si>
    <t>předsazených před líc zdiva,</t>
  </si>
  <si>
    <t>0,2*1,25</t>
  </si>
  <si>
    <t>978015291R00</t>
  </si>
  <si>
    <t>Otlučení omítek vápenných nebo vápenocementových vnějších s vyškrabáním spár, s očištěním zdiva  1. až 4. stupni složitosti, v rozsahu do 100 %</t>
  </si>
  <si>
    <t>535,8386/100*5</t>
  </si>
  <si>
    <t>978023411R00</t>
  </si>
  <si>
    <t>Vysekání, vyškrábání a vyčištění spár zdiva cihelného  mimo komínového</t>
  </si>
  <si>
    <t xml:space="preserve">v místě soklu : </t>
  </si>
  <si>
    <t>(0,85*(4,4+3,02+4,4)-0,85*1,05)</t>
  </si>
  <si>
    <t>0,85*(2,0+2,95+6,35)</t>
  </si>
  <si>
    <t>0,7*(1,19+1,98)</t>
  </si>
  <si>
    <t>712300831R00</t>
  </si>
  <si>
    <t xml:space="preserve">Odstranění povlakové krytiny a mechu na střechách plochých do 10° povlakové krytiny  jednovrstvé,  </t>
  </si>
  <si>
    <t>800-711</t>
  </si>
  <si>
    <t>20,0</t>
  </si>
  <si>
    <t>965323812R00</t>
  </si>
  <si>
    <t>Demontáž  asfaltolepenkových vlnovek, na bednění, do suti</t>
  </si>
  <si>
    <t>96SP__01</t>
  </si>
  <si>
    <t>DMT kabelů na fasádě, odvoz a likvidace</t>
  </si>
  <si>
    <t>978015291R0S</t>
  </si>
  <si>
    <t>Otlučení omítek vnějších MVC v složit.1-4 do 100 %, ostění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</si>
  <si>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</si>
  <si>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</si>
  <si>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</si>
  <si>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</si>
  <si>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</si>
  <si>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</si>
  <si>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</si>
  <si>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</si>
  <si>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6,7,8,9,10,11,12,13,14,15,17,18,19,20,24,25,28,30,31,32,33,34,40, : </t>
  </si>
  <si>
    <t>Součet: : 55,50514</t>
  </si>
  <si>
    <t>711132311R00</t>
  </si>
  <si>
    <t>Provedení izolace proti zemní vlhkosti pásy na sucho svislá,  , nopovou fólií včetně uchycovacích prvků</t>
  </si>
  <si>
    <t>0,25*15,5</t>
  </si>
  <si>
    <t>28323113R</t>
  </si>
  <si>
    <t>fólie izolační zemní drenážní; tloušťka 1,00 mm; výška nopů 20,0 mm; plošná hmotnost 1 000 g/m2; HDPE</t>
  </si>
  <si>
    <t>0,25*15,5*1,15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</si>
  <si>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</si>
  <si>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</si>
  <si>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</si>
  <si>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K/01</t>
  </si>
  <si>
    <t>D + M  oplechování parapetu Pz plech r.š.260, kompletně dle výkresu D1-SA11</t>
  </si>
  <si>
    <t>do ceny zakalkulovat i DMT, odvoz a likvidaci stávajícího prvku</t>
  </si>
  <si>
    <t>K/02</t>
  </si>
  <si>
    <t>D + M  oplechování obkladu soklu Pz plech r.š.260, kompletně dle výkresu D1-SA11</t>
  </si>
  <si>
    <t>K/03</t>
  </si>
  <si>
    <t>D + M  oplechování styku stěny ze střechou  Pz plech r.š.320, kompletně dle výkresu D1-SA11</t>
  </si>
  <si>
    <t>K/04</t>
  </si>
  <si>
    <t>D + M  oplechování římsy Pz plech r.š.280, kompletně dle výkresu D1-SA11</t>
  </si>
  <si>
    <t>K/06</t>
  </si>
  <si>
    <t>D + M  oplechování střešní nadezdívky Pz plech r.š.680, kompletně dle výkresu D1-SA11</t>
  </si>
  <si>
    <t>K/07</t>
  </si>
  <si>
    <t>D + M  dilatační lišta Pz plech r.š. 135mm, kompletně dle výkresu D1-SA11</t>
  </si>
  <si>
    <t>K/08</t>
  </si>
  <si>
    <t>D + M  oplechování římsy Pz plech r.š.590, kompletně dle výkresu D1-SA11</t>
  </si>
  <si>
    <t>K/09</t>
  </si>
  <si>
    <t>D + M  svodné potrubí Pz plech DN 150, kompletně dle výkresu D1-SA11</t>
  </si>
  <si>
    <t>K/10</t>
  </si>
  <si>
    <t>D + M  kotlík atyp Pz plech 400/400/400mm, kompletně dle výkresu D1-SA11</t>
  </si>
  <si>
    <t>K/11</t>
  </si>
  <si>
    <t>D + M  zábrana proti holubům, kompletně dle výkresu D1-SA11</t>
  </si>
  <si>
    <t>764310010RA0</t>
  </si>
  <si>
    <t>Krytina hladká střešní krytina střech, z Pz plechu, sklon do 30°</t>
  </si>
  <si>
    <t>AP-PSV</t>
  </si>
  <si>
    <t>Agregovaná položka</t>
  </si>
  <si>
    <t>POL2_</t>
  </si>
  <si>
    <t>hladká střešní, včetně úpravy krytiny u okapů, prostupů a výčnělků.</t>
  </si>
  <si>
    <t>998764203R00</t>
  </si>
  <si>
    <t>Přesun hmot pro konstrukce klempířské v objektech výšky do 24 m</t>
  </si>
  <si>
    <t>800-764</t>
  </si>
  <si>
    <t>50 m vodorovně</t>
  </si>
  <si>
    <t>776_01</t>
  </si>
  <si>
    <t>D + M  obkladu soklu, kompletně dle výkresu D1-SA10</t>
  </si>
  <si>
    <t xml:space="preserve">D1-SA07 : </t>
  </si>
  <si>
    <t>0,85*(4,4+2,86+0,88+2,44)</t>
  </si>
  <si>
    <t xml:space="preserve">D1-SA08 : </t>
  </si>
  <si>
    <t>0,85*(2,0+2,95+6,72)</t>
  </si>
  <si>
    <t xml:space="preserve">D1-SA09 : </t>
  </si>
  <si>
    <t>0,85+(1,98+1,19)</t>
  </si>
  <si>
    <t>998766203R00</t>
  </si>
  <si>
    <t>Přesun hmot pro konstrukce truhlářské v objektech výšky do 24 m</t>
  </si>
  <si>
    <t>800-766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</si>
  <si>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</si>
  <si>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</si>
  <si>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</si>
  <si>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</si>
  <si>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</si>
  <si>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</si>
  <si>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</si>
  <si>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</si>
  <si>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</si>
  <si>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</si>
  <si>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</si>
  <si>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2,3,35,36,37,38,39,41, : </t>
  </si>
  <si>
    <t>Součet: : 38,64089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</si>
  <si>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</si>
  <si>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</si>
  <si>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</si>
  <si>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</si>
  <si>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Součet: : 115,92267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</si>
  <si>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</si>
  <si>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</si>
  <si>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</si>
  <si>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</si>
  <si>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</si>
  <si>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734,17693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</si>
  <si>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</si>
  <si>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</si>
  <si>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</si>
  <si>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</si>
  <si>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</si>
  <si>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386,40891</t>
  </si>
  <si>
    <t>979990107R00</t>
  </si>
  <si>
    <t>Poplatek za skládku za uložení, směs betonu, cihel a dřeva,  , skupina 17 09 04 z Katalogu odpadů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</si>
</sst>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22</v>
      </c>
      <c r="C2" s="111"/>
      <c r="D2" s="112" t="s">
        <v>41</v>
      </c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SUMIF(F57:F70,A16,I57:I70)+SUMIF(F57:F70,"PSU",I57:I70)</f>
        <v>0</v>
      </c>
      <c r="J16" s="84"/>
    </row>
    <row r="17" spans="1:10" ht="23.25" customHeight="1" x14ac:dyDescent="0.2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SUMIF(F57:F70,A17,I57:I70)</f>
        <v>0</v>
      </c>
      <c r="J17" s="84"/>
    </row>
    <row r="18" spans="1:10" ht="23.25" customHeight="1" x14ac:dyDescent="0.2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SUMIF(F57:F70,A18,I57:I70)</f>
        <v>0</v>
      </c>
      <c r="J18" s="84"/>
    </row>
    <row r="19" spans="1:10" ht="23.25" customHeight="1" x14ac:dyDescent="0.2">
      <c r="A19" s="193" t="s">
        <v>87</v>
      </c>
      <c r="B19" s="38" t="s">
        <v>27</v>
      </c>
      <c r="C19" s="62"/>
      <c r="D19" s="63"/>
      <c r="E19" s="82"/>
      <c r="F19" s="83"/>
      <c r="G19" s="82"/>
      <c r="H19" s="83"/>
      <c r="I19" s="82">
        <f>SUMIF(F57:F70,A19,I57:I70)</f>
        <v>0</v>
      </c>
      <c r="J19" s="84"/>
    </row>
    <row r="20" spans="1:10" ht="23.25" customHeight="1" x14ac:dyDescent="0.2">
      <c r="A20" s="193" t="s">
        <v>88</v>
      </c>
      <c r="B20" s="38" t="s">
        <v>28</v>
      </c>
      <c r="C20" s="62"/>
      <c r="D20" s="63"/>
      <c r="E20" s="82"/>
      <c r="F20" s="83"/>
      <c r="G20" s="82"/>
      <c r="H20" s="83"/>
      <c r="I20" s="82">
        <f>SUMIF(F57:F70,A20,I57:I70)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43</v>
      </c>
      <c r="C39" s="145"/>
      <c r="D39" s="145"/>
      <c r="E39" s="145"/>
      <c r="F39" s="146">
        <f>'SO 00 00 Naklady'!AE31+'SO 01 1-SA Pol'!AE431</f>
        <v>0</v>
      </c>
      <c r="G39" s="147">
        <f>'SO 00 00 Naklady'!AF31+'SO 01 1-SA Pol'!AF431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44</v>
      </c>
      <c r="D40" s="151"/>
      <c r="E40" s="151"/>
      <c r="F40" s="152">
        <f>'SO 00 00 Naklady'!AE31</f>
        <v>0</v>
      </c>
      <c r="G40" s="153">
        <f>'SO 00 00 Naklady'!AF31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45</v>
      </c>
      <c r="C41" s="145" t="s">
        <v>46</v>
      </c>
      <c r="D41" s="145"/>
      <c r="E41" s="145"/>
      <c r="F41" s="156">
        <f>'SO 00 00 Naklady'!AE31</f>
        <v>0</v>
      </c>
      <c r="G41" s="148">
        <f>'SO 00 00 Naklady'!AF31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47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48</v>
      </c>
      <c r="C43" s="151" t="s">
        <v>42</v>
      </c>
      <c r="D43" s="151"/>
      <c r="E43" s="151"/>
      <c r="F43" s="152">
        <f>'SO 01 1-SA Pol'!AE431</f>
        <v>0</v>
      </c>
      <c r="G43" s="153">
        <f>'SO 01 1-SA Pol'!AF431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49</v>
      </c>
      <c r="C44" s="145" t="s">
        <v>50</v>
      </c>
      <c r="D44" s="145"/>
      <c r="E44" s="145"/>
      <c r="F44" s="156">
        <f>'SO 01 1-SA Pol'!AE431</f>
        <v>0</v>
      </c>
      <c r="G44" s="148">
        <f>'SO 01 1-SA Pol'!AF431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51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53</v>
      </c>
      <c r="B47" t="s">
        <v>54</v>
      </c>
    </row>
    <row r="48" spans="1:10" x14ac:dyDescent="0.2">
      <c r="A48" t="s">
        <v>55</v>
      </c>
      <c r="B48" t="s">
        <v>56</v>
      </c>
    </row>
    <row r="49" spans="1:10" x14ac:dyDescent="0.2">
      <c r="A49" t="s">
        <v>57</v>
      </c>
      <c r="B49" t="s">
        <v>58</v>
      </c>
    </row>
    <row r="50" spans="1:10" x14ac:dyDescent="0.2">
      <c r="A50" t="s">
        <v>55</v>
      </c>
      <c r="B50" t="s">
        <v>59</v>
      </c>
    </row>
    <row r="51" spans="1:10" x14ac:dyDescent="0.2">
      <c r="A51" t="s">
        <v>57</v>
      </c>
      <c r="B51" t="s">
        <v>60</v>
      </c>
    </row>
    <row r="54" spans="1:10" ht="15.75" x14ac:dyDescent="0.25">
      <c r="B54" s="173" t="s">
        <v>61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62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45</v>
      </c>
      <c r="C57" s="182" t="s">
        <v>63</v>
      </c>
      <c r="D57" s="183"/>
      <c r="E57" s="183"/>
      <c r="F57" s="189" t="s">
        <v>24</v>
      </c>
      <c r="G57" s="190"/>
      <c r="H57" s="190"/>
      <c r="I57" s="190">
        <f>'SO 01 1-SA Pol'!G8</f>
        <v>0</v>
      </c>
      <c r="J57" s="187" t="str">
        <f>IF(I71=0,"",I57/I71*100)</f>
        <v/>
      </c>
    </row>
    <row r="58" spans="1:10" ht="36.75" customHeight="1" x14ac:dyDescent="0.2">
      <c r="A58" s="176"/>
      <c r="B58" s="181" t="s">
        <v>64</v>
      </c>
      <c r="C58" s="182" t="s">
        <v>65</v>
      </c>
      <c r="D58" s="183"/>
      <c r="E58" s="183"/>
      <c r="F58" s="189" t="s">
        <v>24</v>
      </c>
      <c r="G58" s="190"/>
      <c r="H58" s="190"/>
      <c r="I58" s="190">
        <f>'SO 01 1-SA Pol'!G28</f>
        <v>0</v>
      </c>
      <c r="J58" s="187" t="str">
        <f>IF(I71=0,"",I58/I71*100)</f>
        <v/>
      </c>
    </row>
    <row r="59" spans="1:10" ht="36.75" customHeight="1" x14ac:dyDescent="0.2">
      <c r="A59" s="176"/>
      <c r="B59" s="181" t="s">
        <v>66</v>
      </c>
      <c r="C59" s="182" t="s">
        <v>67</v>
      </c>
      <c r="D59" s="183"/>
      <c r="E59" s="183"/>
      <c r="F59" s="189" t="s">
        <v>24</v>
      </c>
      <c r="G59" s="190"/>
      <c r="H59" s="190"/>
      <c r="I59" s="190">
        <f>'SO 01 1-SA Pol'!G48</f>
        <v>0</v>
      </c>
      <c r="J59" s="187" t="str">
        <f>IF(I71=0,"",I59/I71*100)</f>
        <v/>
      </c>
    </row>
    <row r="60" spans="1:10" ht="36.75" customHeight="1" x14ac:dyDescent="0.2">
      <c r="A60" s="176"/>
      <c r="B60" s="181" t="s">
        <v>68</v>
      </c>
      <c r="C60" s="182" t="s">
        <v>69</v>
      </c>
      <c r="D60" s="183"/>
      <c r="E60" s="183"/>
      <c r="F60" s="189" t="s">
        <v>24</v>
      </c>
      <c r="G60" s="190"/>
      <c r="H60" s="190"/>
      <c r="I60" s="190">
        <f>'SO 01 1-SA Pol'!G62</f>
        <v>0</v>
      </c>
      <c r="J60" s="187" t="str">
        <f>IF(I71=0,"",I60/I71*100)</f>
        <v/>
      </c>
    </row>
    <row r="61" spans="1:10" ht="36.75" customHeight="1" x14ac:dyDescent="0.2">
      <c r="A61" s="176"/>
      <c r="B61" s="181" t="s">
        <v>70</v>
      </c>
      <c r="C61" s="182" t="s">
        <v>71</v>
      </c>
      <c r="D61" s="183"/>
      <c r="E61" s="183"/>
      <c r="F61" s="189" t="s">
        <v>24</v>
      </c>
      <c r="G61" s="190"/>
      <c r="H61" s="190"/>
      <c r="I61" s="190">
        <f>'SO 01 1-SA Pol'!G168</f>
        <v>0</v>
      </c>
      <c r="J61" s="187" t="str">
        <f>IF(I71=0,"",I61/I71*100)</f>
        <v/>
      </c>
    </row>
    <row r="62" spans="1:10" ht="36.75" customHeight="1" x14ac:dyDescent="0.2">
      <c r="A62" s="176"/>
      <c r="B62" s="181" t="s">
        <v>72</v>
      </c>
      <c r="C62" s="182" t="s">
        <v>73</v>
      </c>
      <c r="D62" s="183"/>
      <c r="E62" s="183"/>
      <c r="F62" s="189" t="s">
        <v>24</v>
      </c>
      <c r="G62" s="190"/>
      <c r="H62" s="190"/>
      <c r="I62" s="190">
        <f>'SO 01 1-SA Pol'!G223</f>
        <v>0</v>
      </c>
      <c r="J62" s="187" t="str">
        <f>IF(I71=0,"",I62/I71*100)</f>
        <v/>
      </c>
    </row>
    <row r="63" spans="1:10" ht="36.75" customHeight="1" x14ac:dyDescent="0.2">
      <c r="A63" s="176"/>
      <c r="B63" s="181" t="s">
        <v>74</v>
      </c>
      <c r="C63" s="182" t="s">
        <v>75</v>
      </c>
      <c r="D63" s="183"/>
      <c r="E63" s="183"/>
      <c r="F63" s="189" t="s">
        <v>24</v>
      </c>
      <c r="G63" s="190"/>
      <c r="H63" s="190"/>
      <c r="I63" s="190">
        <f>'SO 01 1-SA Pol'!G246</f>
        <v>0</v>
      </c>
      <c r="J63" s="187" t="str">
        <f>IF(I71=0,"",I63/I71*100)</f>
        <v/>
      </c>
    </row>
    <row r="64" spans="1:10" ht="36.75" customHeight="1" x14ac:dyDescent="0.2">
      <c r="A64" s="176"/>
      <c r="B64" s="181" t="s">
        <v>76</v>
      </c>
      <c r="C64" s="182" t="s">
        <v>77</v>
      </c>
      <c r="D64" s="183"/>
      <c r="E64" s="183"/>
      <c r="F64" s="189" t="s">
        <v>24</v>
      </c>
      <c r="G64" s="190"/>
      <c r="H64" s="190"/>
      <c r="I64" s="190">
        <f>'SO 01 1-SA Pol'!G314</f>
        <v>0</v>
      </c>
      <c r="J64" s="187" t="str">
        <f>IF(I71=0,"",I64/I71*100)</f>
        <v/>
      </c>
    </row>
    <row r="65" spans="1:10" ht="36.75" customHeight="1" x14ac:dyDescent="0.2">
      <c r="A65" s="176"/>
      <c r="B65" s="181" t="s">
        <v>78</v>
      </c>
      <c r="C65" s="182" t="s">
        <v>79</v>
      </c>
      <c r="D65" s="183"/>
      <c r="E65" s="183"/>
      <c r="F65" s="189" t="s">
        <v>25</v>
      </c>
      <c r="G65" s="190"/>
      <c r="H65" s="190"/>
      <c r="I65" s="190">
        <f>'SO 01 1-SA Pol'!G321</f>
        <v>0</v>
      </c>
      <c r="J65" s="187" t="str">
        <f>IF(I71=0,"",I65/I71*100)</f>
        <v/>
      </c>
    </row>
    <row r="66" spans="1:10" ht="36.75" customHeight="1" x14ac:dyDescent="0.2">
      <c r="A66" s="176"/>
      <c r="B66" s="181" t="s">
        <v>80</v>
      </c>
      <c r="C66" s="182" t="s">
        <v>81</v>
      </c>
      <c r="D66" s="183"/>
      <c r="E66" s="183"/>
      <c r="F66" s="189" t="s">
        <v>25</v>
      </c>
      <c r="G66" s="190"/>
      <c r="H66" s="190"/>
      <c r="I66" s="190">
        <f>'SO 01 1-SA Pol'!G333</f>
        <v>0</v>
      </c>
      <c r="J66" s="187" t="str">
        <f>IF(I71=0,"",I66/I71*100)</f>
        <v/>
      </c>
    </row>
    <row r="67" spans="1:10" ht="36.75" customHeight="1" x14ac:dyDescent="0.2">
      <c r="A67" s="176"/>
      <c r="B67" s="181" t="s">
        <v>82</v>
      </c>
      <c r="C67" s="182" t="s">
        <v>83</v>
      </c>
      <c r="D67" s="183"/>
      <c r="E67" s="183"/>
      <c r="F67" s="189" t="s">
        <v>25</v>
      </c>
      <c r="G67" s="190"/>
      <c r="H67" s="190"/>
      <c r="I67" s="190">
        <f>'SO 01 1-SA Pol'!G370</f>
        <v>0</v>
      </c>
      <c r="J67" s="187" t="str">
        <f>IF(I71=0,"",I67/I71*100)</f>
        <v/>
      </c>
    </row>
    <row r="68" spans="1:10" ht="36.75" customHeight="1" x14ac:dyDescent="0.2">
      <c r="A68" s="176"/>
      <c r="B68" s="181" t="s">
        <v>84</v>
      </c>
      <c r="C68" s="182" t="s">
        <v>85</v>
      </c>
      <c r="D68" s="183"/>
      <c r="E68" s="183"/>
      <c r="F68" s="189" t="s">
        <v>86</v>
      </c>
      <c r="G68" s="190"/>
      <c r="H68" s="190"/>
      <c r="I68" s="190">
        <f>'SO 01 1-SA Pol'!G382</f>
        <v>0</v>
      </c>
      <c r="J68" s="187" t="str">
        <f>IF(I71=0,"",I68/I71*100)</f>
        <v/>
      </c>
    </row>
    <row r="69" spans="1:10" ht="36.75" customHeight="1" x14ac:dyDescent="0.2">
      <c r="A69" s="176"/>
      <c r="B69" s="181" t="s">
        <v>87</v>
      </c>
      <c r="C69" s="182" t="s">
        <v>27</v>
      </c>
      <c r="D69" s="183"/>
      <c r="E69" s="183"/>
      <c r="F69" s="189" t="s">
        <v>87</v>
      </c>
      <c r="G69" s="190"/>
      <c r="H69" s="190"/>
      <c r="I69" s="190">
        <f>'SO 00 00 Naklady'!G8</f>
        <v>0</v>
      </c>
      <c r="J69" s="187" t="str">
        <f>IF(I71=0,"",I69/I71*100)</f>
        <v/>
      </c>
    </row>
    <row r="70" spans="1:10" ht="36.75" customHeight="1" x14ac:dyDescent="0.2">
      <c r="A70" s="176"/>
      <c r="B70" s="181" t="s">
        <v>88</v>
      </c>
      <c r="C70" s="182" t="s">
        <v>28</v>
      </c>
      <c r="D70" s="183"/>
      <c r="E70" s="183"/>
      <c r="F70" s="189" t="s">
        <v>88</v>
      </c>
      <c r="G70" s="190"/>
      <c r="H70" s="190"/>
      <c r="I70" s="190">
        <f>'SO 00 00 Naklady'!G18</f>
        <v>0</v>
      </c>
      <c r="J70" s="187" t="str">
        <f>IF(I71=0,"",I70/I71*100)</f>
        <v/>
      </c>
    </row>
    <row r="71" spans="1:10" ht="25.5" customHeight="1" x14ac:dyDescent="0.2">
      <c r="A71" s="177"/>
      <c r="B71" s="184" t="s">
        <v>1</v>
      </c>
      <c r="C71" s="185"/>
      <c r="D71" s="186"/>
      <c r="E71" s="186"/>
      <c r="F71" s="191"/>
      <c r="G71" s="192"/>
      <c r="H71" s="192"/>
      <c r="I71" s="192">
        <f>SUM(I57:I70)</f>
        <v>0</v>
      </c>
      <c r="J71" s="188">
        <f>SUM(J57:J70)</f>
        <v>0</v>
      </c>
    </row>
    <row r="72" spans="1:10" x14ac:dyDescent="0.2">
      <c r="F72" s="132"/>
      <c r="G72" s="132"/>
      <c r="H72" s="132"/>
      <c r="I72" s="132"/>
      <c r="J72" s="133"/>
    </row>
    <row r="73" spans="1:10" x14ac:dyDescent="0.2">
      <c r="F73" s="132"/>
      <c r="G73" s="132"/>
      <c r="H73" s="132"/>
      <c r="I73" s="132"/>
      <c r="J73" s="133"/>
    </row>
    <row r="74" spans="1:10" x14ac:dyDescent="0.2">
      <c r="F74" s="132"/>
      <c r="G74" s="132"/>
      <c r="H74" s="132"/>
      <c r="I74" s="132"/>
      <c r="J74" s="133"/>
    </row>
  </sheetData>
  <sheetProtection password="942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942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89</v>
      </c>
      <c r="B1" s="194"/>
      <c r="C1" s="194"/>
      <c r="D1" s="194"/>
      <c r="E1" s="194"/>
      <c r="F1" s="194"/>
      <c r="G1" s="194"/>
      <c r="AG1" t="s">
        <v>90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91</v>
      </c>
    </row>
    <row r="3" spans="1:60" ht="24.95" customHeight="1" x14ac:dyDescent="0.2">
      <c r="A3" s="195" t="s">
        <v>8</v>
      </c>
      <c r="B3" s="49" t="s">
        <v>92</v>
      </c>
      <c r="C3" s="198" t="s">
        <v>46</v>
      </c>
      <c r="D3" s="196"/>
      <c r="E3" s="196"/>
      <c r="F3" s="196"/>
      <c r="G3" s="197"/>
      <c r="AC3" s="174" t="s">
        <v>93</v>
      </c>
      <c r="AG3" t="s">
        <v>94</v>
      </c>
    </row>
    <row r="4" spans="1:60" ht="24.95" customHeight="1" x14ac:dyDescent="0.2">
      <c r="A4" s="199" t="s">
        <v>9</v>
      </c>
      <c r="B4" s="200" t="s">
        <v>45</v>
      </c>
      <c r="C4" s="201" t="s">
        <v>46</v>
      </c>
      <c r="D4" s="202"/>
      <c r="E4" s="202"/>
      <c r="F4" s="202"/>
      <c r="G4" s="203"/>
      <c r="AG4" t="s">
        <v>95</v>
      </c>
    </row>
    <row r="5" spans="1:60" x14ac:dyDescent="0.2">
      <c r="D5" s="10"/>
    </row>
    <row r="6" spans="1:60" ht="38.25" x14ac:dyDescent="0.2">
      <c r="A6" s="205" t="s">
        <v>96</v>
      </c>
      <c r="B6" s="207" t="s">
        <v>97</v>
      </c>
      <c r="C6" s="207" t="s">
        <v>98</v>
      </c>
      <c r="D6" s="206" t="s">
        <v>99</v>
      </c>
      <c r="E6" s="205" t="s">
        <v>100</v>
      </c>
      <c r="F6" s="204" t="s">
        <v>101</v>
      </c>
      <c r="G6" s="205" t="s">
        <v>29</v>
      </c>
      <c r="H6" s="208" t="s">
        <v>30</v>
      </c>
      <c r="I6" s="208" t="s">
        <v>102</v>
      </c>
      <c r="J6" s="208" t="s">
        <v>31</v>
      </c>
      <c r="K6" s="208" t="s">
        <v>103</v>
      </c>
      <c r="L6" s="208" t="s">
        <v>104</v>
      </c>
      <c r="M6" s="208" t="s">
        <v>105</v>
      </c>
      <c r="N6" s="208" t="s">
        <v>106</v>
      </c>
      <c r="O6" s="208" t="s">
        <v>107</v>
      </c>
      <c r="P6" s="208" t="s">
        <v>108</v>
      </c>
      <c r="Q6" s="208" t="s">
        <v>109</v>
      </c>
      <c r="R6" s="208" t="s">
        <v>110</v>
      </c>
      <c r="S6" s="208" t="s">
        <v>111</v>
      </c>
      <c r="T6" s="208" t="s">
        <v>112</v>
      </c>
      <c r="U6" s="208" t="s">
        <v>113</v>
      </c>
      <c r="V6" s="208" t="s">
        <v>114</v>
      </c>
      <c r="W6" s="208" t="s">
        <v>115</v>
      </c>
      <c r="X6" s="208" t="s">
        <v>116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3" t="s">
        <v>117</v>
      </c>
      <c r="B8" s="224" t="s">
        <v>87</v>
      </c>
      <c r="C8" s="242" t="s">
        <v>27</v>
      </c>
      <c r="D8" s="225"/>
      <c r="E8" s="226"/>
      <c r="F8" s="227"/>
      <c r="G8" s="227">
        <f>SUMIF(AG9:AG17,"&lt;&gt;NOR",G9:G17)</f>
        <v>0</v>
      </c>
      <c r="H8" s="227"/>
      <c r="I8" s="227">
        <f>SUM(I9:I17)</f>
        <v>0</v>
      </c>
      <c r="J8" s="227"/>
      <c r="K8" s="227">
        <f>SUM(K9:K17)</f>
        <v>0</v>
      </c>
      <c r="L8" s="227"/>
      <c r="M8" s="227">
        <f>SUM(M9:M17)</f>
        <v>0</v>
      </c>
      <c r="N8" s="226"/>
      <c r="O8" s="226">
        <f>SUM(O9:O17)</f>
        <v>0</v>
      </c>
      <c r="P8" s="226"/>
      <c r="Q8" s="226">
        <f>SUM(Q9:Q17)</f>
        <v>0</v>
      </c>
      <c r="R8" s="227"/>
      <c r="S8" s="227"/>
      <c r="T8" s="228"/>
      <c r="U8" s="222"/>
      <c r="V8" s="222">
        <f>SUM(V9:V17)</f>
        <v>0</v>
      </c>
      <c r="W8" s="222"/>
      <c r="X8" s="222"/>
      <c r="AG8" t="s">
        <v>118</v>
      </c>
    </row>
    <row r="9" spans="1:60" outlineLevel="1" x14ac:dyDescent="0.2">
      <c r="A9" s="229">
        <v>1</v>
      </c>
      <c r="B9" s="230" t="s">
        <v>119</v>
      </c>
      <c r="C9" s="243" t="s">
        <v>120</v>
      </c>
      <c r="D9" s="231" t="s">
        <v>121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122</v>
      </c>
      <c r="T9" s="235" t="s">
        <v>123</v>
      </c>
      <c r="U9" s="220">
        <v>0</v>
      </c>
      <c r="V9" s="220">
        <f>ROUND(E9*U9,2)</f>
        <v>0</v>
      </c>
      <c r="W9" s="220"/>
      <c r="X9" s="220" t="s">
        <v>124</v>
      </c>
      <c r="Y9" s="209"/>
      <c r="Z9" s="209"/>
      <c r="AA9" s="209"/>
      <c r="AB9" s="209"/>
      <c r="AC9" s="209"/>
      <c r="AD9" s="209"/>
      <c r="AE9" s="209"/>
      <c r="AF9" s="209"/>
      <c r="AG9" s="209" t="s">
        <v>125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44" t="s">
        <v>126</v>
      </c>
      <c r="D10" s="237"/>
      <c r="E10" s="237"/>
      <c r="F10" s="237"/>
      <c r="G10" s="237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127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6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5"/>
      <c r="D11" s="239"/>
      <c r="E11" s="239"/>
      <c r="F11" s="239"/>
      <c r="G11" s="239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128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9">
        <v>2</v>
      </c>
      <c r="B12" s="230" t="s">
        <v>129</v>
      </c>
      <c r="C12" s="243" t="s">
        <v>130</v>
      </c>
      <c r="D12" s="231" t="s">
        <v>121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4"/>
      <c r="S12" s="234" t="s">
        <v>122</v>
      </c>
      <c r="T12" s="235" t="s">
        <v>123</v>
      </c>
      <c r="U12" s="220">
        <v>0</v>
      </c>
      <c r="V12" s="220">
        <f>ROUND(E12*U12,2)</f>
        <v>0</v>
      </c>
      <c r="W12" s="220"/>
      <c r="X12" s="220" t="s">
        <v>124</v>
      </c>
      <c r="Y12" s="209"/>
      <c r="Z12" s="209"/>
      <c r="AA12" s="209"/>
      <c r="AB12" s="209"/>
      <c r="AC12" s="209"/>
      <c r="AD12" s="209"/>
      <c r="AE12" s="209"/>
      <c r="AF12" s="209"/>
      <c r="AG12" s="209" t="s">
        <v>125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3.75" outlineLevel="1" x14ac:dyDescent="0.2">
      <c r="A13" s="216"/>
      <c r="B13" s="217"/>
      <c r="C13" s="244" t="s">
        <v>131</v>
      </c>
      <c r="D13" s="237"/>
      <c r="E13" s="237"/>
      <c r="F13" s="237"/>
      <c r="G13" s="237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127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6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5"/>
      <c r="D14" s="239"/>
      <c r="E14" s="239"/>
      <c r="F14" s="239"/>
      <c r="G14" s="239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128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9">
        <v>3</v>
      </c>
      <c r="B15" s="230" t="s">
        <v>132</v>
      </c>
      <c r="C15" s="243" t="s">
        <v>133</v>
      </c>
      <c r="D15" s="231" t="s">
        <v>121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4"/>
      <c r="S15" s="234" t="s">
        <v>122</v>
      </c>
      <c r="T15" s="235" t="s">
        <v>123</v>
      </c>
      <c r="U15" s="220">
        <v>0</v>
      </c>
      <c r="V15" s="220">
        <f>ROUND(E15*U15,2)</f>
        <v>0</v>
      </c>
      <c r="W15" s="220"/>
      <c r="X15" s="220" t="s">
        <v>124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125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44" t="s">
        <v>134</v>
      </c>
      <c r="D16" s="237"/>
      <c r="E16" s="237"/>
      <c r="F16" s="237"/>
      <c r="G16" s="237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127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6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5"/>
      <c r="D17" s="239"/>
      <c r="E17" s="239"/>
      <c r="F17" s="239"/>
      <c r="G17" s="239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128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">
      <c r="A18" s="223" t="s">
        <v>117</v>
      </c>
      <c r="B18" s="224" t="s">
        <v>88</v>
      </c>
      <c r="C18" s="242" t="s">
        <v>28</v>
      </c>
      <c r="D18" s="225"/>
      <c r="E18" s="226"/>
      <c r="F18" s="227"/>
      <c r="G18" s="227">
        <f>SUMIF(AG19:AG29,"&lt;&gt;NOR",G19:G29)</f>
        <v>0</v>
      </c>
      <c r="H18" s="227"/>
      <c r="I18" s="227">
        <f>SUM(I19:I29)</f>
        <v>0</v>
      </c>
      <c r="J18" s="227"/>
      <c r="K18" s="227">
        <f>SUM(K19:K29)</f>
        <v>0</v>
      </c>
      <c r="L18" s="227"/>
      <c r="M18" s="227">
        <f>SUM(M19:M29)</f>
        <v>0</v>
      </c>
      <c r="N18" s="226"/>
      <c r="O18" s="226">
        <f>SUM(O19:O29)</f>
        <v>0</v>
      </c>
      <c r="P18" s="226"/>
      <c r="Q18" s="226">
        <f>SUM(Q19:Q29)</f>
        <v>0</v>
      </c>
      <c r="R18" s="227"/>
      <c r="S18" s="227"/>
      <c r="T18" s="228"/>
      <c r="U18" s="222"/>
      <c r="V18" s="222">
        <f>SUM(V19:V29)</f>
        <v>0</v>
      </c>
      <c r="W18" s="222"/>
      <c r="X18" s="222"/>
      <c r="AG18" t="s">
        <v>118</v>
      </c>
    </row>
    <row r="19" spans="1:60" outlineLevel="1" x14ac:dyDescent="0.2">
      <c r="A19" s="229">
        <v>4</v>
      </c>
      <c r="B19" s="230" t="s">
        <v>135</v>
      </c>
      <c r="C19" s="243" t="s">
        <v>136</v>
      </c>
      <c r="D19" s="231" t="s">
        <v>121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4"/>
      <c r="S19" s="234" t="s">
        <v>122</v>
      </c>
      <c r="T19" s="235" t="s">
        <v>123</v>
      </c>
      <c r="U19" s="220">
        <v>0</v>
      </c>
      <c r="V19" s="220">
        <f>ROUND(E19*U19,2)</f>
        <v>0</v>
      </c>
      <c r="W19" s="220"/>
      <c r="X19" s="220" t="s">
        <v>124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125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45" outlineLevel="1" x14ac:dyDescent="0.2">
      <c r="A20" s="216"/>
      <c r="B20" s="217"/>
      <c r="C20" s="244" t="s">
        <v>137</v>
      </c>
      <c r="D20" s="237"/>
      <c r="E20" s="237"/>
      <c r="F20" s="237"/>
      <c r="G20" s="237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127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6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náklady na oplocení, osvětlení, označení a zabezpečení výkopu, náklady na nepřetržitou ostrahu staveniště.</v>
      </c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5"/>
      <c r="D21" s="239"/>
      <c r="E21" s="239"/>
      <c r="F21" s="239"/>
      <c r="G21" s="239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128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29">
        <v>5</v>
      </c>
      <c r="B22" s="230" t="s">
        <v>138</v>
      </c>
      <c r="C22" s="243" t="s">
        <v>139</v>
      </c>
      <c r="D22" s="231" t="s">
        <v>121</v>
      </c>
      <c r="E22" s="232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4"/>
      <c r="S22" s="234" t="s">
        <v>122</v>
      </c>
      <c r="T22" s="235" t="s">
        <v>123</v>
      </c>
      <c r="U22" s="220">
        <v>0</v>
      </c>
      <c r="V22" s="220">
        <f>ROUND(E22*U22,2)</f>
        <v>0</v>
      </c>
      <c r="W22" s="220"/>
      <c r="X22" s="220" t="s">
        <v>124</v>
      </c>
      <c r="Y22" s="209"/>
      <c r="Z22" s="209"/>
      <c r="AA22" s="209"/>
      <c r="AB22" s="209"/>
      <c r="AC22" s="209"/>
      <c r="AD22" s="209"/>
      <c r="AE22" s="209"/>
      <c r="AF22" s="209"/>
      <c r="AG22" s="209" t="s">
        <v>125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4" t="s">
        <v>140</v>
      </c>
      <c r="D23" s="237"/>
      <c r="E23" s="237"/>
      <c r="F23" s="237"/>
      <c r="G23" s="237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127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6" t="str">
        <f>C23</f>
        <v>Náklady na vyhotovení dokumentace skutečného provedení stavby a její předání objednateli v požadované formě a požadovaném počtu.</v>
      </c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5"/>
      <c r="D24" s="239"/>
      <c r="E24" s="239"/>
      <c r="F24" s="239"/>
      <c r="G24" s="239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128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29">
        <v>6</v>
      </c>
      <c r="B25" s="230" t="s">
        <v>141</v>
      </c>
      <c r="C25" s="243" t="s">
        <v>142</v>
      </c>
      <c r="D25" s="231" t="s">
        <v>143</v>
      </c>
      <c r="E25" s="232">
        <v>10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4"/>
      <c r="S25" s="234" t="s">
        <v>144</v>
      </c>
      <c r="T25" s="235" t="s">
        <v>123</v>
      </c>
      <c r="U25" s="220">
        <v>0</v>
      </c>
      <c r="V25" s="220">
        <f>ROUND(E25*U25,2)</f>
        <v>0</v>
      </c>
      <c r="W25" s="220"/>
      <c r="X25" s="220" t="s">
        <v>124</v>
      </c>
      <c r="Y25" s="209"/>
      <c r="Z25" s="209"/>
      <c r="AA25" s="209"/>
      <c r="AB25" s="209"/>
      <c r="AC25" s="209"/>
      <c r="AD25" s="209"/>
      <c r="AE25" s="209"/>
      <c r="AF25" s="209"/>
      <c r="AG25" s="209" t="s">
        <v>125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6"/>
      <c r="B26" s="217"/>
      <c r="C26" s="246"/>
      <c r="D26" s="240"/>
      <c r="E26" s="240"/>
      <c r="F26" s="240"/>
      <c r="G26" s="24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09"/>
      <c r="Z26" s="209"/>
      <c r="AA26" s="209"/>
      <c r="AB26" s="209"/>
      <c r="AC26" s="209"/>
      <c r="AD26" s="209"/>
      <c r="AE26" s="209"/>
      <c r="AF26" s="209"/>
      <c r="AG26" s="209" t="s">
        <v>128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29">
        <v>7</v>
      </c>
      <c r="B27" s="230" t="s">
        <v>145</v>
      </c>
      <c r="C27" s="243" t="s">
        <v>146</v>
      </c>
      <c r="D27" s="231" t="s">
        <v>121</v>
      </c>
      <c r="E27" s="232">
        <v>1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4"/>
      <c r="S27" s="234" t="s">
        <v>144</v>
      </c>
      <c r="T27" s="235" t="s">
        <v>123</v>
      </c>
      <c r="U27" s="220">
        <v>0</v>
      </c>
      <c r="V27" s="220">
        <f>ROUND(E27*U27,2)</f>
        <v>0</v>
      </c>
      <c r="W27" s="220"/>
      <c r="X27" s="220" t="s">
        <v>124</v>
      </c>
      <c r="Y27" s="209"/>
      <c r="Z27" s="209"/>
      <c r="AA27" s="209"/>
      <c r="AB27" s="209"/>
      <c r="AC27" s="209"/>
      <c r="AD27" s="209"/>
      <c r="AE27" s="209"/>
      <c r="AF27" s="209"/>
      <c r="AG27" s="209" t="s">
        <v>125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16"/>
      <c r="B28" s="217"/>
      <c r="C28" s="244" t="s">
        <v>147</v>
      </c>
      <c r="D28" s="237"/>
      <c r="E28" s="237"/>
      <c r="F28" s="237"/>
      <c r="G28" s="237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09"/>
      <c r="Z28" s="209"/>
      <c r="AA28" s="209"/>
      <c r="AB28" s="209"/>
      <c r="AC28" s="209"/>
      <c r="AD28" s="209"/>
      <c r="AE28" s="209"/>
      <c r="AF28" s="209"/>
      <c r="AG28" s="209" t="s">
        <v>127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16"/>
      <c r="B29" s="217"/>
      <c r="C29" s="245"/>
      <c r="D29" s="239"/>
      <c r="E29" s="239"/>
      <c r="F29" s="239"/>
      <c r="G29" s="239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09"/>
      <c r="Z29" s="209"/>
      <c r="AA29" s="209"/>
      <c r="AB29" s="209"/>
      <c r="AC29" s="209"/>
      <c r="AD29" s="209"/>
      <c r="AE29" s="209"/>
      <c r="AF29" s="209"/>
      <c r="AG29" s="209" t="s">
        <v>128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x14ac:dyDescent="0.2">
      <c r="A30" s="3"/>
      <c r="B30" s="4"/>
      <c r="C30" s="247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E30">
        <v>15</v>
      </c>
      <c r="AF30">
        <v>21</v>
      </c>
      <c r="AG30" t="s">
        <v>104</v>
      </c>
    </row>
    <row r="31" spans="1:60" x14ac:dyDescent="0.2">
      <c r="A31" s="212"/>
      <c r="B31" s="213" t="s">
        <v>29</v>
      </c>
      <c r="C31" s="248"/>
      <c r="D31" s="214"/>
      <c r="E31" s="215"/>
      <c r="F31" s="215"/>
      <c r="G31" s="241">
        <f>G8+G18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f>SUMIF(L7:L29,AE30,G7:G29)</f>
        <v>0</v>
      </c>
      <c r="AF31">
        <f>SUMIF(L7:L29,AF30,G7:G29)</f>
        <v>0</v>
      </c>
      <c r="AG31" t="s">
        <v>148</v>
      </c>
    </row>
    <row r="32" spans="1:60" x14ac:dyDescent="0.2">
      <c r="C32" s="249"/>
      <c r="D32" s="10"/>
      <c r="AG32" t="s">
        <v>149</v>
      </c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17">
    <mergeCell ref="C23:G23"/>
    <mergeCell ref="C24:G24"/>
    <mergeCell ref="C26:G26"/>
    <mergeCell ref="C28:G28"/>
    <mergeCell ref="C29:G29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150</v>
      </c>
      <c r="B1" s="194"/>
      <c r="C1" s="194"/>
      <c r="D1" s="194"/>
      <c r="E1" s="194"/>
      <c r="F1" s="194"/>
      <c r="G1" s="194"/>
      <c r="AG1" t="s">
        <v>90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91</v>
      </c>
    </row>
    <row r="3" spans="1:60" ht="24.95" customHeight="1" x14ac:dyDescent="0.2">
      <c r="A3" s="195" t="s">
        <v>8</v>
      </c>
      <c r="B3" s="49" t="s">
        <v>48</v>
      </c>
      <c r="C3" s="198" t="s">
        <v>42</v>
      </c>
      <c r="D3" s="196"/>
      <c r="E3" s="196"/>
      <c r="F3" s="196"/>
      <c r="G3" s="197"/>
      <c r="AC3" s="174" t="s">
        <v>91</v>
      </c>
      <c r="AG3" t="s">
        <v>94</v>
      </c>
    </row>
    <row r="4" spans="1:60" ht="24.95" customHeight="1" x14ac:dyDescent="0.2">
      <c r="A4" s="199" t="s">
        <v>9</v>
      </c>
      <c r="B4" s="200" t="s">
        <v>49</v>
      </c>
      <c r="C4" s="201" t="s">
        <v>50</v>
      </c>
      <c r="D4" s="202"/>
      <c r="E4" s="202"/>
      <c r="F4" s="202"/>
      <c r="G4" s="203"/>
      <c r="AG4" t="s">
        <v>95</v>
      </c>
    </row>
    <row r="5" spans="1:60" x14ac:dyDescent="0.2">
      <c r="D5" s="10"/>
    </row>
    <row r="6" spans="1:60" ht="38.25" x14ac:dyDescent="0.2">
      <c r="A6" s="205" t="s">
        <v>96</v>
      </c>
      <c r="B6" s="207" t="s">
        <v>97</v>
      </c>
      <c r="C6" s="207" t="s">
        <v>98</v>
      </c>
      <c r="D6" s="206" t="s">
        <v>99</v>
      </c>
      <c r="E6" s="205" t="s">
        <v>100</v>
      </c>
      <c r="F6" s="204" t="s">
        <v>101</v>
      </c>
      <c r="G6" s="205" t="s">
        <v>29</v>
      </c>
      <c r="H6" s="208" t="s">
        <v>30</v>
      </c>
      <c r="I6" s="208" t="s">
        <v>102</v>
      </c>
      <c r="J6" s="208" t="s">
        <v>31</v>
      </c>
      <c r="K6" s="208" t="s">
        <v>103</v>
      </c>
      <c r="L6" s="208" t="s">
        <v>104</v>
      </c>
      <c r="M6" s="208" t="s">
        <v>105</v>
      </c>
      <c r="N6" s="208" t="s">
        <v>106</v>
      </c>
      <c r="O6" s="208" t="s">
        <v>107</v>
      </c>
      <c r="P6" s="208" t="s">
        <v>108</v>
      </c>
      <c r="Q6" s="208" t="s">
        <v>109</v>
      </c>
      <c r="R6" s="208" t="s">
        <v>110</v>
      </c>
      <c r="S6" s="208" t="s">
        <v>111</v>
      </c>
      <c r="T6" s="208" t="s">
        <v>112</v>
      </c>
      <c r="U6" s="208" t="s">
        <v>113</v>
      </c>
      <c r="V6" s="208" t="s">
        <v>114</v>
      </c>
      <c r="W6" s="208" t="s">
        <v>115</v>
      </c>
      <c r="X6" s="208" t="s">
        <v>116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3" t="s">
        <v>117</v>
      </c>
      <c r="B8" s="224" t="s">
        <v>45</v>
      </c>
      <c r="C8" s="242" t="s">
        <v>63</v>
      </c>
      <c r="D8" s="225"/>
      <c r="E8" s="226"/>
      <c r="F8" s="227"/>
      <c r="G8" s="227">
        <f>SUMIF(AG9:AG27,"&lt;&gt;NOR",G9:G27)</f>
        <v>0</v>
      </c>
      <c r="H8" s="227"/>
      <c r="I8" s="227">
        <f>SUM(I9:I27)</f>
        <v>0</v>
      </c>
      <c r="J8" s="227"/>
      <c r="K8" s="227">
        <f>SUM(K9:K27)</f>
        <v>0</v>
      </c>
      <c r="L8" s="227"/>
      <c r="M8" s="227">
        <f>SUM(M9:M27)</f>
        <v>0</v>
      </c>
      <c r="N8" s="226"/>
      <c r="O8" s="226">
        <f>SUM(O9:O27)</f>
        <v>0</v>
      </c>
      <c r="P8" s="226"/>
      <c r="Q8" s="226">
        <f>SUM(Q9:Q27)</f>
        <v>0</v>
      </c>
      <c r="R8" s="227"/>
      <c r="S8" s="227"/>
      <c r="T8" s="228"/>
      <c r="U8" s="222"/>
      <c r="V8" s="222">
        <f>SUM(V9:V27)</f>
        <v>0</v>
      </c>
      <c r="W8" s="222"/>
      <c r="X8" s="222"/>
      <c r="AG8" t="s">
        <v>118</v>
      </c>
    </row>
    <row r="9" spans="1:60" outlineLevel="1" x14ac:dyDescent="0.2">
      <c r="A9" s="229">
        <v>1</v>
      </c>
      <c r="B9" s="230" t="s">
        <v>45</v>
      </c>
      <c r="C9" s="243" t="s">
        <v>151</v>
      </c>
      <c r="D9" s="231"/>
      <c r="E9" s="232">
        <v>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144</v>
      </c>
      <c r="T9" s="235" t="s">
        <v>123</v>
      </c>
      <c r="U9" s="220">
        <v>0</v>
      </c>
      <c r="V9" s="220">
        <f>ROUND(E9*U9,2)</f>
        <v>0</v>
      </c>
      <c r="W9" s="220"/>
      <c r="X9" s="220" t="s">
        <v>152</v>
      </c>
      <c r="Y9" s="209"/>
      <c r="Z9" s="209"/>
      <c r="AA9" s="209"/>
      <c r="AB9" s="209"/>
      <c r="AC9" s="209"/>
      <c r="AD9" s="209"/>
      <c r="AE9" s="209"/>
      <c r="AF9" s="209"/>
      <c r="AG9" s="209" t="s">
        <v>153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16"/>
      <c r="B10" s="217"/>
      <c r="C10" s="255" t="s">
        <v>154</v>
      </c>
      <c r="D10" s="250"/>
      <c r="E10" s="251"/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155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45" outlineLevel="1" x14ac:dyDescent="0.2">
      <c r="A11" s="216"/>
      <c r="B11" s="217"/>
      <c r="C11" s="255" t="s">
        <v>156</v>
      </c>
      <c r="D11" s="250"/>
      <c r="E11" s="251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155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55" t="s">
        <v>157</v>
      </c>
      <c r="D12" s="250"/>
      <c r="E12" s="251"/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09"/>
      <c r="Z12" s="209"/>
      <c r="AA12" s="209"/>
      <c r="AB12" s="209"/>
      <c r="AC12" s="209"/>
      <c r="AD12" s="209"/>
      <c r="AE12" s="209"/>
      <c r="AF12" s="209"/>
      <c r="AG12" s="209" t="s">
        <v>155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16"/>
      <c r="B13" s="217"/>
      <c r="C13" s="255" t="s">
        <v>158</v>
      </c>
      <c r="D13" s="250"/>
      <c r="E13" s="251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155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33.75" outlineLevel="1" x14ac:dyDescent="0.2">
      <c r="A14" s="216"/>
      <c r="B14" s="217"/>
      <c r="C14" s="255" t="s">
        <v>159</v>
      </c>
      <c r="D14" s="250"/>
      <c r="E14" s="251"/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155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16"/>
      <c r="B15" s="217"/>
      <c r="C15" s="255" t="s">
        <v>160</v>
      </c>
      <c r="D15" s="250"/>
      <c r="E15" s="251"/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09"/>
      <c r="Z15" s="209"/>
      <c r="AA15" s="209"/>
      <c r="AB15" s="209"/>
      <c r="AC15" s="209"/>
      <c r="AD15" s="209"/>
      <c r="AE15" s="209"/>
      <c r="AF15" s="209"/>
      <c r="AG15" s="209" t="s">
        <v>155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55" t="s">
        <v>161</v>
      </c>
      <c r="D16" s="250"/>
      <c r="E16" s="251"/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155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33.75" outlineLevel="1" x14ac:dyDescent="0.2">
      <c r="A17" s="216"/>
      <c r="B17" s="217"/>
      <c r="C17" s="255" t="s">
        <v>162</v>
      </c>
      <c r="D17" s="250"/>
      <c r="E17" s="251"/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155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16"/>
      <c r="B18" s="217"/>
      <c r="C18" s="255" t="s">
        <v>163</v>
      </c>
      <c r="D18" s="250"/>
      <c r="E18" s="251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09"/>
      <c r="Z18" s="209"/>
      <c r="AA18" s="209"/>
      <c r="AB18" s="209"/>
      <c r="AC18" s="209"/>
      <c r="AD18" s="209"/>
      <c r="AE18" s="209"/>
      <c r="AF18" s="209"/>
      <c r="AG18" s="209" t="s">
        <v>155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2.5" outlineLevel="1" x14ac:dyDescent="0.2">
      <c r="A19" s="216"/>
      <c r="B19" s="217"/>
      <c r="C19" s="255" t="s">
        <v>164</v>
      </c>
      <c r="D19" s="250"/>
      <c r="E19" s="251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09"/>
      <c r="Z19" s="209"/>
      <c r="AA19" s="209"/>
      <c r="AB19" s="209"/>
      <c r="AC19" s="209"/>
      <c r="AD19" s="209"/>
      <c r="AE19" s="209"/>
      <c r="AF19" s="209"/>
      <c r="AG19" s="209" t="s">
        <v>155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55" t="s">
        <v>165</v>
      </c>
      <c r="D20" s="250"/>
      <c r="E20" s="251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155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45" outlineLevel="1" x14ac:dyDescent="0.2">
      <c r="A21" s="216"/>
      <c r="B21" s="217"/>
      <c r="C21" s="255" t="s">
        <v>166</v>
      </c>
      <c r="D21" s="250"/>
      <c r="E21" s="251"/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155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5" t="s">
        <v>167</v>
      </c>
      <c r="D22" s="250"/>
      <c r="E22" s="251"/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09"/>
      <c r="Z22" s="209"/>
      <c r="AA22" s="209"/>
      <c r="AB22" s="209"/>
      <c r="AC22" s="209"/>
      <c r="AD22" s="209"/>
      <c r="AE22" s="209"/>
      <c r="AF22" s="209"/>
      <c r="AG22" s="209" t="s">
        <v>155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ht="22.5" outlineLevel="1" x14ac:dyDescent="0.2">
      <c r="A23" s="216"/>
      <c r="B23" s="217"/>
      <c r="C23" s="255" t="s">
        <v>168</v>
      </c>
      <c r="D23" s="250"/>
      <c r="E23" s="251"/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155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5" t="s">
        <v>169</v>
      </c>
      <c r="D24" s="250"/>
      <c r="E24" s="251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155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5" t="s">
        <v>170</v>
      </c>
      <c r="D25" s="250"/>
      <c r="E25" s="251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09"/>
      <c r="Z25" s="209"/>
      <c r="AA25" s="209"/>
      <c r="AB25" s="209"/>
      <c r="AC25" s="209"/>
      <c r="AD25" s="209"/>
      <c r="AE25" s="209"/>
      <c r="AF25" s="209"/>
      <c r="AG25" s="209" t="s">
        <v>155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2.5" outlineLevel="1" x14ac:dyDescent="0.2">
      <c r="A26" s="216"/>
      <c r="B26" s="217"/>
      <c r="C26" s="255" t="s">
        <v>171</v>
      </c>
      <c r="D26" s="250"/>
      <c r="E26" s="251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09"/>
      <c r="Z26" s="209"/>
      <c r="AA26" s="209"/>
      <c r="AB26" s="209"/>
      <c r="AC26" s="209"/>
      <c r="AD26" s="209"/>
      <c r="AE26" s="209"/>
      <c r="AF26" s="209"/>
      <c r="AG26" s="209" t="s">
        <v>155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45"/>
      <c r="D27" s="239"/>
      <c r="E27" s="239"/>
      <c r="F27" s="239"/>
      <c r="G27" s="239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09"/>
      <c r="Z27" s="209"/>
      <c r="AA27" s="209"/>
      <c r="AB27" s="209"/>
      <c r="AC27" s="209"/>
      <c r="AD27" s="209"/>
      <c r="AE27" s="209"/>
      <c r="AF27" s="209"/>
      <c r="AG27" s="209" t="s">
        <v>128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x14ac:dyDescent="0.2">
      <c r="A28" s="223" t="s">
        <v>117</v>
      </c>
      <c r="B28" s="224" t="s">
        <v>64</v>
      </c>
      <c r="C28" s="242" t="s">
        <v>65</v>
      </c>
      <c r="D28" s="225"/>
      <c r="E28" s="226"/>
      <c r="F28" s="227"/>
      <c r="G28" s="227">
        <f>SUMIF(AG29:AG47,"&lt;&gt;NOR",G29:G47)</f>
        <v>0</v>
      </c>
      <c r="H28" s="227"/>
      <c r="I28" s="227">
        <f>SUM(I29:I47)</f>
        <v>0</v>
      </c>
      <c r="J28" s="227"/>
      <c r="K28" s="227">
        <f>SUM(K29:K47)</f>
        <v>0</v>
      </c>
      <c r="L28" s="227"/>
      <c r="M28" s="227">
        <f>SUM(M29:M47)</f>
        <v>0</v>
      </c>
      <c r="N28" s="226"/>
      <c r="O28" s="226">
        <f>SUM(O29:O47)</f>
        <v>0</v>
      </c>
      <c r="P28" s="226"/>
      <c r="Q28" s="226">
        <f>SUM(Q29:Q47)</f>
        <v>2.9099999999999997</v>
      </c>
      <c r="R28" s="227"/>
      <c r="S28" s="227"/>
      <c r="T28" s="228"/>
      <c r="U28" s="222"/>
      <c r="V28" s="222">
        <f>SUM(V29:V47)</f>
        <v>3.58</v>
      </c>
      <c r="W28" s="222"/>
      <c r="X28" s="222"/>
      <c r="AG28" t="s">
        <v>118</v>
      </c>
    </row>
    <row r="29" spans="1:60" ht="22.5" outlineLevel="1" x14ac:dyDescent="0.2">
      <c r="A29" s="229">
        <v>2</v>
      </c>
      <c r="B29" s="230" t="s">
        <v>172</v>
      </c>
      <c r="C29" s="243" t="s">
        <v>173</v>
      </c>
      <c r="D29" s="231" t="s">
        <v>174</v>
      </c>
      <c r="E29" s="232">
        <v>6.2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2">
        <v>0</v>
      </c>
      <c r="O29" s="232">
        <f>ROUND(E29*N29,2)</f>
        <v>0</v>
      </c>
      <c r="P29" s="232">
        <v>0.13800000000000001</v>
      </c>
      <c r="Q29" s="232">
        <f>ROUND(E29*P29,2)</f>
        <v>0.86</v>
      </c>
      <c r="R29" s="234" t="s">
        <v>175</v>
      </c>
      <c r="S29" s="234" t="s">
        <v>122</v>
      </c>
      <c r="T29" s="235" t="s">
        <v>122</v>
      </c>
      <c r="U29" s="220">
        <v>0.16</v>
      </c>
      <c r="V29" s="220">
        <f>ROUND(E29*U29,2)</f>
        <v>0.99</v>
      </c>
      <c r="W29" s="220"/>
      <c r="X29" s="220" t="s">
        <v>152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153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56" t="s">
        <v>176</v>
      </c>
      <c r="D30" s="252"/>
      <c r="E30" s="252"/>
      <c r="F30" s="252"/>
      <c r="G30" s="252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09"/>
      <c r="Z30" s="209"/>
      <c r="AA30" s="209"/>
      <c r="AB30" s="209"/>
      <c r="AC30" s="209"/>
      <c r="AD30" s="209"/>
      <c r="AE30" s="209"/>
      <c r="AF30" s="209"/>
      <c r="AG30" s="209" t="s">
        <v>177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5" t="s">
        <v>178</v>
      </c>
      <c r="D31" s="250"/>
      <c r="E31" s="251"/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09"/>
      <c r="Z31" s="209"/>
      <c r="AA31" s="209"/>
      <c r="AB31" s="209"/>
      <c r="AC31" s="209"/>
      <c r="AD31" s="209"/>
      <c r="AE31" s="209"/>
      <c r="AF31" s="209"/>
      <c r="AG31" s="209" t="s">
        <v>155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55" t="s">
        <v>179</v>
      </c>
      <c r="D32" s="250"/>
      <c r="E32" s="251">
        <v>6.2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09"/>
      <c r="Z32" s="209"/>
      <c r="AA32" s="209"/>
      <c r="AB32" s="209"/>
      <c r="AC32" s="209"/>
      <c r="AD32" s="209"/>
      <c r="AE32" s="209"/>
      <c r="AF32" s="209"/>
      <c r="AG32" s="209" t="s">
        <v>155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45"/>
      <c r="D33" s="239"/>
      <c r="E33" s="239"/>
      <c r="F33" s="239"/>
      <c r="G33" s="239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09"/>
      <c r="Z33" s="209"/>
      <c r="AA33" s="209"/>
      <c r="AB33" s="209"/>
      <c r="AC33" s="209"/>
      <c r="AD33" s="209"/>
      <c r="AE33" s="209"/>
      <c r="AF33" s="209"/>
      <c r="AG33" s="209" t="s">
        <v>128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ht="22.5" outlineLevel="1" x14ac:dyDescent="0.2">
      <c r="A34" s="229">
        <v>3</v>
      </c>
      <c r="B34" s="230" t="s">
        <v>180</v>
      </c>
      <c r="C34" s="243" t="s">
        <v>181</v>
      </c>
      <c r="D34" s="231" t="s">
        <v>174</v>
      </c>
      <c r="E34" s="232">
        <v>6.2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2">
        <v>0</v>
      </c>
      <c r="O34" s="232">
        <f>ROUND(E34*N34,2)</f>
        <v>0</v>
      </c>
      <c r="P34" s="232">
        <v>0.33</v>
      </c>
      <c r="Q34" s="232">
        <f>ROUND(E34*P34,2)</f>
        <v>2.0499999999999998</v>
      </c>
      <c r="R34" s="234" t="s">
        <v>175</v>
      </c>
      <c r="S34" s="234" t="s">
        <v>122</v>
      </c>
      <c r="T34" s="235" t="s">
        <v>122</v>
      </c>
      <c r="U34" s="220">
        <v>0.31</v>
      </c>
      <c r="V34" s="220">
        <f>ROUND(E34*U34,2)</f>
        <v>1.92</v>
      </c>
      <c r="W34" s="220"/>
      <c r="X34" s="220" t="s">
        <v>152</v>
      </c>
      <c r="Y34" s="209"/>
      <c r="Z34" s="209"/>
      <c r="AA34" s="209"/>
      <c r="AB34" s="209"/>
      <c r="AC34" s="209"/>
      <c r="AD34" s="209"/>
      <c r="AE34" s="209"/>
      <c r="AF34" s="209"/>
      <c r="AG34" s="209" t="s">
        <v>153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55" t="s">
        <v>178</v>
      </c>
      <c r="D35" s="250"/>
      <c r="E35" s="251"/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09"/>
      <c r="Z35" s="209"/>
      <c r="AA35" s="209"/>
      <c r="AB35" s="209"/>
      <c r="AC35" s="209"/>
      <c r="AD35" s="209"/>
      <c r="AE35" s="209"/>
      <c r="AF35" s="209"/>
      <c r="AG35" s="209" t="s">
        <v>155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55" t="s">
        <v>179</v>
      </c>
      <c r="D36" s="250"/>
      <c r="E36" s="251">
        <v>6.2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09"/>
      <c r="Z36" s="209"/>
      <c r="AA36" s="209"/>
      <c r="AB36" s="209"/>
      <c r="AC36" s="209"/>
      <c r="AD36" s="209"/>
      <c r="AE36" s="209"/>
      <c r="AF36" s="209"/>
      <c r="AG36" s="209" t="s">
        <v>155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6"/>
      <c r="B37" s="217"/>
      <c r="C37" s="245"/>
      <c r="D37" s="239"/>
      <c r="E37" s="239"/>
      <c r="F37" s="239"/>
      <c r="G37" s="239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09"/>
      <c r="Z37" s="209"/>
      <c r="AA37" s="209"/>
      <c r="AB37" s="209"/>
      <c r="AC37" s="209"/>
      <c r="AD37" s="209"/>
      <c r="AE37" s="209"/>
      <c r="AF37" s="209"/>
      <c r="AG37" s="209" t="s">
        <v>128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29">
        <v>4</v>
      </c>
      <c r="B38" s="230" t="s">
        <v>182</v>
      </c>
      <c r="C38" s="243" t="s">
        <v>183</v>
      </c>
      <c r="D38" s="231" t="s">
        <v>174</v>
      </c>
      <c r="E38" s="232">
        <v>6.2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4" t="s">
        <v>184</v>
      </c>
      <c r="S38" s="234" t="s">
        <v>122</v>
      </c>
      <c r="T38" s="235" t="s">
        <v>122</v>
      </c>
      <c r="U38" s="220">
        <v>1.7999999999999999E-2</v>
      </c>
      <c r="V38" s="220">
        <f>ROUND(E38*U38,2)</f>
        <v>0.11</v>
      </c>
      <c r="W38" s="220"/>
      <c r="X38" s="220" t="s">
        <v>152</v>
      </c>
      <c r="Y38" s="209"/>
      <c r="Z38" s="209"/>
      <c r="AA38" s="209"/>
      <c r="AB38" s="209"/>
      <c r="AC38" s="209"/>
      <c r="AD38" s="209"/>
      <c r="AE38" s="209"/>
      <c r="AF38" s="209"/>
      <c r="AG38" s="209" t="s">
        <v>153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56" t="s">
        <v>185</v>
      </c>
      <c r="D39" s="252"/>
      <c r="E39" s="252"/>
      <c r="F39" s="252"/>
      <c r="G39" s="252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09"/>
      <c r="Z39" s="209"/>
      <c r="AA39" s="209"/>
      <c r="AB39" s="209"/>
      <c r="AC39" s="209"/>
      <c r="AD39" s="209"/>
      <c r="AE39" s="209"/>
      <c r="AF39" s="209"/>
      <c r="AG39" s="209" t="s">
        <v>177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16"/>
      <c r="B40" s="217"/>
      <c r="C40" s="255" t="s">
        <v>178</v>
      </c>
      <c r="D40" s="250"/>
      <c r="E40" s="251"/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09"/>
      <c r="Z40" s="209"/>
      <c r="AA40" s="209"/>
      <c r="AB40" s="209"/>
      <c r="AC40" s="209"/>
      <c r="AD40" s="209"/>
      <c r="AE40" s="209"/>
      <c r="AF40" s="209"/>
      <c r="AG40" s="209" t="s">
        <v>155</v>
      </c>
      <c r="AH40" s="209">
        <v>0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55" t="s">
        <v>179</v>
      </c>
      <c r="D41" s="250"/>
      <c r="E41" s="251">
        <v>6.2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09"/>
      <c r="Z41" s="209"/>
      <c r="AA41" s="209"/>
      <c r="AB41" s="209"/>
      <c r="AC41" s="209"/>
      <c r="AD41" s="209"/>
      <c r="AE41" s="209"/>
      <c r="AF41" s="209"/>
      <c r="AG41" s="209" t="s">
        <v>155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45"/>
      <c r="D42" s="239"/>
      <c r="E42" s="239"/>
      <c r="F42" s="239"/>
      <c r="G42" s="239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09"/>
      <c r="Z42" s="209"/>
      <c r="AA42" s="209"/>
      <c r="AB42" s="209"/>
      <c r="AC42" s="209"/>
      <c r="AD42" s="209"/>
      <c r="AE42" s="209"/>
      <c r="AF42" s="209"/>
      <c r="AG42" s="209" t="s">
        <v>128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ht="22.5" outlineLevel="1" x14ac:dyDescent="0.2">
      <c r="A43" s="229">
        <v>5</v>
      </c>
      <c r="B43" s="230" t="s">
        <v>186</v>
      </c>
      <c r="C43" s="243" t="s">
        <v>187</v>
      </c>
      <c r="D43" s="231" t="s">
        <v>174</v>
      </c>
      <c r="E43" s="232">
        <v>6.2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4" t="s">
        <v>188</v>
      </c>
      <c r="S43" s="234" t="s">
        <v>122</v>
      </c>
      <c r="T43" s="235" t="s">
        <v>122</v>
      </c>
      <c r="U43" s="220">
        <v>0.09</v>
      </c>
      <c r="V43" s="220">
        <f>ROUND(E43*U43,2)</f>
        <v>0.56000000000000005</v>
      </c>
      <c r="W43" s="220"/>
      <c r="X43" s="220" t="s">
        <v>152</v>
      </c>
      <c r="Y43" s="209"/>
      <c r="Z43" s="209"/>
      <c r="AA43" s="209"/>
      <c r="AB43" s="209"/>
      <c r="AC43" s="209"/>
      <c r="AD43" s="209"/>
      <c r="AE43" s="209"/>
      <c r="AF43" s="209"/>
      <c r="AG43" s="209" t="s">
        <v>153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56" t="s">
        <v>189</v>
      </c>
      <c r="D44" s="252"/>
      <c r="E44" s="252"/>
      <c r="F44" s="252"/>
      <c r="G44" s="252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09"/>
      <c r="Z44" s="209"/>
      <c r="AA44" s="209"/>
      <c r="AB44" s="209"/>
      <c r="AC44" s="209"/>
      <c r="AD44" s="209"/>
      <c r="AE44" s="209"/>
      <c r="AF44" s="209"/>
      <c r="AG44" s="209" t="s">
        <v>177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6"/>
      <c r="B45" s="217"/>
      <c r="C45" s="255" t="s">
        <v>178</v>
      </c>
      <c r="D45" s="250"/>
      <c r="E45" s="251"/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09"/>
      <c r="Z45" s="209"/>
      <c r="AA45" s="209"/>
      <c r="AB45" s="209"/>
      <c r="AC45" s="209"/>
      <c r="AD45" s="209"/>
      <c r="AE45" s="209"/>
      <c r="AF45" s="209"/>
      <c r="AG45" s="209" t="s">
        <v>155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55" t="s">
        <v>179</v>
      </c>
      <c r="D46" s="250"/>
      <c r="E46" s="251">
        <v>6.2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09"/>
      <c r="Z46" s="209"/>
      <c r="AA46" s="209"/>
      <c r="AB46" s="209"/>
      <c r="AC46" s="209"/>
      <c r="AD46" s="209"/>
      <c r="AE46" s="209"/>
      <c r="AF46" s="209"/>
      <c r="AG46" s="209" t="s">
        <v>155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45"/>
      <c r="D47" s="239"/>
      <c r="E47" s="239"/>
      <c r="F47" s="239"/>
      <c r="G47" s="239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09"/>
      <c r="Z47" s="209"/>
      <c r="AA47" s="209"/>
      <c r="AB47" s="209"/>
      <c r="AC47" s="209"/>
      <c r="AD47" s="209"/>
      <c r="AE47" s="209"/>
      <c r="AF47" s="209"/>
      <c r="AG47" s="209" t="s">
        <v>128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x14ac:dyDescent="0.2">
      <c r="A48" s="223" t="s">
        <v>117</v>
      </c>
      <c r="B48" s="224" t="s">
        <v>66</v>
      </c>
      <c r="C48" s="242" t="s">
        <v>67</v>
      </c>
      <c r="D48" s="225"/>
      <c r="E48" s="226"/>
      <c r="F48" s="227"/>
      <c r="G48" s="227">
        <f>SUMIF(AG49:AG61,"&lt;&gt;NOR",G49:G61)</f>
        <v>0</v>
      </c>
      <c r="H48" s="227"/>
      <c r="I48" s="227">
        <f>SUM(I49:I61)</f>
        <v>0</v>
      </c>
      <c r="J48" s="227"/>
      <c r="K48" s="227">
        <f>SUM(K49:K61)</f>
        <v>0</v>
      </c>
      <c r="L48" s="227"/>
      <c r="M48" s="227">
        <f>SUM(M49:M61)</f>
        <v>0</v>
      </c>
      <c r="N48" s="226"/>
      <c r="O48" s="226">
        <f>SUM(O49:O61)</f>
        <v>3.5700000000000003</v>
      </c>
      <c r="P48" s="226"/>
      <c r="Q48" s="226">
        <f>SUM(Q49:Q61)</f>
        <v>0</v>
      </c>
      <c r="R48" s="227"/>
      <c r="S48" s="227"/>
      <c r="T48" s="228"/>
      <c r="U48" s="222"/>
      <c r="V48" s="222">
        <f>SUM(V49:V61)</f>
        <v>2.4900000000000002</v>
      </c>
      <c r="W48" s="222"/>
      <c r="X48" s="222"/>
      <c r="AG48" t="s">
        <v>118</v>
      </c>
    </row>
    <row r="49" spans="1:60" ht="22.5" outlineLevel="1" x14ac:dyDescent="0.2">
      <c r="A49" s="229">
        <v>6</v>
      </c>
      <c r="B49" s="230" t="s">
        <v>190</v>
      </c>
      <c r="C49" s="243" t="s">
        <v>191</v>
      </c>
      <c r="D49" s="231" t="s">
        <v>174</v>
      </c>
      <c r="E49" s="232">
        <v>6.2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2">
        <v>0.378</v>
      </c>
      <c r="O49" s="232">
        <f>ROUND(E49*N49,2)</f>
        <v>2.34</v>
      </c>
      <c r="P49" s="232">
        <v>0</v>
      </c>
      <c r="Q49" s="232">
        <f>ROUND(E49*P49,2)</f>
        <v>0</v>
      </c>
      <c r="R49" s="234" t="s">
        <v>175</v>
      </c>
      <c r="S49" s="234" t="s">
        <v>122</v>
      </c>
      <c r="T49" s="235" t="s">
        <v>122</v>
      </c>
      <c r="U49" s="220">
        <v>2.5999999999999999E-2</v>
      </c>
      <c r="V49" s="220">
        <f>ROUND(E49*U49,2)</f>
        <v>0.16</v>
      </c>
      <c r="W49" s="220"/>
      <c r="X49" s="220" t="s">
        <v>152</v>
      </c>
      <c r="Y49" s="209"/>
      <c r="Z49" s="209"/>
      <c r="AA49" s="209"/>
      <c r="AB49" s="209"/>
      <c r="AC49" s="209"/>
      <c r="AD49" s="209"/>
      <c r="AE49" s="209"/>
      <c r="AF49" s="209"/>
      <c r="AG49" s="209" t="s">
        <v>153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6"/>
      <c r="B50" s="217"/>
      <c r="C50" s="255" t="s">
        <v>178</v>
      </c>
      <c r="D50" s="250"/>
      <c r="E50" s="251"/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09"/>
      <c r="Z50" s="209"/>
      <c r="AA50" s="209"/>
      <c r="AB50" s="209"/>
      <c r="AC50" s="209"/>
      <c r="AD50" s="209"/>
      <c r="AE50" s="209"/>
      <c r="AF50" s="209"/>
      <c r="AG50" s="209" t="s">
        <v>155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55" t="s">
        <v>179</v>
      </c>
      <c r="D51" s="250"/>
      <c r="E51" s="251">
        <v>6.2</v>
      </c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09"/>
      <c r="Z51" s="209"/>
      <c r="AA51" s="209"/>
      <c r="AB51" s="209"/>
      <c r="AC51" s="209"/>
      <c r="AD51" s="209"/>
      <c r="AE51" s="209"/>
      <c r="AF51" s="209"/>
      <c r="AG51" s="209" t="s">
        <v>155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45"/>
      <c r="D52" s="239"/>
      <c r="E52" s="239"/>
      <c r="F52" s="239"/>
      <c r="G52" s="239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09"/>
      <c r="Z52" s="209"/>
      <c r="AA52" s="209"/>
      <c r="AB52" s="209"/>
      <c r="AC52" s="209"/>
      <c r="AD52" s="209"/>
      <c r="AE52" s="209"/>
      <c r="AF52" s="209"/>
      <c r="AG52" s="209" t="s">
        <v>128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ht="22.5" outlineLevel="1" x14ac:dyDescent="0.2">
      <c r="A53" s="229">
        <v>7</v>
      </c>
      <c r="B53" s="230" t="s">
        <v>192</v>
      </c>
      <c r="C53" s="243" t="s">
        <v>193</v>
      </c>
      <c r="D53" s="231" t="s">
        <v>174</v>
      </c>
      <c r="E53" s="232">
        <v>6.2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2">
        <v>7.1999999999999995E-2</v>
      </c>
      <c r="O53" s="232">
        <f>ROUND(E53*N53,2)</f>
        <v>0.45</v>
      </c>
      <c r="P53" s="232">
        <v>0</v>
      </c>
      <c r="Q53" s="232">
        <f>ROUND(E53*P53,2)</f>
        <v>0</v>
      </c>
      <c r="R53" s="234" t="s">
        <v>175</v>
      </c>
      <c r="S53" s="234" t="s">
        <v>122</v>
      </c>
      <c r="T53" s="235" t="s">
        <v>122</v>
      </c>
      <c r="U53" s="220">
        <v>0.375</v>
      </c>
      <c r="V53" s="220">
        <f>ROUND(E53*U53,2)</f>
        <v>2.33</v>
      </c>
      <c r="W53" s="220"/>
      <c r="X53" s="220" t="s">
        <v>152</v>
      </c>
      <c r="Y53" s="209"/>
      <c r="Z53" s="209"/>
      <c r="AA53" s="209"/>
      <c r="AB53" s="209"/>
      <c r="AC53" s="209"/>
      <c r="AD53" s="209"/>
      <c r="AE53" s="209"/>
      <c r="AF53" s="209"/>
      <c r="AG53" s="209" t="s">
        <v>153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ht="22.5" outlineLevel="1" x14ac:dyDescent="0.2">
      <c r="A54" s="216"/>
      <c r="B54" s="217"/>
      <c r="C54" s="256" t="s">
        <v>194</v>
      </c>
      <c r="D54" s="252"/>
      <c r="E54" s="252"/>
      <c r="F54" s="252"/>
      <c r="G54" s="252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09"/>
      <c r="Z54" s="209"/>
      <c r="AA54" s="209"/>
      <c r="AB54" s="209"/>
      <c r="AC54" s="209"/>
      <c r="AD54" s="209"/>
      <c r="AE54" s="209"/>
      <c r="AF54" s="209"/>
      <c r="AG54" s="209" t="s">
        <v>177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36" t="str">
        <f>C54</f>
        <v>komunikací pro pěší do velikosti dlaždic 0,25 m2 s provedením lože do tl. 30 mm, s vyplněním spár a se smetením přebytečného materiálu na vzdálenost do 3 m</v>
      </c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6"/>
      <c r="B55" s="217"/>
      <c r="C55" s="255" t="s">
        <v>178</v>
      </c>
      <c r="D55" s="250"/>
      <c r="E55" s="251"/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09"/>
      <c r="Z55" s="209"/>
      <c r="AA55" s="209"/>
      <c r="AB55" s="209"/>
      <c r="AC55" s="209"/>
      <c r="AD55" s="209"/>
      <c r="AE55" s="209"/>
      <c r="AF55" s="209"/>
      <c r="AG55" s="209" t="s">
        <v>155</v>
      </c>
      <c r="AH55" s="209">
        <v>0</v>
      </c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6"/>
      <c r="B56" s="217"/>
      <c r="C56" s="255" t="s">
        <v>179</v>
      </c>
      <c r="D56" s="250"/>
      <c r="E56" s="251">
        <v>6.2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09"/>
      <c r="Z56" s="209"/>
      <c r="AA56" s="209"/>
      <c r="AB56" s="209"/>
      <c r="AC56" s="209"/>
      <c r="AD56" s="209"/>
      <c r="AE56" s="209"/>
      <c r="AF56" s="209"/>
      <c r="AG56" s="209" t="s">
        <v>155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45"/>
      <c r="D57" s="239"/>
      <c r="E57" s="239"/>
      <c r="F57" s="239"/>
      <c r="G57" s="239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09"/>
      <c r="Z57" s="209"/>
      <c r="AA57" s="209"/>
      <c r="AB57" s="209"/>
      <c r="AC57" s="209"/>
      <c r="AD57" s="209"/>
      <c r="AE57" s="209"/>
      <c r="AF57" s="209"/>
      <c r="AG57" s="209" t="s">
        <v>128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ht="22.5" outlineLevel="1" x14ac:dyDescent="0.2">
      <c r="A58" s="229">
        <v>8</v>
      </c>
      <c r="B58" s="230" t="s">
        <v>195</v>
      </c>
      <c r="C58" s="243" t="s">
        <v>196</v>
      </c>
      <c r="D58" s="231" t="s">
        <v>174</v>
      </c>
      <c r="E58" s="232">
        <v>7.13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2">
        <v>0.109</v>
      </c>
      <c r="O58" s="232">
        <f>ROUND(E58*N58,2)</f>
        <v>0.78</v>
      </c>
      <c r="P58" s="232">
        <v>0</v>
      </c>
      <c r="Q58" s="232">
        <f>ROUND(E58*P58,2)</f>
        <v>0</v>
      </c>
      <c r="R58" s="234" t="s">
        <v>197</v>
      </c>
      <c r="S58" s="234" t="s">
        <v>122</v>
      </c>
      <c r="T58" s="235" t="s">
        <v>122</v>
      </c>
      <c r="U58" s="220">
        <v>0</v>
      </c>
      <c r="V58" s="220">
        <f>ROUND(E58*U58,2)</f>
        <v>0</v>
      </c>
      <c r="W58" s="220"/>
      <c r="X58" s="220" t="s">
        <v>198</v>
      </c>
      <c r="Y58" s="209"/>
      <c r="Z58" s="209"/>
      <c r="AA58" s="209"/>
      <c r="AB58" s="209"/>
      <c r="AC58" s="209"/>
      <c r="AD58" s="209"/>
      <c r="AE58" s="209"/>
      <c r="AF58" s="209"/>
      <c r="AG58" s="209" t="s">
        <v>199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6"/>
      <c r="B59" s="217"/>
      <c r="C59" s="255" t="s">
        <v>178</v>
      </c>
      <c r="D59" s="250"/>
      <c r="E59" s="251"/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09"/>
      <c r="Z59" s="209"/>
      <c r="AA59" s="209"/>
      <c r="AB59" s="209"/>
      <c r="AC59" s="209"/>
      <c r="AD59" s="209"/>
      <c r="AE59" s="209"/>
      <c r="AF59" s="209"/>
      <c r="AG59" s="209" t="s">
        <v>155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55" t="s">
        <v>200</v>
      </c>
      <c r="D60" s="250"/>
      <c r="E60" s="251">
        <v>7.13</v>
      </c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09"/>
      <c r="Z60" s="209"/>
      <c r="AA60" s="209"/>
      <c r="AB60" s="209"/>
      <c r="AC60" s="209"/>
      <c r="AD60" s="209"/>
      <c r="AE60" s="209"/>
      <c r="AF60" s="209"/>
      <c r="AG60" s="209" t="s">
        <v>155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6"/>
      <c r="B61" s="217"/>
      <c r="C61" s="245"/>
      <c r="D61" s="239"/>
      <c r="E61" s="239"/>
      <c r="F61" s="239"/>
      <c r="G61" s="239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09"/>
      <c r="Z61" s="209"/>
      <c r="AA61" s="209"/>
      <c r="AB61" s="209"/>
      <c r="AC61" s="209"/>
      <c r="AD61" s="209"/>
      <c r="AE61" s="209"/>
      <c r="AF61" s="209"/>
      <c r="AG61" s="209" t="s">
        <v>128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x14ac:dyDescent="0.2">
      <c r="A62" s="223" t="s">
        <v>117</v>
      </c>
      <c r="B62" s="224" t="s">
        <v>68</v>
      </c>
      <c r="C62" s="242" t="s">
        <v>69</v>
      </c>
      <c r="D62" s="225"/>
      <c r="E62" s="226"/>
      <c r="F62" s="227"/>
      <c r="G62" s="227">
        <f>SUMIF(AG63:AG167,"&lt;&gt;NOR",G63:G167)</f>
        <v>0</v>
      </c>
      <c r="H62" s="227"/>
      <c r="I62" s="227">
        <f>SUM(I63:I167)</f>
        <v>0</v>
      </c>
      <c r="J62" s="227"/>
      <c r="K62" s="227">
        <f>SUM(K63:K167)</f>
        <v>0</v>
      </c>
      <c r="L62" s="227"/>
      <c r="M62" s="227">
        <f>SUM(M63:M167)</f>
        <v>0</v>
      </c>
      <c r="N62" s="226"/>
      <c r="O62" s="226">
        <f>SUM(O63:O167)</f>
        <v>30.12</v>
      </c>
      <c r="P62" s="226"/>
      <c r="Q62" s="226">
        <f>SUM(Q63:Q167)</f>
        <v>0</v>
      </c>
      <c r="R62" s="227"/>
      <c r="S62" s="227"/>
      <c r="T62" s="228"/>
      <c r="U62" s="222"/>
      <c r="V62" s="222">
        <f>SUM(V63:V167)</f>
        <v>1067.33</v>
      </c>
      <c r="W62" s="222"/>
      <c r="X62" s="222"/>
      <c r="AG62" t="s">
        <v>118</v>
      </c>
    </row>
    <row r="63" spans="1:60" outlineLevel="1" x14ac:dyDescent="0.2">
      <c r="A63" s="229">
        <v>9</v>
      </c>
      <c r="B63" s="230" t="s">
        <v>201</v>
      </c>
      <c r="C63" s="243" t="s">
        <v>202</v>
      </c>
      <c r="D63" s="231" t="s">
        <v>174</v>
      </c>
      <c r="E63" s="232">
        <v>66.048900000000003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2">
        <v>4.0000000000000003E-5</v>
      </c>
      <c r="O63" s="232">
        <f>ROUND(E63*N63,2)</f>
        <v>0</v>
      </c>
      <c r="P63" s="232">
        <v>0</v>
      </c>
      <c r="Q63" s="232">
        <f>ROUND(E63*P63,2)</f>
        <v>0</v>
      </c>
      <c r="R63" s="234" t="s">
        <v>203</v>
      </c>
      <c r="S63" s="234" t="s">
        <v>122</v>
      </c>
      <c r="T63" s="235" t="s">
        <v>122</v>
      </c>
      <c r="U63" s="220">
        <v>0.08</v>
      </c>
      <c r="V63" s="220">
        <f>ROUND(E63*U63,2)</f>
        <v>5.28</v>
      </c>
      <c r="W63" s="220"/>
      <c r="X63" s="220" t="s">
        <v>152</v>
      </c>
      <c r="Y63" s="209"/>
      <c r="Z63" s="209"/>
      <c r="AA63" s="209"/>
      <c r="AB63" s="209"/>
      <c r="AC63" s="209"/>
      <c r="AD63" s="209"/>
      <c r="AE63" s="209"/>
      <c r="AF63" s="209"/>
      <c r="AG63" s="209" t="s">
        <v>153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ht="22.5" outlineLevel="1" x14ac:dyDescent="0.2">
      <c r="A64" s="216"/>
      <c r="B64" s="217"/>
      <c r="C64" s="256" t="s">
        <v>204</v>
      </c>
      <c r="D64" s="252"/>
      <c r="E64" s="252"/>
      <c r="F64" s="252"/>
      <c r="G64" s="252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09"/>
      <c r="Z64" s="209"/>
      <c r="AA64" s="209"/>
      <c r="AB64" s="209"/>
      <c r="AC64" s="209"/>
      <c r="AD64" s="209"/>
      <c r="AE64" s="209"/>
      <c r="AF64" s="209"/>
      <c r="AG64" s="209" t="s">
        <v>177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36" t="str">
        <f>C64</f>
        <v>s rámy a zárubněmi, zábradlí, předmětů oplechování apod., které se zřizují ještě před úpravami povrchu, před jejich znečištěním při úpravách povrchu nástřikem plastických (lepivých) maltovin</v>
      </c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55" t="s">
        <v>205</v>
      </c>
      <c r="D65" s="250"/>
      <c r="E65" s="251"/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09"/>
      <c r="Z65" s="209"/>
      <c r="AA65" s="209"/>
      <c r="AB65" s="209"/>
      <c r="AC65" s="209"/>
      <c r="AD65" s="209"/>
      <c r="AE65" s="209"/>
      <c r="AF65" s="209"/>
      <c r="AG65" s="209" t="s">
        <v>155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55" t="s">
        <v>206</v>
      </c>
      <c r="D66" s="250"/>
      <c r="E66" s="251"/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09"/>
      <c r="Z66" s="209"/>
      <c r="AA66" s="209"/>
      <c r="AB66" s="209"/>
      <c r="AC66" s="209"/>
      <c r="AD66" s="209"/>
      <c r="AE66" s="209"/>
      <c r="AF66" s="209"/>
      <c r="AG66" s="209" t="s">
        <v>155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55" t="s">
        <v>207</v>
      </c>
      <c r="D67" s="250"/>
      <c r="E67" s="251">
        <v>39.281399999999998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09"/>
      <c r="Z67" s="209"/>
      <c r="AA67" s="209"/>
      <c r="AB67" s="209"/>
      <c r="AC67" s="209"/>
      <c r="AD67" s="209"/>
      <c r="AE67" s="209"/>
      <c r="AF67" s="209"/>
      <c r="AG67" s="209" t="s">
        <v>155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6"/>
      <c r="B68" s="217"/>
      <c r="C68" s="255" t="s">
        <v>208</v>
      </c>
      <c r="D68" s="250"/>
      <c r="E68" s="251"/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09"/>
      <c r="Z68" s="209"/>
      <c r="AA68" s="209"/>
      <c r="AB68" s="209"/>
      <c r="AC68" s="209"/>
      <c r="AD68" s="209"/>
      <c r="AE68" s="209"/>
      <c r="AF68" s="209"/>
      <c r="AG68" s="209" t="s">
        <v>155</v>
      </c>
      <c r="AH68" s="209">
        <v>0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55" t="s">
        <v>209</v>
      </c>
      <c r="D69" s="250"/>
      <c r="E69" s="251">
        <v>0.89249999999999996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09"/>
      <c r="Z69" s="209"/>
      <c r="AA69" s="209"/>
      <c r="AB69" s="209"/>
      <c r="AC69" s="209"/>
      <c r="AD69" s="209"/>
      <c r="AE69" s="209"/>
      <c r="AF69" s="209"/>
      <c r="AG69" s="209" t="s">
        <v>155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55" t="s">
        <v>210</v>
      </c>
      <c r="D70" s="250"/>
      <c r="E70" s="251"/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09"/>
      <c r="Z70" s="209"/>
      <c r="AA70" s="209"/>
      <c r="AB70" s="209"/>
      <c r="AC70" s="209"/>
      <c r="AD70" s="209"/>
      <c r="AE70" s="209"/>
      <c r="AF70" s="209"/>
      <c r="AG70" s="209" t="s">
        <v>155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55" t="s">
        <v>211</v>
      </c>
      <c r="D71" s="250"/>
      <c r="E71" s="251"/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09"/>
      <c r="Z71" s="209"/>
      <c r="AA71" s="209"/>
      <c r="AB71" s="209"/>
      <c r="AC71" s="209"/>
      <c r="AD71" s="209"/>
      <c r="AE71" s="209"/>
      <c r="AF71" s="209"/>
      <c r="AG71" s="209" t="s">
        <v>155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55" t="s">
        <v>212</v>
      </c>
      <c r="D72" s="250"/>
      <c r="E72" s="251">
        <v>7.7625000000000002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09"/>
      <c r="Z72" s="209"/>
      <c r="AA72" s="209"/>
      <c r="AB72" s="209"/>
      <c r="AC72" s="209"/>
      <c r="AD72" s="209"/>
      <c r="AE72" s="209"/>
      <c r="AF72" s="209"/>
      <c r="AG72" s="209" t="s">
        <v>155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/>
      <c r="B73" s="217"/>
      <c r="C73" s="255" t="s">
        <v>213</v>
      </c>
      <c r="D73" s="250"/>
      <c r="E73" s="251"/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09"/>
      <c r="Z73" s="209"/>
      <c r="AA73" s="209"/>
      <c r="AB73" s="209"/>
      <c r="AC73" s="209"/>
      <c r="AD73" s="209"/>
      <c r="AE73" s="209"/>
      <c r="AF73" s="209"/>
      <c r="AG73" s="209" t="s">
        <v>155</v>
      </c>
      <c r="AH73" s="209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55" t="s">
        <v>214</v>
      </c>
      <c r="D74" s="250"/>
      <c r="E74" s="251">
        <v>15.525</v>
      </c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09"/>
      <c r="Z74" s="209"/>
      <c r="AA74" s="209"/>
      <c r="AB74" s="209"/>
      <c r="AC74" s="209"/>
      <c r="AD74" s="209"/>
      <c r="AE74" s="209"/>
      <c r="AF74" s="209"/>
      <c r="AG74" s="209" t="s">
        <v>155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55" t="s">
        <v>215</v>
      </c>
      <c r="D75" s="250"/>
      <c r="E75" s="251"/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09"/>
      <c r="Z75" s="209"/>
      <c r="AA75" s="209"/>
      <c r="AB75" s="209"/>
      <c r="AC75" s="209"/>
      <c r="AD75" s="209"/>
      <c r="AE75" s="209"/>
      <c r="AF75" s="209"/>
      <c r="AG75" s="209" t="s">
        <v>155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/>
      <c r="B76" s="217"/>
      <c r="C76" s="255" t="s">
        <v>216</v>
      </c>
      <c r="D76" s="250"/>
      <c r="E76" s="251">
        <v>2.5874999999999999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09"/>
      <c r="Z76" s="209"/>
      <c r="AA76" s="209"/>
      <c r="AB76" s="209"/>
      <c r="AC76" s="209"/>
      <c r="AD76" s="209"/>
      <c r="AE76" s="209"/>
      <c r="AF76" s="209"/>
      <c r="AG76" s="209" t="s">
        <v>155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6"/>
      <c r="B77" s="217"/>
      <c r="C77" s="245"/>
      <c r="D77" s="239"/>
      <c r="E77" s="239"/>
      <c r="F77" s="239"/>
      <c r="G77" s="239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09"/>
      <c r="Z77" s="209"/>
      <c r="AA77" s="209"/>
      <c r="AB77" s="209"/>
      <c r="AC77" s="209"/>
      <c r="AD77" s="209"/>
      <c r="AE77" s="209"/>
      <c r="AF77" s="209"/>
      <c r="AG77" s="209" t="s">
        <v>128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29">
        <v>10</v>
      </c>
      <c r="B78" s="230" t="s">
        <v>217</v>
      </c>
      <c r="C78" s="243" t="s">
        <v>218</v>
      </c>
      <c r="D78" s="231" t="s">
        <v>174</v>
      </c>
      <c r="E78" s="232">
        <v>332.50623000000002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2">
        <v>5.2580000000000002E-2</v>
      </c>
      <c r="O78" s="232">
        <f>ROUND(E78*N78,2)</f>
        <v>17.48</v>
      </c>
      <c r="P78" s="232">
        <v>0</v>
      </c>
      <c r="Q78" s="232">
        <f>ROUND(E78*P78,2)</f>
        <v>0</v>
      </c>
      <c r="R78" s="234" t="s">
        <v>203</v>
      </c>
      <c r="S78" s="234" t="s">
        <v>122</v>
      </c>
      <c r="T78" s="235" t="s">
        <v>122</v>
      </c>
      <c r="U78" s="220">
        <v>0.92</v>
      </c>
      <c r="V78" s="220">
        <f>ROUND(E78*U78,2)</f>
        <v>305.91000000000003</v>
      </c>
      <c r="W78" s="220"/>
      <c r="X78" s="220" t="s">
        <v>152</v>
      </c>
      <c r="Y78" s="209"/>
      <c r="Z78" s="209"/>
      <c r="AA78" s="209"/>
      <c r="AB78" s="209"/>
      <c r="AC78" s="209"/>
      <c r="AD78" s="209"/>
      <c r="AE78" s="209"/>
      <c r="AF78" s="209"/>
      <c r="AG78" s="209" t="s">
        <v>153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44" t="s">
        <v>219</v>
      </c>
      <c r="D79" s="237"/>
      <c r="E79" s="237"/>
      <c r="F79" s="237"/>
      <c r="G79" s="237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09"/>
      <c r="Z79" s="209"/>
      <c r="AA79" s="209"/>
      <c r="AB79" s="209"/>
      <c r="AC79" s="209"/>
      <c r="AD79" s="209"/>
      <c r="AE79" s="209"/>
      <c r="AF79" s="209"/>
      <c r="AG79" s="209" t="s">
        <v>127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55" t="s">
        <v>220</v>
      </c>
      <c r="D80" s="250"/>
      <c r="E80" s="251"/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09"/>
      <c r="Z80" s="209"/>
      <c r="AA80" s="209"/>
      <c r="AB80" s="209"/>
      <c r="AC80" s="209"/>
      <c r="AD80" s="209"/>
      <c r="AE80" s="209"/>
      <c r="AF80" s="209"/>
      <c r="AG80" s="209" t="s">
        <v>155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55" t="s">
        <v>221</v>
      </c>
      <c r="D81" s="250"/>
      <c r="E81" s="251"/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09"/>
      <c r="Z81" s="209"/>
      <c r="AA81" s="209"/>
      <c r="AB81" s="209"/>
      <c r="AC81" s="209"/>
      <c r="AD81" s="209"/>
      <c r="AE81" s="209"/>
      <c r="AF81" s="209"/>
      <c r="AG81" s="209" t="s">
        <v>155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55" t="s">
        <v>205</v>
      </c>
      <c r="D82" s="250"/>
      <c r="E82" s="251"/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09"/>
      <c r="Z82" s="209"/>
      <c r="AA82" s="209"/>
      <c r="AB82" s="209"/>
      <c r="AC82" s="209"/>
      <c r="AD82" s="209"/>
      <c r="AE82" s="209"/>
      <c r="AF82" s="209"/>
      <c r="AG82" s="209" t="s">
        <v>155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16"/>
      <c r="B83" s="217"/>
      <c r="C83" s="255" t="s">
        <v>222</v>
      </c>
      <c r="D83" s="250"/>
      <c r="E83" s="251">
        <v>205.57</v>
      </c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09"/>
      <c r="Z83" s="209"/>
      <c r="AA83" s="209"/>
      <c r="AB83" s="209"/>
      <c r="AC83" s="209"/>
      <c r="AD83" s="209"/>
      <c r="AE83" s="209"/>
      <c r="AF83" s="209"/>
      <c r="AG83" s="209" t="s">
        <v>155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55" t="s">
        <v>223</v>
      </c>
      <c r="D84" s="250"/>
      <c r="E84" s="251"/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09"/>
      <c r="Z84" s="209"/>
      <c r="AA84" s="209"/>
      <c r="AB84" s="209"/>
      <c r="AC84" s="209"/>
      <c r="AD84" s="209"/>
      <c r="AE84" s="209"/>
      <c r="AF84" s="209"/>
      <c r="AG84" s="209" t="s">
        <v>155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/>
      <c r="B85" s="217"/>
      <c r="C85" s="255" t="s">
        <v>224</v>
      </c>
      <c r="D85" s="250"/>
      <c r="E85" s="251">
        <v>-9.1545000000000005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09"/>
      <c r="Z85" s="209"/>
      <c r="AA85" s="209"/>
      <c r="AB85" s="209"/>
      <c r="AC85" s="209"/>
      <c r="AD85" s="209"/>
      <c r="AE85" s="209"/>
      <c r="AF85" s="209"/>
      <c r="AG85" s="209" t="s">
        <v>155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55" t="s">
        <v>225</v>
      </c>
      <c r="D86" s="250"/>
      <c r="E86" s="251"/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09"/>
      <c r="Z86" s="209"/>
      <c r="AA86" s="209"/>
      <c r="AB86" s="209"/>
      <c r="AC86" s="209"/>
      <c r="AD86" s="209"/>
      <c r="AE86" s="209"/>
      <c r="AF86" s="209"/>
      <c r="AG86" s="209" t="s">
        <v>155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16"/>
      <c r="B87" s="217"/>
      <c r="C87" s="255" t="s">
        <v>226</v>
      </c>
      <c r="D87" s="250"/>
      <c r="E87" s="251"/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09"/>
      <c r="Z87" s="209"/>
      <c r="AA87" s="209"/>
      <c r="AB87" s="209"/>
      <c r="AC87" s="209"/>
      <c r="AD87" s="209"/>
      <c r="AE87" s="209"/>
      <c r="AF87" s="209"/>
      <c r="AG87" s="209" t="s">
        <v>155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55" t="s">
        <v>221</v>
      </c>
      <c r="D88" s="250"/>
      <c r="E88" s="251"/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09"/>
      <c r="Z88" s="209"/>
      <c r="AA88" s="209"/>
      <c r="AB88" s="209"/>
      <c r="AC88" s="209"/>
      <c r="AD88" s="209"/>
      <c r="AE88" s="209"/>
      <c r="AF88" s="209"/>
      <c r="AG88" s="209" t="s">
        <v>155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6"/>
      <c r="B89" s="217"/>
      <c r="C89" s="255" t="s">
        <v>205</v>
      </c>
      <c r="D89" s="250"/>
      <c r="E89" s="251"/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09"/>
      <c r="Z89" s="209"/>
      <c r="AA89" s="209"/>
      <c r="AB89" s="209"/>
      <c r="AC89" s="209"/>
      <c r="AD89" s="209"/>
      <c r="AE89" s="209"/>
      <c r="AF89" s="209"/>
      <c r="AG89" s="209" t="s">
        <v>155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55" t="s">
        <v>206</v>
      </c>
      <c r="D90" s="250"/>
      <c r="E90" s="251"/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09"/>
      <c r="Z90" s="209"/>
      <c r="AA90" s="209"/>
      <c r="AB90" s="209"/>
      <c r="AC90" s="209"/>
      <c r="AD90" s="209"/>
      <c r="AE90" s="209"/>
      <c r="AF90" s="209"/>
      <c r="AG90" s="209" t="s">
        <v>155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6"/>
      <c r="B91" s="217"/>
      <c r="C91" s="255" t="s">
        <v>227</v>
      </c>
      <c r="D91" s="250"/>
      <c r="E91" s="251">
        <v>-39.281399999999998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09"/>
      <c r="Z91" s="209"/>
      <c r="AA91" s="209"/>
      <c r="AB91" s="209"/>
      <c r="AC91" s="209"/>
      <c r="AD91" s="209"/>
      <c r="AE91" s="209"/>
      <c r="AF91" s="209"/>
      <c r="AG91" s="209" t="s">
        <v>155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55" t="s">
        <v>208</v>
      </c>
      <c r="D92" s="250"/>
      <c r="E92" s="251"/>
      <c r="F92" s="220"/>
      <c r="G92" s="22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09"/>
      <c r="Z92" s="209"/>
      <c r="AA92" s="209"/>
      <c r="AB92" s="209"/>
      <c r="AC92" s="209"/>
      <c r="AD92" s="209"/>
      <c r="AE92" s="209"/>
      <c r="AF92" s="209"/>
      <c r="AG92" s="209" t="s">
        <v>155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6"/>
      <c r="B93" s="217"/>
      <c r="C93" s="255" t="s">
        <v>228</v>
      </c>
      <c r="D93" s="250"/>
      <c r="E93" s="251">
        <v>-0.89249999999999996</v>
      </c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09"/>
      <c r="Z93" s="209"/>
      <c r="AA93" s="209"/>
      <c r="AB93" s="209"/>
      <c r="AC93" s="209"/>
      <c r="AD93" s="209"/>
      <c r="AE93" s="209"/>
      <c r="AF93" s="209"/>
      <c r="AG93" s="209" t="s">
        <v>155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55" t="s">
        <v>229</v>
      </c>
      <c r="D94" s="250"/>
      <c r="E94" s="251"/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09"/>
      <c r="Z94" s="209"/>
      <c r="AA94" s="209"/>
      <c r="AB94" s="209"/>
      <c r="AC94" s="209"/>
      <c r="AD94" s="209"/>
      <c r="AE94" s="209"/>
      <c r="AF94" s="209"/>
      <c r="AG94" s="209" t="s">
        <v>155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55" t="s">
        <v>230</v>
      </c>
      <c r="D95" s="250"/>
      <c r="E95" s="251"/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09"/>
      <c r="Z95" s="209"/>
      <c r="AA95" s="209"/>
      <c r="AB95" s="209"/>
      <c r="AC95" s="209"/>
      <c r="AD95" s="209"/>
      <c r="AE95" s="209"/>
      <c r="AF95" s="209"/>
      <c r="AG95" s="209" t="s">
        <v>155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6"/>
      <c r="B96" s="217"/>
      <c r="C96" s="255" t="s">
        <v>231</v>
      </c>
      <c r="D96" s="250"/>
      <c r="E96" s="251">
        <v>28.25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09"/>
      <c r="Z96" s="209"/>
      <c r="AA96" s="209"/>
      <c r="AB96" s="209"/>
      <c r="AC96" s="209"/>
      <c r="AD96" s="209"/>
      <c r="AE96" s="209"/>
      <c r="AF96" s="209"/>
      <c r="AG96" s="209" t="s">
        <v>155</v>
      </c>
      <c r="AH96" s="209">
        <v>0</v>
      </c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55" t="s">
        <v>211</v>
      </c>
      <c r="D97" s="250"/>
      <c r="E97" s="251"/>
      <c r="F97" s="220"/>
      <c r="G97" s="22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09"/>
      <c r="Z97" s="209"/>
      <c r="AA97" s="209"/>
      <c r="AB97" s="209"/>
      <c r="AC97" s="209"/>
      <c r="AD97" s="209"/>
      <c r="AE97" s="209"/>
      <c r="AF97" s="209"/>
      <c r="AG97" s="209" t="s">
        <v>155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55" t="s">
        <v>232</v>
      </c>
      <c r="D98" s="250"/>
      <c r="E98" s="251">
        <v>43.9375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09"/>
      <c r="Z98" s="209"/>
      <c r="AA98" s="209"/>
      <c r="AB98" s="209"/>
      <c r="AC98" s="209"/>
      <c r="AD98" s="209"/>
      <c r="AE98" s="209"/>
      <c r="AF98" s="209"/>
      <c r="AG98" s="209" t="s">
        <v>155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55" t="s">
        <v>213</v>
      </c>
      <c r="D99" s="250"/>
      <c r="E99" s="251"/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09"/>
      <c r="Z99" s="209"/>
      <c r="AA99" s="209"/>
      <c r="AB99" s="209"/>
      <c r="AC99" s="209"/>
      <c r="AD99" s="209"/>
      <c r="AE99" s="209"/>
      <c r="AF99" s="209"/>
      <c r="AG99" s="209" t="s">
        <v>155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55" t="s">
        <v>233</v>
      </c>
      <c r="D100" s="250"/>
      <c r="E100" s="251">
        <v>69.174999999999997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155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6"/>
      <c r="B101" s="217"/>
      <c r="C101" s="255" t="s">
        <v>223</v>
      </c>
      <c r="D101" s="250"/>
      <c r="E101" s="251"/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155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16"/>
      <c r="B102" s="217"/>
      <c r="C102" s="255" t="s">
        <v>234</v>
      </c>
      <c r="D102" s="250"/>
      <c r="E102" s="251">
        <v>-9.6050000000000004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155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55" t="s">
        <v>235</v>
      </c>
      <c r="D103" s="250"/>
      <c r="E103" s="251"/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155</v>
      </c>
      <c r="AH103" s="209">
        <v>0</v>
      </c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55" t="s">
        <v>236</v>
      </c>
      <c r="D104" s="250"/>
      <c r="E104" s="251">
        <v>30.892499999999998</v>
      </c>
      <c r="F104" s="220"/>
      <c r="G104" s="22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155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16"/>
      <c r="B105" s="217"/>
      <c r="C105" s="255" t="s">
        <v>223</v>
      </c>
      <c r="D105" s="250"/>
      <c r="E105" s="251"/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155</v>
      </c>
      <c r="AH105" s="209">
        <v>0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55" t="s">
        <v>237</v>
      </c>
      <c r="D106" s="250"/>
      <c r="E106" s="251">
        <v>-2.2189999999999999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155</v>
      </c>
      <c r="AH106" s="209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55" t="s">
        <v>238</v>
      </c>
      <c r="D107" s="250"/>
      <c r="E107" s="251"/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155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55" t="s">
        <v>239</v>
      </c>
      <c r="D108" s="250"/>
      <c r="E108" s="251">
        <v>15.833629999999999</v>
      </c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155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45"/>
      <c r="D109" s="239"/>
      <c r="E109" s="239"/>
      <c r="F109" s="239"/>
      <c r="G109" s="239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128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29">
        <v>11</v>
      </c>
      <c r="B110" s="230" t="s">
        <v>240</v>
      </c>
      <c r="C110" s="243" t="s">
        <v>241</v>
      </c>
      <c r="D110" s="231" t="s">
        <v>174</v>
      </c>
      <c r="E110" s="232">
        <v>197.29499999999999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21</v>
      </c>
      <c r="M110" s="234">
        <f>G110*(1+L110/100)</f>
        <v>0</v>
      </c>
      <c r="N110" s="232">
        <v>5.7230000000000003E-2</v>
      </c>
      <c r="O110" s="232">
        <f>ROUND(E110*N110,2)</f>
        <v>11.29</v>
      </c>
      <c r="P110" s="232">
        <v>0</v>
      </c>
      <c r="Q110" s="232">
        <f>ROUND(E110*P110,2)</f>
        <v>0</v>
      </c>
      <c r="R110" s="234" t="s">
        <v>203</v>
      </c>
      <c r="S110" s="234" t="s">
        <v>122</v>
      </c>
      <c r="T110" s="235" t="s">
        <v>122</v>
      </c>
      <c r="U110" s="220">
        <v>1.32</v>
      </c>
      <c r="V110" s="220">
        <f>ROUND(E110*U110,2)</f>
        <v>260.43</v>
      </c>
      <c r="W110" s="220"/>
      <c r="X110" s="220" t="s">
        <v>152</v>
      </c>
      <c r="Y110" s="209"/>
      <c r="Z110" s="209"/>
      <c r="AA110" s="209"/>
      <c r="AB110" s="209"/>
      <c r="AC110" s="209"/>
      <c r="AD110" s="209"/>
      <c r="AE110" s="209"/>
      <c r="AF110" s="209"/>
      <c r="AG110" s="209" t="s">
        <v>153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44" t="s">
        <v>219</v>
      </c>
      <c r="D111" s="237"/>
      <c r="E111" s="237"/>
      <c r="F111" s="237"/>
      <c r="G111" s="237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127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16"/>
      <c r="B112" s="217"/>
      <c r="C112" s="255" t="s">
        <v>220</v>
      </c>
      <c r="D112" s="250"/>
      <c r="E112" s="251"/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155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55" t="s">
        <v>242</v>
      </c>
      <c r="D113" s="250"/>
      <c r="E113" s="251"/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155</v>
      </c>
      <c r="AH113" s="209">
        <v>0</v>
      </c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55" t="s">
        <v>243</v>
      </c>
      <c r="D114" s="250"/>
      <c r="E114" s="251"/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155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6"/>
      <c r="B115" s="217"/>
      <c r="C115" s="255" t="s">
        <v>244</v>
      </c>
      <c r="D115" s="250"/>
      <c r="E115" s="251">
        <v>187.9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155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55" t="s">
        <v>238</v>
      </c>
      <c r="D116" s="250"/>
      <c r="E116" s="251"/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155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55" t="s">
        <v>245</v>
      </c>
      <c r="D117" s="250"/>
      <c r="E117" s="251">
        <v>9.3949999999999996</v>
      </c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155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45"/>
      <c r="D118" s="239"/>
      <c r="E118" s="239"/>
      <c r="F118" s="239"/>
      <c r="G118" s="239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128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ht="22.5" outlineLevel="1" x14ac:dyDescent="0.2">
      <c r="A119" s="229">
        <v>12</v>
      </c>
      <c r="B119" s="230" t="s">
        <v>246</v>
      </c>
      <c r="C119" s="243" t="s">
        <v>247</v>
      </c>
      <c r="D119" s="231" t="s">
        <v>174</v>
      </c>
      <c r="E119" s="232">
        <v>360.18243000000001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2">
        <v>6.3000000000000003E-4</v>
      </c>
      <c r="O119" s="232">
        <f>ROUND(E119*N119,2)</f>
        <v>0.23</v>
      </c>
      <c r="P119" s="232">
        <v>0</v>
      </c>
      <c r="Q119" s="232">
        <f>ROUND(E119*P119,2)</f>
        <v>0</v>
      </c>
      <c r="R119" s="234" t="s">
        <v>203</v>
      </c>
      <c r="S119" s="234" t="s">
        <v>122</v>
      </c>
      <c r="T119" s="235" t="s">
        <v>122</v>
      </c>
      <c r="U119" s="220">
        <v>0.23</v>
      </c>
      <c r="V119" s="220">
        <f>ROUND(E119*U119,2)</f>
        <v>82.84</v>
      </c>
      <c r="W119" s="220"/>
      <c r="X119" s="220" t="s">
        <v>152</v>
      </c>
      <c r="Y119" s="209"/>
      <c r="Z119" s="209"/>
      <c r="AA119" s="209"/>
      <c r="AB119" s="209"/>
      <c r="AC119" s="209"/>
      <c r="AD119" s="209"/>
      <c r="AE119" s="209"/>
      <c r="AF119" s="209"/>
      <c r="AG119" s="209" t="s">
        <v>153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56" t="s">
        <v>248</v>
      </c>
      <c r="D120" s="252"/>
      <c r="E120" s="252"/>
      <c r="F120" s="252"/>
      <c r="G120" s="252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177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6"/>
      <c r="B121" s="217"/>
      <c r="C121" s="257" t="s">
        <v>248</v>
      </c>
      <c r="D121" s="253"/>
      <c r="E121" s="253"/>
      <c r="F121" s="253"/>
      <c r="G121" s="253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127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16"/>
      <c r="B122" s="217"/>
      <c r="C122" s="255" t="s">
        <v>249</v>
      </c>
      <c r="D122" s="250"/>
      <c r="E122" s="251"/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155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55" t="s">
        <v>250</v>
      </c>
      <c r="D123" s="250"/>
      <c r="E123" s="251">
        <v>332.50623000000002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155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16"/>
      <c r="B124" s="217"/>
      <c r="C124" s="255" t="s">
        <v>251</v>
      </c>
      <c r="D124" s="250"/>
      <c r="E124" s="251"/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155</v>
      </c>
      <c r="AH124" s="209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6"/>
      <c r="B125" s="217"/>
      <c r="C125" s="255" t="s">
        <v>252</v>
      </c>
      <c r="D125" s="250"/>
      <c r="E125" s="251">
        <v>27.676200000000001</v>
      </c>
      <c r="F125" s="220"/>
      <c r="G125" s="22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155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16"/>
      <c r="B126" s="217"/>
      <c r="C126" s="245"/>
      <c r="D126" s="239"/>
      <c r="E126" s="239"/>
      <c r="F126" s="239"/>
      <c r="G126" s="239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128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ht="22.5" outlineLevel="1" x14ac:dyDescent="0.2">
      <c r="A127" s="229">
        <v>13</v>
      </c>
      <c r="B127" s="230" t="s">
        <v>253</v>
      </c>
      <c r="C127" s="243" t="s">
        <v>254</v>
      </c>
      <c r="D127" s="231" t="s">
        <v>174</v>
      </c>
      <c r="E127" s="232">
        <v>197.29499999999999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2">
        <v>7.2000000000000005E-4</v>
      </c>
      <c r="O127" s="232">
        <f>ROUND(E127*N127,2)</f>
        <v>0.14000000000000001</v>
      </c>
      <c r="P127" s="232">
        <v>0</v>
      </c>
      <c r="Q127" s="232">
        <f>ROUND(E127*P127,2)</f>
        <v>0</v>
      </c>
      <c r="R127" s="234" t="s">
        <v>203</v>
      </c>
      <c r="S127" s="234" t="s">
        <v>122</v>
      </c>
      <c r="T127" s="235" t="s">
        <v>122</v>
      </c>
      <c r="U127" s="220">
        <v>0.27</v>
      </c>
      <c r="V127" s="220">
        <f>ROUND(E127*U127,2)</f>
        <v>53.27</v>
      </c>
      <c r="W127" s="220"/>
      <c r="X127" s="220" t="s">
        <v>152</v>
      </c>
      <c r="Y127" s="209"/>
      <c r="Z127" s="209"/>
      <c r="AA127" s="209"/>
      <c r="AB127" s="209"/>
      <c r="AC127" s="209"/>
      <c r="AD127" s="209"/>
      <c r="AE127" s="209"/>
      <c r="AF127" s="209"/>
      <c r="AG127" s="209" t="s">
        <v>153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6"/>
      <c r="B128" s="217"/>
      <c r="C128" s="256" t="s">
        <v>248</v>
      </c>
      <c r="D128" s="252"/>
      <c r="E128" s="252"/>
      <c r="F128" s="252"/>
      <c r="G128" s="252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177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16"/>
      <c r="B129" s="217"/>
      <c r="C129" s="257" t="s">
        <v>248</v>
      </c>
      <c r="D129" s="253"/>
      <c r="E129" s="253"/>
      <c r="F129" s="253"/>
      <c r="G129" s="253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127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55" t="s">
        <v>255</v>
      </c>
      <c r="D130" s="250"/>
      <c r="E130" s="251"/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155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16"/>
      <c r="B131" s="217"/>
      <c r="C131" s="255" t="s">
        <v>256</v>
      </c>
      <c r="D131" s="250"/>
      <c r="E131" s="251">
        <v>197.29499999999999</v>
      </c>
      <c r="F131" s="220"/>
      <c r="G131" s="22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155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6"/>
      <c r="B132" s="217"/>
      <c r="C132" s="245"/>
      <c r="D132" s="239"/>
      <c r="E132" s="239"/>
      <c r="F132" s="239"/>
      <c r="G132" s="239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128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29">
        <v>14</v>
      </c>
      <c r="B133" s="230" t="s">
        <v>257</v>
      </c>
      <c r="C133" s="243" t="s">
        <v>258</v>
      </c>
      <c r="D133" s="231" t="s">
        <v>174</v>
      </c>
      <c r="E133" s="232">
        <v>382.05342999999999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2">
        <v>2.0000000000000002E-5</v>
      </c>
      <c r="O133" s="232">
        <f>ROUND(E133*N133,2)</f>
        <v>0.01</v>
      </c>
      <c r="P133" s="232">
        <v>0</v>
      </c>
      <c r="Q133" s="232">
        <f>ROUND(E133*P133,2)</f>
        <v>0</v>
      </c>
      <c r="R133" s="234" t="s">
        <v>203</v>
      </c>
      <c r="S133" s="234" t="s">
        <v>122</v>
      </c>
      <c r="T133" s="235" t="s">
        <v>122</v>
      </c>
      <c r="U133" s="220">
        <v>0.11</v>
      </c>
      <c r="V133" s="220">
        <f>ROUND(E133*U133,2)</f>
        <v>42.03</v>
      </c>
      <c r="W133" s="220"/>
      <c r="X133" s="220" t="s">
        <v>152</v>
      </c>
      <c r="Y133" s="209"/>
      <c r="Z133" s="209"/>
      <c r="AA133" s="209"/>
      <c r="AB133" s="209"/>
      <c r="AC133" s="209"/>
      <c r="AD133" s="209"/>
      <c r="AE133" s="209"/>
      <c r="AF133" s="209"/>
      <c r="AG133" s="209" t="s">
        <v>153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55" t="s">
        <v>249</v>
      </c>
      <c r="D134" s="250"/>
      <c r="E134" s="251"/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155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16"/>
      <c r="B135" s="217"/>
      <c r="C135" s="255" t="s">
        <v>250</v>
      </c>
      <c r="D135" s="250"/>
      <c r="E135" s="251">
        <v>332.50623000000002</v>
      </c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155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55" t="s">
        <v>251</v>
      </c>
      <c r="D136" s="250"/>
      <c r="E136" s="251"/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155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6"/>
      <c r="B137" s="217"/>
      <c r="C137" s="255" t="s">
        <v>252</v>
      </c>
      <c r="D137" s="250"/>
      <c r="E137" s="251">
        <v>27.676200000000001</v>
      </c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155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6"/>
      <c r="B138" s="217"/>
      <c r="C138" s="255" t="s">
        <v>259</v>
      </c>
      <c r="D138" s="250"/>
      <c r="E138" s="251"/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155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16"/>
      <c r="B139" s="217"/>
      <c r="C139" s="255" t="s">
        <v>260</v>
      </c>
      <c r="D139" s="250"/>
      <c r="E139" s="251">
        <v>21.870999999999999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155</v>
      </c>
      <c r="AH139" s="209">
        <v>0</v>
      </c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6"/>
      <c r="B140" s="217"/>
      <c r="C140" s="245"/>
      <c r="D140" s="239"/>
      <c r="E140" s="239"/>
      <c r="F140" s="239"/>
      <c r="G140" s="239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128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29">
        <v>15</v>
      </c>
      <c r="B141" s="230" t="s">
        <v>261</v>
      </c>
      <c r="C141" s="243" t="s">
        <v>262</v>
      </c>
      <c r="D141" s="231" t="s">
        <v>174</v>
      </c>
      <c r="E141" s="232">
        <v>197.29499999999999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2">
        <v>2.0000000000000002E-5</v>
      </c>
      <c r="O141" s="232">
        <f>ROUND(E141*N141,2)</f>
        <v>0</v>
      </c>
      <c r="P141" s="232">
        <v>0</v>
      </c>
      <c r="Q141" s="232">
        <f>ROUND(E141*P141,2)</f>
        <v>0</v>
      </c>
      <c r="R141" s="234" t="s">
        <v>203</v>
      </c>
      <c r="S141" s="234" t="s">
        <v>122</v>
      </c>
      <c r="T141" s="235" t="s">
        <v>122</v>
      </c>
      <c r="U141" s="220">
        <v>0.18</v>
      </c>
      <c r="V141" s="220">
        <f>ROUND(E141*U141,2)</f>
        <v>35.51</v>
      </c>
      <c r="W141" s="220"/>
      <c r="X141" s="220" t="s">
        <v>152</v>
      </c>
      <c r="Y141" s="209"/>
      <c r="Z141" s="209"/>
      <c r="AA141" s="209"/>
      <c r="AB141" s="209"/>
      <c r="AC141" s="209"/>
      <c r="AD141" s="209"/>
      <c r="AE141" s="209"/>
      <c r="AF141" s="209"/>
      <c r="AG141" s="209" t="s">
        <v>153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55" t="s">
        <v>255</v>
      </c>
      <c r="D142" s="250"/>
      <c r="E142" s="251"/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155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16"/>
      <c r="B143" s="217"/>
      <c r="C143" s="255" t="s">
        <v>256</v>
      </c>
      <c r="D143" s="250"/>
      <c r="E143" s="251">
        <v>197.29499999999999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155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6"/>
      <c r="B144" s="217"/>
      <c r="C144" s="245"/>
      <c r="D144" s="239"/>
      <c r="E144" s="239"/>
      <c r="F144" s="239"/>
      <c r="G144" s="239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128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29">
        <v>16</v>
      </c>
      <c r="B145" s="230" t="s">
        <v>263</v>
      </c>
      <c r="C145" s="243" t="s">
        <v>264</v>
      </c>
      <c r="D145" s="231" t="s">
        <v>174</v>
      </c>
      <c r="E145" s="232">
        <v>579.34843000000001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32">
        <v>0</v>
      </c>
      <c r="O145" s="232">
        <f>ROUND(E145*N145,2)</f>
        <v>0</v>
      </c>
      <c r="P145" s="232">
        <v>0</v>
      </c>
      <c r="Q145" s="232">
        <f>ROUND(E145*P145,2)</f>
        <v>0</v>
      </c>
      <c r="R145" s="234" t="s">
        <v>203</v>
      </c>
      <c r="S145" s="234" t="s">
        <v>122</v>
      </c>
      <c r="T145" s="235" t="s">
        <v>122</v>
      </c>
      <c r="U145" s="220">
        <v>0.43</v>
      </c>
      <c r="V145" s="220">
        <f>ROUND(E145*U145,2)</f>
        <v>249.12</v>
      </c>
      <c r="W145" s="220"/>
      <c r="X145" s="220" t="s">
        <v>152</v>
      </c>
      <c r="Y145" s="209"/>
      <c r="Z145" s="209"/>
      <c r="AA145" s="209"/>
      <c r="AB145" s="209"/>
      <c r="AC145" s="209"/>
      <c r="AD145" s="209"/>
      <c r="AE145" s="209"/>
      <c r="AF145" s="209"/>
      <c r="AG145" s="209" t="s">
        <v>153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16"/>
      <c r="B146" s="217"/>
      <c r="C146" s="255" t="s">
        <v>249</v>
      </c>
      <c r="D146" s="250"/>
      <c r="E146" s="251"/>
      <c r="F146" s="220"/>
      <c r="G146" s="22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155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6"/>
      <c r="B147" s="217"/>
      <c r="C147" s="255" t="s">
        <v>250</v>
      </c>
      <c r="D147" s="250"/>
      <c r="E147" s="251">
        <v>332.50623000000002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155</v>
      </c>
      <c r="AH147" s="209">
        <v>0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16"/>
      <c r="B148" s="217"/>
      <c r="C148" s="255" t="s">
        <v>251</v>
      </c>
      <c r="D148" s="250"/>
      <c r="E148" s="251"/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155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16"/>
      <c r="B149" s="217"/>
      <c r="C149" s="255" t="s">
        <v>252</v>
      </c>
      <c r="D149" s="250"/>
      <c r="E149" s="251">
        <v>27.676200000000001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155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6"/>
      <c r="B150" s="217"/>
      <c r="C150" s="255" t="s">
        <v>259</v>
      </c>
      <c r="D150" s="250"/>
      <c r="E150" s="251"/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155</v>
      </c>
      <c r="AH150" s="209">
        <v>0</v>
      </c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16"/>
      <c r="B151" s="217"/>
      <c r="C151" s="255" t="s">
        <v>260</v>
      </c>
      <c r="D151" s="250"/>
      <c r="E151" s="251">
        <v>21.870999999999999</v>
      </c>
      <c r="F151" s="220"/>
      <c r="G151" s="22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155</v>
      </c>
      <c r="AH151" s="209">
        <v>0</v>
      </c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16"/>
      <c r="B152" s="217"/>
      <c r="C152" s="255" t="s">
        <v>255</v>
      </c>
      <c r="D152" s="250"/>
      <c r="E152" s="251"/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155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16"/>
      <c r="B153" s="217"/>
      <c r="C153" s="255" t="s">
        <v>256</v>
      </c>
      <c r="D153" s="250"/>
      <c r="E153" s="251">
        <v>197.29499999999999</v>
      </c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155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16"/>
      <c r="B154" s="217"/>
      <c r="C154" s="245"/>
      <c r="D154" s="239"/>
      <c r="E154" s="239"/>
      <c r="F154" s="239"/>
      <c r="G154" s="239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128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29">
        <v>17</v>
      </c>
      <c r="B155" s="230" t="s">
        <v>265</v>
      </c>
      <c r="C155" s="243" t="s">
        <v>266</v>
      </c>
      <c r="D155" s="231" t="s">
        <v>174</v>
      </c>
      <c r="E155" s="232">
        <v>27.676200000000001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32">
        <v>8.0000000000000007E-5</v>
      </c>
      <c r="O155" s="232">
        <f>ROUND(E155*N155,2)</f>
        <v>0</v>
      </c>
      <c r="P155" s="232">
        <v>0</v>
      </c>
      <c r="Q155" s="232">
        <f>ROUND(E155*P155,2)</f>
        <v>0</v>
      </c>
      <c r="R155" s="234"/>
      <c r="S155" s="234" t="s">
        <v>144</v>
      </c>
      <c r="T155" s="235" t="s">
        <v>123</v>
      </c>
      <c r="U155" s="220">
        <v>0.01</v>
      </c>
      <c r="V155" s="220">
        <f>ROUND(E155*U155,2)</f>
        <v>0.28000000000000003</v>
      </c>
      <c r="W155" s="220"/>
      <c r="X155" s="220" t="s">
        <v>152</v>
      </c>
      <c r="Y155" s="209"/>
      <c r="Z155" s="209"/>
      <c r="AA155" s="209"/>
      <c r="AB155" s="209"/>
      <c r="AC155" s="209"/>
      <c r="AD155" s="209"/>
      <c r="AE155" s="209"/>
      <c r="AF155" s="209"/>
      <c r="AG155" s="209" t="s">
        <v>153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6"/>
      <c r="B156" s="217"/>
      <c r="C156" s="255" t="s">
        <v>251</v>
      </c>
      <c r="D156" s="250"/>
      <c r="E156" s="251"/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155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16"/>
      <c r="B157" s="217"/>
      <c r="C157" s="255" t="s">
        <v>252</v>
      </c>
      <c r="D157" s="250"/>
      <c r="E157" s="251">
        <v>27.676200000000001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155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16"/>
      <c r="B158" s="217"/>
      <c r="C158" s="245"/>
      <c r="D158" s="239"/>
      <c r="E158" s="239"/>
      <c r="F158" s="239"/>
      <c r="G158" s="239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128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29">
        <v>18</v>
      </c>
      <c r="B159" s="230" t="s">
        <v>267</v>
      </c>
      <c r="C159" s="243" t="s">
        <v>268</v>
      </c>
      <c r="D159" s="231" t="s">
        <v>174</v>
      </c>
      <c r="E159" s="232">
        <v>27.676200000000001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21</v>
      </c>
      <c r="M159" s="234">
        <f>G159*(1+L159/100)</f>
        <v>0</v>
      </c>
      <c r="N159" s="232">
        <v>3.4909999999999997E-2</v>
      </c>
      <c r="O159" s="232">
        <f>ROUND(E159*N159,2)</f>
        <v>0.97</v>
      </c>
      <c r="P159" s="232">
        <v>0</v>
      </c>
      <c r="Q159" s="232">
        <f>ROUND(E159*P159,2)</f>
        <v>0</v>
      </c>
      <c r="R159" s="234"/>
      <c r="S159" s="234" t="s">
        <v>144</v>
      </c>
      <c r="T159" s="235" t="s">
        <v>269</v>
      </c>
      <c r="U159" s="220">
        <v>1.18</v>
      </c>
      <c r="V159" s="220">
        <f>ROUND(E159*U159,2)</f>
        <v>32.659999999999997</v>
      </c>
      <c r="W159" s="220"/>
      <c r="X159" s="220" t="s">
        <v>152</v>
      </c>
      <c r="Y159" s="209"/>
      <c r="Z159" s="209"/>
      <c r="AA159" s="209"/>
      <c r="AB159" s="209"/>
      <c r="AC159" s="209"/>
      <c r="AD159" s="209"/>
      <c r="AE159" s="209"/>
      <c r="AF159" s="209"/>
      <c r="AG159" s="209" t="s">
        <v>153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16"/>
      <c r="B160" s="217"/>
      <c r="C160" s="255" t="s">
        <v>270</v>
      </c>
      <c r="D160" s="250"/>
      <c r="E160" s="251"/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155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16"/>
      <c r="B161" s="217"/>
      <c r="C161" s="255" t="s">
        <v>271</v>
      </c>
      <c r="D161" s="250"/>
      <c r="E161" s="251">
        <v>17.335999999999999</v>
      </c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155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16"/>
      <c r="B162" s="217"/>
      <c r="C162" s="255" t="s">
        <v>272</v>
      </c>
      <c r="D162" s="250"/>
      <c r="E162" s="251">
        <v>1.3002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155</v>
      </c>
      <c r="AH162" s="209">
        <v>0</v>
      </c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16"/>
      <c r="B163" s="217"/>
      <c r="C163" s="255" t="s">
        <v>229</v>
      </c>
      <c r="D163" s="250"/>
      <c r="E163" s="251"/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155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55" t="s">
        <v>273</v>
      </c>
      <c r="D164" s="250"/>
      <c r="E164" s="251">
        <v>8.1359999999999992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155</v>
      </c>
      <c r="AH164" s="209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16"/>
      <c r="B165" s="217"/>
      <c r="C165" s="255" t="s">
        <v>235</v>
      </c>
      <c r="D165" s="250"/>
      <c r="E165" s="251"/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155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55" t="s">
        <v>274</v>
      </c>
      <c r="D166" s="250"/>
      <c r="E166" s="251">
        <v>0.90400000000000003</v>
      </c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155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16"/>
      <c r="B167" s="217"/>
      <c r="C167" s="245"/>
      <c r="D167" s="239"/>
      <c r="E167" s="239"/>
      <c r="F167" s="239"/>
      <c r="G167" s="239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128</v>
      </c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x14ac:dyDescent="0.2">
      <c r="A168" s="223" t="s">
        <v>117</v>
      </c>
      <c r="B168" s="224" t="s">
        <v>70</v>
      </c>
      <c r="C168" s="242" t="s">
        <v>71</v>
      </c>
      <c r="D168" s="225"/>
      <c r="E168" s="226"/>
      <c r="F168" s="227"/>
      <c r="G168" s="227">
        <f>SUMIF(AG169:AG222,"&lt;&gt;NOR",G169:G222)</f>
        <v>0</v>
      </c>
      <c r="H168" s="227"/>
      <c r="I168" s="227">
        <f>SUM(I169:I222)</f>
        <v>0</v>
      </c>
      <c r="J168" s="227"/>
      <c r="K168" s="227">
        <f>SUM(K169:K222)</f>
        <v>0</v>
      </c>
      <c r="L168" s="227"/>
      <c r="M168" s="227">
        <f>SUM(M169:M222)</f>
        <v>0</v>
      </c>
      <c r="N168" s="226"/>
      <c r="O168" s="226">
        <f>SUM(O169:O222)</f>
        <v>21.819999999999997</v>
      </c>
      <c r="P168" s="226"/>
      <c r="Q168" s="226">
        <f>SUM(Q169:Q222)</f>
        <v>0</v>
      </c>
      <c r="R168" s="227"/>
      <c r="S168" s="227"/>
      <c r="T168" s="228"/>
      <c r="U168" s="222"/>
      <c r="V168" s="222">
        <f>SUM(V169:V222)</f>
        <v>271.10999999999996</v>
      </c>
      <c r="W168" s="222"/>
      <c r="X168" s="222"/>
      <c r="AG168" t="s">
        <v>118</v>
      </c>
    </row>
    <row r="169" spans="1:60" ht="22.5" outlineLevel="1" x14ac:dyDescent="0.2">
      <c r="A169" s="229">
        <v>19</v>
      </c>
      <c r="B169" s="230" t="s">
        <v>275</v>
      </c>
      <c r="C169" s="243" t="s">
        <v>276</v>
      </c>
      <c r="D169" s="231" t="s">
        <v>174</v>
      </c>
      <c r="E169" s="232">
        <v>750</v>
      </c>
      <c r="F169" s="233"/>
      <c r="G169" s="234">
        <f>ROUND(E169*F169,2)</f>
        <v>0</v>
      </c>
      <c r="H169" s="233"/>
      <c r="I169" s="234">
        <f>ROUND(E169*H169,2)</f>
        <v>0</v>
      </c>
      <c r="J169" s="233"/>
      <c r="K169" s="234">
        <f>ROUND(E169*J169,2)</f>
        <v>0</v>
      </c>
      <c r="L169" s="234">
        <v>21</v>
      </c>
      <c r="M169" s="234">
        <f>G169*(1+L169/100)</f>
        <v>0</v>
      </c>
      <c r="N169" s="232">
        <v>2.426E-2</v>
      </c>
      <c r="O169" s="232">
        <f>ROUND(E169*N169,2)</f>
        <v>18.2</v>
      </c>
      <c r="P169" s="232">
        <v>0</v>
      </c>
      <c r="Q169" s="232">
        <f>ROUND(E169*P169,2)</f>
        <v>0</v>
      </c>
      <c r="R169" s="234" t="s">
        <v>277</v>
      </c>
      <c r="S169" s="234" t="s">
        <v>122</v>
      </c>
      <c r="T169" s="235" t="s">
        <v>122</v>
      </c>
      <c r="U169" s="220">
        <v>0.14000000000000001</v>
      </c>
      <c r="V169" s="220">
        <f>ROUND(E169*U169,2)</f>
        <v>105</v>
      </c>
      <c r="W169" s="220"/>
      <c r="X169" s="220" t="s">
        <v>152</v>
      </c>
      <c r="Y169" s="209"/>
      <c r="Z169" s="209"/>
      <c r="AA169" s="209"/>
      <c r="AB169" s="209"/>
      <c r="AC169" s="209"/>
      <c r="AD169" s="209"/>
      <c r="AE169" s="209"/>
      <c r="AF169" s="209"/>
      <c r="AG169" s="209" t="s">
        <v>153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16"/>
      <c r="B170" s="217"/>
      <c r="C170" s="256" t="s">
        <v>278</v>
      </c>
      <c r="D170" s="252"/>
      <c r="E170" s="252"/>
      <c r="F170" s="252"/>
      <c r="G170" s="252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177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16"/>
      <c r="B171" s="217"/>
      <c r="C171" s="257" t="s">
        <v>279</v>
      </c>
      <c r="D171" s="253"/>
      <c r="E171" s="253"/>
      <c r="F171" s="253"/>
      <c r="G171" s="253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127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6"/>
      <c r="B172" s="217"/>
      <c r="C172" s="255" t="s">
        <v>280</v>
      </c>
      <c r="D172" s="250"/>
      <c r="E172" s="251"/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155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16"/>
      <c r="B173" s="217"/>
      <c r="C173" s="255" t="s">
        <v>281</v>
      </c>
      <c r="D173" s="250"/>
      <c r="E173" s="251">
        <v>750</v>
      </c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155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16"/>
      <c r="B174" s="217"/>
      <c r="C174" s="245"/>
      <c r="D174" s="239"/>
      <c r="E174" s="239"/>
      <c r="F174" s="239"/>
      <c r="G174" s="239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128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ht="22.5" outlineLevel="1" x14ac:dyDescent="0.2">
      <c r="A175" s="229">
        <v>20</v>
      </c>
      <c r="B175" s="230" t="s">
        <v>282</v>
      </c>
      <c r="C175" s="243" t="s">
        <v>283</v>
      </c>
      <c r="D175" s="231" t="s">
        <v>174</v>
      </c>
      <c r="E175" s="232">
        <v>2250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2">
        <v>1.0200000000000001E-3</v>
      </c>
      <c r="O175" s="232">
        <f>ROUND(E175*N175,2)</f>
        <v>2.2999999999999998</v>
      </c>
      <c r="P175" s="232">
        <v>0</v>
      </c>
      <c r="Q175" s="232">
        <f>ROUND(E175*P175,2)</f>
        <v>0</v>
      </c>
      <c r="R175" s="234" t="s">
        <v>277</v>
      </c>
      <c r="S175" s="234" t="s">
        <v>122</v>
      </c>
      <c r="T175" s="235" t="s">
        <v>122</v>
      </c>
      <c r="U175" s="220">
        <v>0.01</v>
      </c>
      <c r="V175" s="220">
        <f>ROUND(E175*U175,2)</f>
        <v>22.5</v>
      </c>
      <c r="W175" s="220"/>
      <c r="X175" s="220" t="s">
        <v>152</v>
      </c>
      <c r="Y175" s="209"/>
      <c r="Z175" s="209"/>
      <c r="AA175" s="209"/>
      <c r="AB175" s="209"/>
      <c r="AC175" s="209"/>
      <c r="AD175" s="209"/>
      <c r="AE175" s="209"/>
      <c r="AF175" s="209"/>
      <c r="AG175" s="209" t="s">
        <v>153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16"/>
      <c r="B176" s="217"/>
      <c r="C176" s="256" t="s">
        <v>278</v>
      </c>
      <c r="D176" s="252"/>
      <c r="E176" s="252"/>
      <c r="F176" s="252"/>
      <c r="G176" s="252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177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16"/>
      <c r="B177" s="217"/>
      <c r="C177" s="255" t="s">
        <v>280</v>
      </c>
      <c r="D177" s="250"/>
      <c r="E177" s="251"/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155</v>
      </c>
      <c r="AH177" s="209">
        <v>0</v>
      </c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16"/>
      <c r="B178" s="217"/>
      <c r="C178" s="255" t="s">
        <v>284</v>
      </c>
      <c r="D178" s="250"/>
      <c r="E178" s="251">
        <v>2250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155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16"/>
      <c r="B179" s="217"/>
      <c r="C179" s="245"/>
      <c r="D179" s="239"/>
      <c r="E179" s="239"/>
      <c r="F179" s="239"/>
      <c r="G179" s="239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128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ht="22.5" outlineLevel="1" x14ac:dyDescent="0.2">
      <c r="A180" s="229">
        <v>21</v>
      </c>
      <c r="B180" s="230" t="s">
        <v>285</v>
      </c>
      <c r="C180" s="243" t="s">
        <v>286</v>
      </c>
      <c r="D180" s="231" t="s">
        <v>174</v>
      </c>
      <c r="E180" s="232">
        <v>750</v>
      </c>
      <c r="F180" s="233"/>
      <c r="G180" s="234">
        <f>ROUND(E180*F180,2)</f>
        <v>0</v>
      </c>
      <c r="H180" s="233"/>
      <c r="I180" s="234">
        <f>ROUND(E180*H180,2)</f>
        <v>0</v>
      </c>
      <c r="J180" s="233"/>
      <c r="K180" s="234">
        <f>ROUND(E180*J180,2)</f>
        <v>0</v>
      </c>
      <c r="L180" s="234">
        <v>21</v>
      </c>
      <c r="M180" s="234">
        <f>G180*(1+L180/100)</f>
        <v>0</v>
      </c>
      <c r="N180" s="232">
        <v>0</v>
      </c>
      <c r="O180" s="232">
        <f>ROUND(E180*N180,2)</f>
        <v>0</v>
      </c>
      <c r="P180" s="232">
        <v>0</v>
      </c>
      <c r="Q180" s="232">
        <f>ROUND(E180*P180,2)</f>
        <v>0</v>
      </c>
      <c r="R180" s="234" t="s">
        <v>277</v>
      </c>
      <c r="S180" s="234" t="s">
        <v>122</v>
      </c>
      <c r="T180" s="235" t="s">
        <v>122</v>
      </c>
      <c r="U180" s="220">
        <v>0.12</v>
      </c>
      <c r="V180" s="220">
        <f>ROUND(E180*U180,2)</f>
        <v>90</v>
      </c>
      <c r="W180" s="220"/>
      <c r="X180" s="220" t="s">
        <v>152</v>
      </c>
      <c r="Y180" s="209"/>
      <c r="Z180" s="209"/>
      <c r="AA180" s="209"/>
      <c r="AB180" s="209"/>
      <c r="AC180" s="209"/>
      <c r="AD180" s="209"/>
      <c r="AE180" s="209"/>
      <c r="AF180" s="209"/>
      <c r="AG180" s="209" t="s">
        <v>153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">
      <c r="A181" s="216"/>
      <c r="B181" s="217"/>
      <c r="C181" s="255" t="s">
        <v>280</v>
      </c>
      <c r="D181" s="250"/>
      <c r="E181" s="251"/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155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16"/>
      <c r="B182" s="217"/>
      <c r="C182" s="255" t="s">
        <v>281</v>
      </c>
      <c r="D182" s="250"/>
      <c r="E182" s="251">
        <v>750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155</v>
      </c>
      <c r="AH182" s="209">
        <v>0</v>
      </c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16"/>
      <c r="B183" s="217"/>
      <c r="C183" s="245"/>
      <c r="D183" s="239"/>
      <c r="E183" s="239"/>
      <c r="F183" s="239"/>
      <c r="G183" s="239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128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 x14ac:dyDescent="0.2">
      <c r="A184" s="229">
        <v>22</v>
      </c>
      <c r="B184" s="230" t="s">
        <v>287</v>
      </c>
      <c r="C184" s="243" t="s">
        <v>288</v>
      </c>
      <c r="D184" s="231" t="s">
        <v>174</v>
      </c>
      <c r="E184" s="232">
        <v>750</v>
      </c>
      <c r="F184" s="233"/>
      <c r="G184" s="234">
        <f>ROUND(E184*F184,2)</f>
        <v>0</v>
      </c>
      <c r="H184" s="233"/>
      <c r="I184" s="234">
        <f>ROUND(E184*H184,2)</f>
        <v>0</v>
      </c>
      <c r="J184" s="233"/>
      <c r="K184" s="234">
        <f>ROUND(E184*J184,2)</f>
        <v>0</v>
      </c>
      <c r="L184" s="234">
        <v>21</v>
      </c>
      <c r="M184" s="234">
        <f>G184*(1+L184/100)</f>
        <v>0</v>
      </c>
      <c r="N184" s="232">
        <v>0</v>
      </c>
      <c r="O184" s="232">
        <f>ROUND(E184*N184,2)</f>
        <v>0</v>
      </c>
      <c r="P184" s="232">
        <v>0</v>
      </c>
      <c r="Q184" s="232">
        <f>ROUND(E184*P184,2)</f>
        <v>0</v>
      </c>
      <c r="R184" s="234" t="s">
        <v>277</v>
      </c>
      <c r="S184" s="234" t="s">
        <v>122</v>
      </c>
      <c r="T184" s="235" t="s">
        <v>122</v>
      </c>
      <c r="U184" s="220">
        <v>0.03</v>
      </c>
      <c r="V184" s="220">
        <f>ROUND(E184*U184,2)</f>
        <v>22.5</v>
      </c>
      <c r="W184" s="220"/>
      <c r="X184" s="220" t="s">
        <v>152</v>
      </c>
      <c r="Y184" s="209"/>
      <c r="Z184" s="209"/>
      <c r="AA184" s="209"/>
      <c r="AB184" s="209"/>
      <c r="AC184" s="209"/>
      <c r="AD184" s="209"/>
      <c r="AE184" s="209"/>
      <c r="AF184" s="209"/>
      <c r="AG184" s="209" t="s">
        <v>153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">
      <c r="A185" s="216"/>
      <c r="B185" s="217"/>
      <c r="C185" s="255" t="s">
        <v>280</v>
      </c>
      <c r="D185" s="250"/>
      <c r="E185" s="251"/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155</v>
      </c>
      <c r="AH185" s="209">
        <v>0</v>
      </c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16"/>
      <c r="B186" s="217"/>
      <c r="C186" s="255" t="s">
        <v>281</v>
      </c>
      <c r="D186" s="250"/>
      <c r="E186" s="251">
        <v>750</v>
      </c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155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 x14ac:dyDescent="0.2">
      <c r="A187" s="216"/>
      <c r="B187" s="217"/>
      <c r="C187" s="245"/>
      <c r="D187" s="239"/>
      <c r="E187" s="239"/>
      <c r="F187" s="239"/>
      <c r="G187" s="239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128</v>
      </c>
      <c r="AH187" s="209"/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 x14ac:dyDescent="0.2">
      <c r="A188" s="229">
        <v>23</v>
      </c>
      <c r="B188" s="230" t="s">
        <v>289</v>
      </c>
      <c r="C188" s="243" t="s">
        <v>290</v>
      </c>
      <c r="D188" s="231" t="s">
        <v>174</v>
      </c>
      <c r="E188" s="232">
        <v>750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21</v>
      </c>
      <c r="M188" s="234">
        <f>G188*(1+L188/100)</f>
        <v>0</v>
      </c>
      <c r="N188" s="232">
        <v>0</v>
      </c>
      <c r="O188" s="232">
        <f>ROUND(E188*N188,2)</f>
        <v>0</v>
      </c>
      <c r="P188" s="232">
        <v>0</v>
      </c>
      <c r="Q188" s="232">
        <f>ROUND(E188*P188,2)</f>
        <v>0</v>
      </c>
      <c r="R188" s="234" t="s">
        <v>277</v>
      </c>
      <c r="S188" s="234" t="s">
        <v>122</v>
      </c>
      <c r="T188" s="235" t="s">
        <v>122</v>
      </c>
      <c r="U188" s="220">
        <v>0.02</v>
      </c>
      <c r="V188" s="220">
        <f>ROUND(E188*U188,2)</f>
        <v>15</v>
      </c>
      <c r="W188" s="220"/>
      <c r="X188" s="220" t="s">
        <v>152</v>
      </c>
      <c r="Y188" s="209"/>
      <c r="Z188" s="209"/>
      <c r="AA188" s="209"/>
      <c r="AB188" s="209"/>
      <c r="AC188" s="209"/>
      <c r="AD188" s="209"/>
      <c r="AE188" s="209"/>
      <c r="AF188" s="209"/>
      <c r="AG188" s="209" t="s">
        <v>153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16"/>
      <c r="B189" s="217"/>
      <c r="C189" s="255" t="s">
        <v>280</v>
      </c>
      <c r="D189" s="250"/>
      <c r="E189" s="251"/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155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16"/>
      <c r="B190" s="217"/>
      <c r="C190" s="255" t="s">
        <v>281</v>
      </c>
      <c r="D190" s="250"/>
      <c r="E190" s="251">
        <v>750</v>
      </c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155</v>
      </c>
      <c r="AH190" s="209">
        <v>0</v>
      </c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16"/>
      <c r="B191" s="217"/>
      <c r="C191" s="245"/>
      <c r="D191" s="239"/>
      <c r="E191" s="239"/>
      <c r="F191" s="239"/>
      <c r="G191" s="239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128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">
      <c r="A192" s="229">
        <v>24</v>
      </c>
      <c r="B192" s="230" t="s">
        <v>291</v>
      </c>
      <c r="C192" s="243" t="s">
        <v>292</v>
      </c>
      <c r="D192" s="231" t="s">
        <v>293</v>
      </c>
      <c r="E192" s="232">
        <v>44.77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32">
        <v>2.2790000000000001E-2</v>
      </c>
      <c r="O192" s="232">
        <f>ROUND(E192*N192,2)</f>
        <v>1.02</v>
      </c>
      <c r="P192" s="232">
        <v>0</v>
      </c>
      <c r="Q192" s="232">
        <f>ROUND(E192*P192,2)</f>
        <v>0</v>
      </c>
      <c r="R192" s="234" t="s">
        <v>277</v>
      </c>
      <c r="S192" s="234" t="s">
        <v>122</v>
      </c>
      <c r="T192" s="235" t="s">
        <v>122</v>
      </c>
      <c r="U192" s="220">
        <v>0.2</v>
      </c>
      <c r="V192" s="220">
        <f>ROUND(E192*U192,2)</f>
        <v>8.9499999999999993</v>
      </c>
      <c r="W192" s="220"/>
      <c r="X192" s="220" t="s">
        <v>152</v>
      </c>
      <c r="Y192" s="209"/>
      <c r="Z192" s="209"/>
      <c r="AA192" s="209"/>
      <c r="AB192" s="209"/>
      <c r="AC192" s="209"/>
      <c r="AD192" s="209"/>
      <c r="AE192" s="209"/>
      <c r="AF192" s="209"/>
      <c r="AG192" s="209" t="s">
        <v>153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">
      <c r="A193" s="216"/>
      <c r="B193" s="217"/>
      <c r="C193" s="255" t="s">
        <v>205</v>
      </c>
      <c r="D193" s="250"/>
      <c r="E193" s="251"/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155</v>
      </c>
      <c r="AH193" s="209">
        <v>0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16"/>
      <c r="B194" s="217"/>
      <c r="C194" s="255" t="s">
        <v>294</v>
      </c>
      <c r="D194" s="250"/>
      <c r="E194" s="251">
        <v>8.5299999999999994</v>
      </c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155</v>
      </c>
      <c r="AH194" s="209">
        <v>0</v>
      </c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16"/>
      <c r="B195" s="217"/>
      <c r="C195" s="255" t="s">
        <v>210</v>
      </c>
      <c r="D195" s="250"/>
      <c r="E195" s="251"/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155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">
      <c r="A196" s="216"/>
      <c r="B196" s="217"/>
      <c r="C196" s="255" t="s">
        <v>295</v>
      </c>
      <c r="D196" s="250"/>
      <c r="E196" s="251">
        <v>11.22</v>
      </c>
      <c r="F196" s="220"/>
      <c r="G196" s="220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155</v>
      </c>
      <c r="AH196" s="209">
        <v>0</v>
      </c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16"/>
      <c r="B197" s="217"/>
      <c r="C197" s="255" t="s">
        <v>215</v>
      </c>
      <c r="D197" s="250"/>
      <c r="E197" s="251"/>
      <c r="F197" s="220"/>
      <c r="G197" s="22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155</v>
      </c>
      <c r="AH197" s="209">
        <v>0</v>
      </c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">
      <c r="A198" s="216"/>
      <c r="B198" s="217"/>
      <c r="C198" s="255" t="s">
        <v>296</v>
      </c>
      <c r="D198" s="250"/>
      <c r="E198" s="251">
        <v>15.32</v>
      </c>
      <c r="F198" s="220"/>
      <c r="G198" s="22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155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 x14ac:dyDescent="0.2">
      <c r="A199" s="216"/>
      <c r="B199" s="217"/>
      <c r="C199" s="255" t="s">
        <v>243</v>
      </c>
      <c r="D199" s="250"/>
      <c r="E199" s="251"/>
      <c r="F199" s="220"/>
      <c r="G199" s="22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155</v>
      </c>
      <c r="AH199" s="209">
        <v>0</v>
      </c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outlineLevel="1" x14ac:dyDescent="0.2">
      <c r="A200" s="216"/>
      <c r="B200" s="217"/>
      <c r="C200" s="255" t="s">
        <v>297</v>
      </c>
      <c r="D200" s="250"/>
      <c r="E200" s="251">
        <v>9.6999999999999993</v>
      </c>
      <c r="F200" s="220"/>
      <c r="G200" s="22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155</v>
      </c>
      <c r="AH200" s="209">
        <v>0</v>
      </c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16"/>
      <c r="B201" s="217"/>
      <c r="C201" s="245"/>
      <c r="D201" s="239"/>
      <c r="E201" s="239"/>
      <c r="F201" s="239"/>
      <c r="G201" s="239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128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ht="22.5" outlineLevel="1" x14ac:dyDescent="0.2">
      <c r="A202" s="229">
        <v>25</v>
      </c>
      <c r="B202" s="230" t="s">
        <v>298</v>
      </c>
      <c r="C202" s="243" t="s">
        <v>299</v>
      </c>
      <c r="D202" s="231" t="s">
        <v>293</v>
      </c>
      <c r="E202" s="232">
        <v>134.31</v>
      </c>
      <c r="F202" s="233"/>
      <c r="G202" s="234">
        <f>ROUND(E202*F202,2)</f>
        <v>0</v>
      </c>
      <c r="H202" s="233"/>
      <c r="I202" s="234">
        <f>ROUND(E202*H202,2)</f>
        <v>0</v>
      </c>
      <c r="J202" s="233"/>
      <c r="K202" s="234">
        <f>ROUND(E202*J202,2)</f>
        <v>0</v>
      </c>
      <c r="L202" s="234">
        <v>21</v>
      </c>
      <c r="M202" s="234">
        <f>G202*(1+L202/100)</f>
        <v>0</v>
      </c>
      <c r="N202" s="232">
        <v>1.7600000000000001E-3</v>
      </c>
      <c r="O202" s="232">
        <f>ROUND(E202*N202,2)</f>
        <v>0.24</v>
      </c>
      <c r="P202" s="232">
        <v>0</v>
      </c>
      <c r="Q202" s="232">
        <f>ROUND(E202*P202,2)</f>
        <v>0</v>
      </c>
      <c r="R202" s="234" t="s">
        <v>277</v>
      </c>
      <c r="S202" s="234" t="s">
        <v>122</v>
      </c>
      <c r="T202" s="235" t="s">
        <v>122</v>
      </c>
      <c r="U202" s="220">
        <v>0.01</v>
      </c>
      <c r="V202" s="220">
        <f>ROUND(E202*U202,2)</f>
        <v>1.34</v>
      </c>
      <c r="W202" s="220"/>
      <c r="X202" s="220" t="s">
        <v>152</v>
      </c>
      <c r="Y202" s="209"/>
      <c r="Z202" s="209"/>
      <c r="AA202" s="209"/>
      <c r="AB202" s="209"/>
      <c r="AC202" s="209"/>
      <c r="AD202" s="209"/>
      <c r="AE202" s="209"/>
      <c r="AF202" s="209"/>
      <c r="AG202" s="209" t="s">
        <v>153</v>
      </c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16"/>
      <c r="B203" s="217"/>
      <c r="C203" s="255" t="s">
        <v>300</v>
      </c>
      <c r="D203" s="250"/>
      <c r="E203" s="251"/>
      <c r="F203" s="220"/>
      <c r="G203" s="22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155</v>
      </c>
      <c r="AH203" s="209">
        <v>0</v>
      </c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16"/>
      <c r="B204" s="217"/>
      <c r="C204" s="255" t="s">
        <v>301</v>
      </c>
      <c r="D204" s="250"/>
      <c r="E204" s="251">
        <v>134.31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155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">
      <c r="A205" s="216"/>
      <c r="B205" s="217"/>
      <c r="C205" s="245"/>
      <c r="D205" s="239"/>
      <c r="E205" s="239"/>
      <c r="F205" s="239"/>
      <c r="G205" s="239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128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">
      <c r="A206" s="229">
        <v>26</v>
      </c>
      <c r="B206" s="230" t="s">
        <v>302</v>
      </c>
      <c r="C206" s="243" t="s">
        <v>303</v>
      </c>
      <c r="D206" s="231" t="s">
        <v>293</v>
      </c>
      <c r="E206" s="232">
        <v>44.77</v>
      </c>
      <c r="F206" s="233"/>
      <c r="G206" s="234">
        <f>ROUND(E206*F206,2)</f>
        <v>0</v>
      </c>
      <c r="H206" s="233"/>
      <c r="I206" s="234">
        <f>ROUND(E206*H206,2)</f>
        <v>0</v>
      </c>
      <c r="J206" s="233"/>
      <c r="K206" s="234">
        <f>ROUND(E206*J206,2)</f>
        <v>0</v>
      </c>
      <c r="L206" s="234">
        <v>21</v>
      </c>
      <c r="M206" s="234">
        <f>G206*(1+L206/100)</f>
        <v>0</v>
      </c>
      <c r="N206" s="232">
        <v>0</v>
      </c>
      <c r="O206" s="232">
        <f>ROUND(E206*N206,2)</f>
        <v>0</v>
      </c>
      <c r="P206" s="232">
        <v>0</v>
      </c>
      <c r="Q206" s="232">
        <f>ROUND(E206*P206,2)</f>
        <v>0</v>
      </c>
      <c r="R206" s="234" t="s">
        <v>277</v>
      </c>
      <c r="S206" s="234" t="s">
        <v>122</v>
      </c>
      <c r="T206" s="235" t="s">
        <v>122</v>
      </c>
      <c r="U206" s="220">
        <v>0.13</v>
      </c>
      <c r="V206" s="220">
        <f>ROUND(E206*U206,2)</f>
        <v>5.82</v>
      </c>
      <c r="W206" s="220"/>
      <c r="X206" s="220" t="s">
        <v>152</v>
      </c>
      <c r="Y206" s="209"/>
      <c r="Z206" s="209"/>
      <c r="AA206" s="209"/>
      <c r="AB206" s="209"/>
      <c r="AC206" s="209"/>
      <c r="AD206" s="209"/>
      <c r="AE206" s="209"/>
      <c r="AF206" s="209"/>
      <c r="AG206" s="209" t="s">
        <v>153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16"/>
      <c r="B207" s="217"/>
      <c r="C207" s="256" t="s">
        <v>304</v>
      </c>
      <c r="D207" s="252"/>
      <c r="E207" s="252"/>
      <c r="F207" s="252"/>
      <c r="G207" s="252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177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">
      <c r="A208" s="216"/>
      <c r="B208" s="217"/>
      <c r="C208" s="255" t="s">
        <v>205</v>
      </c>
      <c r="D208" s="250"/>
      <c r="E208" s="251"/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155</v>
      </c>
      <c r="AH208" s="209">
        <v>0</v>
      </c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">
      <c r="A209" s="216"/>
      <c r="B209" s="217"/>
      <c r="C209" s="255" t="s">
        <v>294</v>
      </c>
      <c r="D209" s="250"/>
      <c r="E209" s="251">
        <v>8.5299999999999994</v>
      </c>
      <c r="F209" s="220"/>
      <c r="G209" s="22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155</v>
      </c>
      <c r="AH209" s="209">
        <v>0</v>
      </c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">
      <c r="A210" s="216"/>
      <c r="B210" s="217"/>
      <c r="C210" s="255" t="s">
        <v>210</v>
      </c>
      <c r="D210" s="250"/>
      <c r="E210" s="251"/>
      <c r="F210" s="220"/>
      <c r="G210" s="22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09"/>
      <c r="Z210" s="209"/>
      <c r="AA210" s="209"/>
      <c r="AB210" s="209"/>
      <c r="AC210" s="209"/>
      <c r="AD210" s="209"/>
      <c r="AE210" s="209"/>
      <c r="AF210" s="209"/>
      <c r="AG210" s="209" t="s">
        <v>155</v>
      </c>
      <c r="AH210" s="209">
        <v>0</v>
      </c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1" x14ac:dyDescent="0.2">
      <c r="A211" s="216"/>
      <c r="B211" s="217"/>
      <c r="C211" s="255" t="s">
        <v>295</v>
      </c>
      <c r="D211" s="250"/>
      <c r="E211" s="251">
        <v>11.22</v>
      </c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155</v>
      </c>
      <c r="AH211" s="209">
        <v>0</v>
      </c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16"/>
      <c r="B212" s="217"/>
      <c r="C212" s="255" t="s">
        <v>215</v>
      </c>
      <c r="D212" s="250"/>
      <c r="E212" s="251"/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155</v>
      </c>
      <c r="AH212" s="209">
        <v>0</v>
      </c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16"/>
      <c r="B213" s="217"/>
      <c r="C213" s="255" t="s">
        <v>296</v>
      </c>
      <c r="D213" s="250"/>
      <c r="E213" s="251">
        <v>15.32</v>
      </c>
      <c r="F213" s="220"/>
      <c r="G213" s="22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155</v>
      </c>
      <c r="AH213" s="209">
        <v>0</v>
      </c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16"/>
      <c r="B214" s="217"/>
      <c r="C214" s="255" t="s">
        <v>243</v>
      </c>
      <c r="D214" s="250"/>
      <c r="E214" s="251"/>
      <c r="F214" s="220"/>
      <c r="G214" s="220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155</v>
      </c>
      <c r="AH214" s="209">
        <v>0</v>
      </c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">
      <c r="A215" s="216"/>
      <c r="B215" s="217"/>
      <c r="C215" s="255" t="s">
        <v>297</v>
      </c>
      <c r="D215" s="250"/>
      <c r="E215" s="251">
        <v>9.6999999999999993</v>
      </c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155</v>
      </c>
      <c r="AH215" s="209">
        <v>0</v>
      </c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">
      <c r="A216" s="216"/>
      <c r="B216" s="217"/>
      <c r="C216" s="245"/>
      <c r="D216" s="239"/>
      <c r="E216" s="239"/>
      <c r="F216" s="239"/>
      <c r="G216" s="239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09"/>
      <c r="Z216" s="209"/>
      <c r="AA216" s="209"/>
      <c r="AB216" s="209"/>
      <c r="AC216" s="209"/>
      <c r="AD216" s="209"/>
      <c r="AE216" s="209"/>
      <c r="AF216" s="209"/>
      <c r="AG216" s="209" t="s">
        <v>128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 x14ac:dyDescent="0.2">
      <c r="A217" s="229">
        <v>27</v>
      </c>
      <c r="B217" s="230" t="s">
        <v>305</v>
      </c>
      <c r="C217" s="243" t="s">
        <v>306</v>
      </c>
      <c r="D217" s="231" t="s">
        <v>307</v>
      </c>
      <c r="E217" s="232">
        <v>90</v>
      </c>
      <c r="F217" s="233"/>
      <c r="G217" s="234">
        <f>ROUND(E217*F217,2)</f>
        <v>0</v>
      </c>
      <c r="H217" s="233"/>
      <c r="I217" s="234">
        <f>ROUND(E217*H217,2)</f>
        <v>0</v>
      </c>
      <c r="J217" s="233"/>
      <c r="K217" s="234">
        <f>ROUND(E217*J217,2)</f>
        <v>0</v>
      </c>
      <c r="L217" s="234">
        <v>21</v>
      </c>
      <c r="M217" s="234">
        <f>G217*(1+L217/100)</f>
        <v>0</v>
      </c>
      <c r="N217" s="232">
        <v>0</v>
      </c>
      <c r="O217" s="232">
        <f>ROUND(E217*N217,2)</f>
        <v>0</v>
      </c>
      <c r="P217" s="232">
        <v>0</v>
      </c>
      <c r="Q217" s="232">
        <f>ROUND(E217*P217,2)</f>
        <v>0</v>
      </c>
      <c r="R217" s="234"/>
      <c r="S217" s="234" t="s">
        <v>144</v>
      </c>
      <c r="T217" s="235" t="s">
        <v>123</v>
      </c>
      <c r="U217" s="220">
        <v>0</v>
      </c>
      <c r="V217" s="220">
        <f>ROUND(E217*U217,2)</f>
        <v>0</v>
      </c>
      <c r="W217" s="220"/>
      <c r="X217" s="220" t="s">
        <v>152</v>
      </c>
      <c r="Y217" s="209"/>
      <c r="Z217" s="209"/>
      <c r="AA217" s="209"/>
      <c r="AB217" s="209"/>
      <c r="AC217" s="209"/>
      <c r="AD217" s="209"/>
      <c r="AE217" s="209"/>
      <c r="AF217" s="209"/>
      <c r="AG217" s="209" t="s">
        <v>153</v>
      </c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 x14ac:dyDescent="0.2">
      <c r="A218" s="216"/>
      <c r="B218" s="217"/>
      <c r="C218" s="246"/>
      <c r="D218" s="240"/>
      <c r="E218" s="240"/>
      <c r="F218" s="240"/>
      <c r="G218" s="24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128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ht="22.5" outlineLevel="1" x14ac:dyDescent="0.2">
      <c r="A219" s="229">
        <v>28</v>
      </c>
      <c r="B219" s="230" t="s">
        <v>308</v>
      </c>
      <c r="C219" s="243" t="s">
        <v>309</v>
      </c>
      <c r="D219" s="231" t="s">
        <v>174</v>
      </c>
      <c r="E219" s="232">
        <v>862.5</v>
      </c>
      <c r="F219" s="233"/>
      <c r="G219" s="234">
        <f>ROUND(E219*F219,2)</f>
        <v>0</v>
      </c>
      <c r="H219" s="233"/>
      <c r="I219" s="234">
        <f>ROUND(E219*H219,2)</f>
        <v>0</v>
      </c>
      <c r="J219" s="233"/>
      <c r="K219" s="234">
        <f>ROUND(E219*J219,2)</f>
        <v>0</v>
      </c>
      <c r="L219" s="234">
        <v>21</v>
      </c>
      <c r="M219" s="234">
        <f>G219*(1+L219/100)</f>
        <v>0</v>
      </c>
      <c r="N219" s="232">
        <v>6.9999999999999994E-5</v>
      </c>
      <c r="O219" s="232">
        <f>ROUND(E219*N219,2)</f>
        <v>0.06</v>
      </c>
      <c r="P219" s="232">
        <v>0</v>
      </c>
      <c r="Q219" s="232">
        <f>ROUND(E219*P219,2)</f>
        <v>0</v>
      </c>
      <c r="R219" s="234" t="s">
        <v>197</v>
      </c>
      <c r="S219" s="234" t="s">
        <v>122</v>
      </c>
      <c r="T219" s="235" t="s">
        <v>122</v>
      </c>
      <c r="U219" s="220">
        <v>0</v>
      </c>
      <c r="V219" s="220">
        <f>ROUND(E219*U219,2)</f>
        <v>0</v>
      </c>
      <c r="W219" s="220"/>
      <c r="X219" s="220" t="s">
        <v>198</v>
      </c>
      <c r="Y219" s="209"/>
      <c r="Z219" s="209"/>
      <c r="AA219" s="209"/>
      <c r="AB219" s="209"/>
      <c r="AC219" s="209"/>
      <c r="AD219" s="209"/>
      <c r="AE219" s="209"/>
      <c r="AF219" s="209"/>
      <c r="AG219" s="209" t="s">
        <v>199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 x14ac:dyDescent="0.2">
      <c r="A220" s="216"/>
      <c r="B220" s="217"/>
      <c r="C220" s="255" t="s">
        <v>280</v>
      </c>
      <c r="D220" s="250"/>
      <c r="E220" s="251"/>
      <c r="F220" s="220"/>
      <c r="G220" s="220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155</v>
      </c>
      <c r="AH220" s="209">
        <v>0</v>
      </c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1" x14ac:dyDescent="0.2">
      <c r="A221" s="216"/>
      <c r="B221" s="217"/>
      <c r="C221" s="255" t="s">
        <v>310</v>
      </c>
      <c r="D221" s="250"/>
      <c r="E221" s="251">
        <v>862.5</v>
      </c>
      <c r="F221" s="220"/>
      <c r="G221" s="220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155</v>
      </c>
      <c r="AH221" s="209">
        <v>0</v>
      </c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">
      <c r="A222" s="216"/>
      <c r="B222" s="217"/>
      <c r="C222" s="245"/>
      <c r="D222" s="239"/>
      <c r="E222" s="239"/>
      <c r="F222" s="239"/>
      <c r="G222" s="239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128</v>
      </c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x14ac:dyDescent="0.2">
      <c r="A223" s="223" t="s">
        <v>117</v>
      </c>
      <c r="B223" s="224" t="s">
        <v>72</v>
      </c>
      <c r="C223" s="242" t="s">
        <v>73</v>
      </c>
      <c r="D223" s="225"/>
      <c r="E223" s="226"/>
      <c r="F223" s="227"/>
      <c r="G223" s="227">
        <f>SUMIF(AG224:AG245,"&lt;&gt;NOR",G224:G245)</f>
        <v>0</v>
      </c>
      <c r="H223" s="227"/>
      <c r="I223" s="227">
        <f>SUM(I224:I245)</f>
        <v>0</v>
      </c>
      <c r="J223" s="227"/>
      <c r="K223" s="227">
        <f>SUM(K224:K245)</f>
        <v>0</v>
      </c>
      <c r="L223" s="227"/>
      <c r="M223" s="227">
        <f>SUM(M224:M245)</f>
        <v>0</v>
      </c>
      <c r="N223" s="226"/>
      <c r="O223" s="226">
        <f>SUM(O224:O245)</f>
        <v>0</v>
      </c>
      <c r="P223" s="226"/>
      <c r="Q223" s="226">
        <f>SUM(Q224:Q245)</f>
        <v>0</v>
      </c>
      <c r="R223" s="227"/>
      <c r="S223" s="227"/>
      <c r="T223" s="228"/>
      <c r="U223" s="222"/>
      <c r="V223" s="222">
        <f>SUM(V224:V245)</f>
        <v>6.0400000000000009</v>
      </c>
      <c r="W223" s="222"/>
      <c r="X223" s="222"/>
      <c r="AG223" t="s">
        <v>118</v>
      </c>
    </row>
    <row r="224" spans="1:60" outlineLevel="1" x14ac:dyDescent="0.2">
      <c r="A224" s="229">
        <v>29</v>
      </c>
      <c r="B224" s="230" t="s">
        <v>311</v>
      </c>
      <c r="C224" s="243" t="s">
        <v>312</v>
      </c>
      <c r="D224" s="231" t="s">
        <v>313</v>
      </c>
      <c r="E224" s="232">
        <v>21</v>
      </c>
      <c r="F224" s="233"/>
      <c r="G224" s="234">
        <f>ROUND(E224*F224,2)</f>
        <v>0</v>
      </c>
      <c r="H224" s="233"/>
      <c r="I224" s="234">
        <f>ROUND(E224*H224,2)</f>
        <v>0</v>
      </c>
      <c r="J224" s="233"/>
      <c r="K224" s="234">
        <f>ROUND(E224*J224,2)</f>
        <v>0</v>
      </c>
      <c r="L224" s="234">
        <v>21</v>
      </c>
      <c r="M224" s="234">
        <f>G224*(1+L224/100)</f>
        <v>0</v>
      </c>
      <c r="N224" s="232">
        <v>0</v>
      </c>
      <c r="O224" s="232">
        <f>ROUND(E224*N224,2)</f>
        <v>0</v>
      </c>
      <c r="P224" s="232">
        <v>0</v>
      </c>
      <c r="Q224" s="232">
        <f>ROUND(E224*P224,2)</f>
        <v>0</v>
      </c>
      <c r="R224" s="234"/>
      <c r="S224" s="234" t="s">
        <v>144</v>
      </c>
      <c r="T224" s="235" t="s">
        <v>123</v>
      </c>
      <c r="U224" s="220">
        <v>0.25</v>
      </c>
      <c r="V224" s="220">
        <f>ROUND(E224*U224,2)</f>
        <v>5.25</v>
      </c>
      <c r="W224" s="220"/>
      <c r="X224" s="220" t="s">
        <v>152</v>
      </c>
      <c r="Y224" s="209"/>
      <c r="Z224" s="209"/>
      <c r="AA224" s="209"/>
      <c r="AB224" s="209"/>
      <c r="AC224" s="209"/>
      <c r="AD224" s="209"/>
      <c r="AE224" s="209"/>
      <c r="AF224" s="209"/>
      <c r="AG224" s="209" t="s">
        <v>153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16"/>
      <c r="B225" s="217"/>
      <c r="C225" s="246"/>
      <c r="D225" s="240"/>
      <c r="E225" s="240"/>
      <c r="F225" s="240"/>
      <c r="G225" s="24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128</v>
      </c>
      <c r="AH225" s="209"/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 x14ac:dyDescent="0.2">
      <c r="A226" s="229">
        <v>30</v>
      </c>
      <c r="B226" s="230" t="s">
        <v>314</v>
      </c>
      <c r="C226" s="243" t="s">
        <v>315</v>
      </c>
      <c r="D226" s="231" t="s">
        <v>316</v>
      </c>
      <c r="E226" s="232">
        <v>22.45</v>
      </c>
      <c r="F226" s="233"/>
      <c r="G226" s="234">
        <f>ROUND(E226*F226,2)</f>
        <v>0</v>
      </c>
      <c r="H226" s="233"/>
      <c r="I226" s="234">
        <f>ROUND(E226*H226,2)</f>
        <v>0</v>
      </c>
      <c r="J226" s="233"/>
      <c r="K226" s="234">
        <f>ROUND(E226*J226,2)</f>
        <v>0</v>
      </c>
      <c r="L226" s="234">
        <v>21</v>
      </c>
      <c r="M226" s="234">
        <f>G226*(1+L226/100)</f>
        <v>0</v>
      </c>
      <c r="N226" s="232">
        <v>1.8000000000000001E-4</v>
      </c>
      <c r="O226" s="232">
        <f>ROUND(E226*N226,2)</f>
        <v>0</v>
      </c>
      <c r="P226" s="232">
        <v>0</v>
      </c>
      <c r="Q226" s="232">
        <f>ROUND(E226*P226,2)</f>
        <v>0</v>
      </c>
      <c r="R226" s="234"/>
      <c r="S226" s="234" t="s">
        <v>144</v>
      </c>
      <c r="T226" s="235" t="s">
        <v>123</v>
      </c>
      <c r="U226" s="220">
        <v>0.03</v>
      </c>
      <c r="V226" s="220">
        <f>ROUND(E226*U226,2)</f>
        <v>0.67</v>
      </c>
      <c r="W226" s="220"/>
      <c r="X226" s="220" t="s">
        <v>152</v>
      </c>
      <c r="Y226" s="209"/>
      <c r="Z226" s="209"/>
      <c r="AA226" s="209"/>
      <c r="AB226" s="209"/>
      <c r="AC226" s="209"/>
      <c r="AD226" s="209"/>
      <c r="AE226" s="209"/>
      <c r="AF226" s="209"/>
      <c r="AG226" s="209" t="s">
        <v>153</v>
      </c>
      <c r="AH226" s="209"/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 x14ac:dyDescent="0.2">
      <c r="A227" s="216"/>
      <c r="B227" s="217"/>
      <c r="C227" s="255" t="s">
        <v>221</v>
      </c>
      <c r="D227" s="250"/>
      <c r="E227" s="251"/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155</v>
      </c>
      <c r="AH227" s="209">
        <v>0</v>
      </c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">
      <c r="A228" s="216"/>
      <c r="B228" s="217"/>
      <c r="C228" s="255" t="s">
        <v>317</v>
      </c>
      <c r="D228" s="250"/>
      <c r="E228" s="251">
        <v>22.45</v>
      </c>
      <c r="F228" s="220"/>
      <c r="G228" s="22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155</v>
      </c>
      <c r="AH228" s="209">
        <v>0</v>
      </c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">
      <c r="A229" s="216"/>
      <c r="B229" s="217"/>
      <c r="C229" s="245"/>
      <c r="D229" s="239"/>
      <c r="E229" s="239"/>
      <c r="F229" s="239"/>
      <c r="G229" s="239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128</v>
      </c>
      <c r="AH229" s="209"/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">
      <c r="A230" s="229">
        <v>31</v>
      </c>
      <c r="B230" s="230" t="s">
        <v>318</v>
      </c>
      <c r="C230" s="243" t="s">
        <v>319</v>
      </c>
      <c r="D230" s="231" t="s">
        <v>320</v>
      </c>
      <c r="E230" s="232">
        <v>1</v>
      </c>
      <c r="F230" s="233"/>
      <c r="G230" s="234">
        <f>ROUND(E230*F230,2)</f>
        <v>0</v>
      </c>
      <c r="H230" s="233"/>
      <c r="I230" s="234">
        <f>ROUND(E230*H230,2)</f>
        <v>0</v>
      </c>
      <c r="J230" s="233"/>
      <c r="K230" s="234">
        <f>ROUND(E230*J230,2)</f>
        <v>0</v>
      </c>
      <c r="L230" s="234">
        <v>21</v>
      </c>
      <c r="M230" s="234">
        <f>G230*(1+L230/100)</f>
        <v>0</v>
      </c>
      <c r="N230" s="232">
        <v>1.8000000000000001E-4</v>
      </c>
      <c r="O230" s="232">
        <f>ROUND(E230*N230,2)</f>
        <v>0</v>
      </c>
      <c r="P230" s="232">
        <v>0</v>
      </c>
      <c r="Q230" s="232">
        <f>ROUND(E230*P230,2)</f>
        <v>0</v>
      </c>
      <c r="R230" s="234"/>
      <c r="S230" s="234" t="s">
        <v>144</v>
      </c>
      <c r="T230" s="235" t="s">
        <v>123</v>
      </c>
      <c r="U230" s="220">
        <v>0.03</v>
      </c>
      <c r="V230" s="220">
        <f>ROUND(E230*U230,2)</f>
        <v>0.03</v>
      </c>
      <c r="W230" s="220"/>
      <c r="X230" s="220" t="s">
        <v>152</v>
      </c>
      <c r="Y230" s="209"/>
      <c r="Z230" s="209"/>
      <c r="AA230" s="209"/>
      <c r="AB230" s="209"/>
      <c r="AC230" s="209"/>
      <c r="AD230" s="209"/>
      <c r="AE230" s="209"/>
      <c r="AF230" s="209"/>
      <c r="AG230" s="209" t="s">
        <v>153</v>
      </c>
      <c r="AH230" s="209"/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 x14ac:dyDescent="0.2">
      <c r="A231" s="216"/>
      <c r="B231" s="217"/>
      <c r="C231" s="255" t="s">
        <v>221</v>
      </c>
      <c r="D231" s="250"/>
      <c r="E231" s="251"/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155</v>
      </c>
      <c r="AH231" s="209">
        <v>0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1" x14ac:dyDescent="0.2">
      <c r="A232" s="216"/>
      <c r="B232" s="217"/>
      <c r="C232" s="255" t="s">
        <v>64</v>
      </c>
      <c r="D232" s="250"/>
      <c r="E232" s="251">
        <v>1</v>
      </c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155</v>
      </c>
      <c r="AH232" s="209">
        <v>0</v>
      </c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 x14ac:dyDescent="0.2">
      <c r="A233" s="216"/>
      <c r="B233" s="217"/>
      <c r="C233" s="245"/>
      <c r="D233" s="239"/>
      <c r="E233" s="239"/>
      <c r="F233" s="239"/>
      <c r="G233" s="239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128</v>
      </c>
      <c r="AH233" s="209"/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1" x14ac:dyDescent="0.2">
      <c r="A234" s="229">
        <v>32</v>
      </c>
      <c r="B234" s="230" t="s">
        <v>321</v>
      </c>
      <c r="C234" s="243" t="s">
        <v>322</v>
      </c>
      <c r="D234" s="231" t="s">
        <v>320</v>
      </c>
      <c r="E234" s="232">
        <v>1</v>
      </c>
      <c r="F234" s="233"/>
      <c r="G234" s="234">
        <f>ROUND(E234*F234,2)</f>
        <v>0</v>
      </c>
      <c r="H234" s="233"/>
      <c r="I234" s="234">
        <f>ROUND(E234*H234,2)</f>
        <v>0</v>
      </c>
      <c r="J234" s="233"/>
      <c r="K234" s="234">
        <f>ROUND(E234*J234,2)</f>
        <v>0</v>
      </c>
      <c r="L234" s="234">
        <v>21</v>
      </c>
      <c r="M234" s="234">
        <f>G234*(1+L234/100)</f>
        <v>0</v>
      </c>
      <c r="N234" s="232">
        <v>1.8000000000000001E-4</v>
      </c>
      <c r="O234" s="232">
        <f>ROUND(E234*N234,2)</f>
        <v>0</v>
      </c>
      <c r="P234" s="232">
        <v>0</v>
      </c>
      <c r="Q234" s="232">
        <f>ROUND(E234*P234,2)</f>
        <v>0</v>
      </c>
      <c r="R234" s="234"/>
      <c r="S234" s="234" t="s">
        <v>144</v>
      </c>
      <c r="T234" s="235" t="s">
        <v>123</v>
      </c>
      <c r="U234" s="220">
        <v>0.03</v>
      </c>
      <c r="V234" s="220">
        <f>ROUND(E234*U234,2)</f>
        <v>0.03</v>
      </c>
      <c r="W234" s="220"/>
      <c r="X234" s="220" t="s">
        <v>152</v>
      </c>
      <c r="Y234" s="209"/>
      <c r="Z234" s="209"/>
      <c r="AA234" s="209"/>
      <c r="AB234" s="209"/>
      <c r="AC234" s="209"/>
      <c r="AD234" s="209"/>
      <c r="AE234" s="209"/>
      <c r="AF234" s="209"/>
      <c r="AG234" s="209" t="s">
        <v>153</v>
      </c>
      <c r="AH234" s="209"/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">
      <c r="A235" s="216"/>
      <c r="B235" s="217"/>
      <c r="C235" s="255" t="s">
        <v>242</v>
      </c>
      <c r="D235" s="250"/>
      <c r="E235" s="251"/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155</v>
      </c>
      <c r="AH235" s="209">
        <v>0</v>
      </c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 x14ac:dyDescent="0.2">
      <c r="A236" s="216"/>
      <c r="B236" s="217"/>
      <c r="C236" s="255" t="s">
        <v>64</v>
      </c>
      <c r="D236" s="250"/>
      <c r="E236" s="251">
        <v>1</v>
      </c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155</v>
      </c>
      <c r="AH236" s="209">
        <v>0</v>
      </c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 x14ac:dyDescent="0.2">
      <c r="A237" s="216"/>
      <c r="B237" s="217"/>
      <c r="C237" s="245"/>
      <c r="D237" s="239"/>
      <c r="E237" s="239"/>
      <c r="F237" s="239"/>
      <c r="G237" s="239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128</v>
      </c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 x14ac:dyDescent="0.2">
      <c r="A238" s="229">
        <v>33</v>
      </c>
      <c r="B238" s="230" t="s">
        <v>323</v>
      </c>
      <c r="C238" s="243" t="s">
        <v>324</v>
      </c>
      <c r="D238" s="231" t="s">
        <v>320</v>
      </c>
      <c r="E238" s="232">
        <v>1</v>
      </c>
      <c r="F238" s="233"/>
      <c r="G238" s="234">
        <f>ROUND(E238*F238,2)</f>
        <v>0</v>
      </c>
      <c r="H238" s="233"/>
      <c r="I238" s="234">
        <f>ROUND(E238*H238,2)</f>
        <v>0</v>
      </c>
      <c r="J238" s="233"/>
      <c r="K238" s="234">
        <f>ROUND(E238*J238,2)</f>
        <v>0</v>
      </c>
      <c r="L238" s="234">
        <v>21</v>
      </c>
      <c r="M238" s="234">
        <f>G238*(1+L238/100)</f>
        <v>0</v>
      </c>
      <c r="N238" s="232">
        <v>1.8000000000000001E-4</v>
      </c>
      <c r="O238" s="232">
        <f>ROUND(E238*N238,2)</f>
        <v>0</v>
      </c>
      <c r="P238" s="232">
        <v>0</v>
      </c>
      <c r="Q238" s="232">
        <f>ROUND(E238*P238,2)</f>
        <v>0</v>
      </c>
      <c r="R238" s="234"/>
      <c r="S238" s="234" t="s">
        <v>144</v>
      </c>
      <c r="T238" s="235" t="s">
        <v>123</v>
      </c>
      <c r="U238" s="220">
        <v>0.03</v>
      </c>
      <c r="V238" s="220">
        <f>ROUND(E238*U238,2)</f>
        <v>0.03</v>
      </c>
      <c r="W238" s="220"/>
      <c r="X238" s="220" t="s">
        <v>152</v>
      </c>
      <c r="Y238" s="209"/>
      <c r="Z238" s="209"/>
      <c r="AA238" s="209"/>
      <c r="AB238" s="209"/>
      <c r="AC238" s="209"/>
      <c r="AD238" s="209"/>
      <c r="AE238" s="209"/>
      <c r="AF238" s="209"/>
      <c r="AG238" s="209" t="s">
        <v>153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 x14ac:dyDescent="0.2">
      <c r="A239" s="216"/>
      <c r="B239" s="217"/>
      <c r="C239" s="255" t="s">
        <v>242</v>
      </c>
      <c r="D239" s="250"/>
      <c r="E239" s="251"/>
      <c r="F239" s="220"/>
      <c r="G239" s="22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155</v>
      </c>
      <c r="AH239" s="209">
        <v>0</v>
      </c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1" x14ac:dyDescent="0.2">
      <c r="A240" s="216"/>
      <c r="B240" s="217"/>
      <c r="C240" s="255" t="s">
        <v>64</v>
      </c>
      <c r="D240" s="250"/>
      <c r="E240" s="251">
        <v>1</v>
      </c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155</v>
      </c>
      <c r="AH240" s="209">
        <v>0</v>
      </c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 x14ac:dyDescent="0.2">
      <c r="A241" s="216"/>
      <c r="B241" s="217"/>
      <c r="C241" s="245"/>
      <c r="D241" s="239"/>
      <c r="E241" s="239"/>
      <c r="F241" s="239"/>
      <c r="G241" s="239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128</v>
      </c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">
      <c r="A242" s="229">
        <v>34</v>
      </c>
      <c r="B242" s="230" t="s">
        <v>325</v>
      </c>
      <c r="C242" s="243" t="s">
        <v>326</v>
      </c>
      <c r="D242" s="231" t="s">
        <v>320</v>
      </c>
      <c r="E242" s="232">
        <v>1</v>
      </c>
      <c r="F242" s="233"/>
      <c r="G242" s="234">
        <f>ROUND(E242*F242,2)</f>
        <v>0</v>
      </c>
      <c r="H242" s="233"/>
      <c r="I242" s="234">
        <f>ROUND(E242*H242,2)</f>
        <v>0</v>
      </c>
      <c r="J242" s="233"/>
      <c r="K242" s="234">
        <f>ROUND(E242*J242,2)</f>
        <v>0</v>
      </c>
      <c r="L242" s="234">
        <v>21</v>
      </c>
      <c r="M242" s="234">
        <f>G242*(1+L242/100)</f>
        <v>0</v>
      </c>
      <c r="N242" s="232">
        <v>1.8000000000000001E-4</v>
      </c>
      <c r="O242" s="232">
        <f>ROUND(E242*N242,2)</f>
        <v>0</v>
      </c>
      <c r="P242" s="232">
        <v>0</v>
      </c>
      <c r="Q242" s="232">
        <f>ROUND(E242*P242,2)</f>
        <v>0</v>
      </c>
      <c r="R242" s="234"/>
      <c r="S242" s="234" t="s">
        <v>144</v>
      </c>
      <c r="T242" s="235" t="s">
        <v>123</v>
      </c>
      <c r="U242" s="220">
        <v>0.03</v>
      </c>
      <c r="V242" s="220">
        <f>ROUND(E242*U242,2)</f>
        <v>0.03</v>
      </c>
      <c r="W242" s="220"/>
      <c r="X242" s="220" t="s">
        <v>152</v>
      </c>
      <c r="Y242" s="209"/>
      <c r="Z242" s="209"/>
      <c r="AA242" s="209"/>
      <c r="AB242" s="209"/>
      <c r="AC242" s="209"/>
      <c r="AD242" s="209"/>
      <c r="AE242" s="209"/>
      <c r="AF242" s="209"/>
      <c r="AG242" s="209" t="s">
        <v>153</v>
      </c>
      <c r="AH242" s="209"/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1" x14ac:dyDescent="0.2">
      <c r="A243" s="216"/>
      <c r="B243" s="217"/>
      <c r="C243" s="255" t="s">
        <v>242</v>
      </c>
      <c r="D243" s="250"/>
      <c r="E243" s="251"/>
      <c r="F243" s="220"/>
      <c r="G243" s="220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09"/>
      <c r="Z243" s="209"/>
      <c r="AA243" s="209"/>
      <c r="AB243" s="209"/>
      <c r="AC243" s="209"/>
      <c r="AD243" s="209"/>
      <c r="AE243" s="209"/>
      <c r="AF243" s="209"/>
      <c r="AG243" s="209" t="s">
        <v>155</v>
      </c>
      <c r="AH243" s="209">
        <v>0</v>
      </c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 x14ac:dyDescent="0.2">
      <c r="A244" s="216"/>
      <c r="B244" s="217"/>
      <c r="C244" s="255" t="s">
        <v>64</v>
      </c>
      <c r="D244" s="250"/>
      <c r="E244" s="251">
        <v>1</v>
      </c>
      <c r="F244" s="220"/>
      <c r="G244" s="22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09"/>
      <c r="Z244" s="209"/>
      <c r="AA244" s="209"/>
      <c r="AB244" s="209"/>
      <c r="AC244" s="209"/>
      <c r="AD244" s="209"/>
      <c r="AE244" s="209"/>
      <c r="AF244" s="209"/>
      <c r="AG244" s="209" t="s">
        <v>155</v>
      </c>
      <c r="AH244" s="209">
        <v>0</v>
      </c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 x14ac:dyDescent="0.2">
      <c r="A245" s="216"/>
      <c r="B245" s="217"/>
      <c r="C245" s="245"/>
      <c r="D245" s="239"/>
      <c r="E245" s="239"/>
      <c r="F245" s="239"/>
      <c r="G245" s="239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128</v>
      </c>
      <c r="AH245" s="209"/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x14ac:dyDescent="0.2">
      <c r="A246" s="223" t="s">
        <v>117</v>
      </c>
      <c r="B246" s="224" t="s">
        <v>74</v>
      </c>
      <c r="C246" s="242" t="s">
        <v>75</v>
      </c>
      <c r="D246" s="225"/>
      <c r="E246" s="226"/>
      <c r="F246" s="227"/>
      <c r="G246" s="227">
        <f>SUMIF(AG247:AG313,"&lt;&gt;NOR",G247:G313)</f>
        <v>0</v>
      </c>
      <c r="H246" s="227"/>
      <c r="I246" s="227">
        <f>SUM(I247:I313)</f>
        <v>0</v>
      </c>
      <c r="J246" s="227"/>
      <c r="K246" s="227">
        <f>SUM(K247:K313)</f>
        <v>0</v>
      </c>
      <c r="L246" s="227"/>
      <c r="M246" s="227">
        <f>SUM(M247:M313)</f>
        <v>0</v>
      </c>
      <c r="N246" s="226"/>
      <c r="O246" s="226">
        <f>SUM(O247:O313)</f>
        <v>0</v>
      </c>
      <c r="P246" s="226"/>
      <c r="Q246" s="226">
        <f>SUM(Q247:Q313)</f>
        <v>35.75</v>
      </c>
      <c r="R246" s="227"/>
      <c r="S246" s="227"/>
      <c r="T246" s="228"/>
      <c r="U246" s="222"/>
      <c r="V246" s="222">
        <f>SUM(V247:V313)</f>
        <v>126.17000000000002</v>
      </c>
      <c r="W246" s="222"/>
      <c r="X246" s="222"/>
      <c r="AG246" t="s">
        <v>118</v>
      </c>
    </row>
    <row r="247" spans="1:60" outlineLevel="1" x14ac:dyDescent="0.2">
      <c r="A247" s="229">
        <v>35</v>
      </c>
      <c r="B247" s="230" t="s">
        <v>327</v>
      </c>
      <c r="C247" s="243" t="s">
        <v>328</v>
      </c>
      <c r="D247" s="231" t="s">
        <v>174</v>
      </c>
      <c r="E247" s="232">
        <v>0.25</v>
      </c>
      <c r="F247" s="233"/>
      <c r="G247" s="234">
        <f>ROUND(E247*F247,2)</f>
        <v>0</v>
      </c>
      <c r="H247" s="233"/>
      <c r="I247" s="234">
        <f>ROUND(E247*H247,2)</f>
        <v>0</v>
      </c>
      <c r="J247" s="233"/>
      <c r="K247" s="234">
        <f>ROUND(E247*J247,2)</f>
        <v>0</v>
      </c>
      <c r="L247" s="234">
        <v>21</v>
      </c>
      <c r="M247" s="234">
        <f>G247*(1+L247/100)</f>
        <v>0</v>
      </c>
      <c r="N247" s="232">
        <v>0</v>
      </c>
      <c r="O247" s="232">
        <f>ROUND(E247*N247,2)</f>
        <v>0</v>
      </c>
      <c r="P247" s="232">
        <v>0.18</v>
      </c>
      <c r="Q247" s="232">
        <f>ROUND(E247*P247,2)</f>
        <v>0.05</v>
      </c>
      <c r="R247" s="234" t="s">
        <v>329</v>
      </c>
      <c r="S247" s="234" t="s">
        <v>122</v>
      </c>
      <c r="T247" s="235" t="s">
        <v>122</v>
      </c>
      <c r="U247" s="220">
        <v>0.86499999999999999</v>
      </c>
      <c r="V247" s="220">
        <f>ROUND(E247*U247,2)</f>
        <v>0.22</v>
      </c>
      <c r="W247" s="220"/>
      <c r="X247" s="220" t="s">
        <v>152</v>
      </c>
      <c r="Y247" s="209"/>
      <c r="Z247" s="209"/>
      <c r="AA247" s="209"/>
      <c r="AB247" s="209"/>
      <c r="AC247" s="209"/>
      <c r="AD247" s="209"/>
      <c r="AE247" s="209"/>
      <c r="AF247" s="209"/>
      <c r="AG247" s="209" t="s">
        <v>153</v>
      </c>
      <c r="AH247" s="209"/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 x14ac:dyDescent="0.2">
      <c r="A248" s="216"/>
      <c r="B248" s="217"/>
      <c r="C248" s="256" t="s">
        <v>330</v>
      </c>
      <c r="D248" s="252"/>
      <c r="E248" s="252"/>
      <c r="F248" s="252"/>
      <c r="G248" s="252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09"/>
      <c r="Z248" s="209"/>
      <c r="AA248" s="209"/>
      <c r="AB248" s="209"/>
      <c r="AC248" s="209"/>
      <c r="AD248" s="209"/>
      <c r="AE248" s="209"/>
      <c r="AF248" s="209"/>
      <c r="AG248" s="209" t="s">
        <v>177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1" x14ac:dyDescent="0.2">
      <c r="A249" s="216"/>
      <c r="B249" s="217"/>
      <c r="C249" s="255" t="s">
        <v>221</v>
      </c>
      <c r="D249" s="250"/>
      <c r="E249" s="251"/>
      <c r="F249" s="220"/>
      <c r="G249" s="22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09"/>
      <c r="Z249" s="209"/>
      <c r="AA249" s="209"/>
      <c r="AB249" s="209"/>
      <c r="AC249" s="209"/>
      <c r="AD249" s="209"/>
      <c r="AE249" s="209"/>
      <c r="AF249" s="209"/>
      <c r="AG249" s="209" t="s">
        <v>155</v>
      </c>
      <c r="AH249" s="209">
        <v>0</v>
      </c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 x14ac:dyDescent="0.2">
      <c r="A250" s="216"/>
      <c r="B250" s="217"/>
      <c r="C250" s="255" t="s">
        <v>331</v>
      </c>
      <c r="D250" s="250"/>
      <c r="E250" s="251">
        <v>0.25</v>
      </c>
      <c r="F250" s="220"/>
      <c r="G250" s="220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155</v>
      </c>
      <c r="AH250" s="209">
        <v>0</v>
      </c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outlineLevel="1" x14ac:dyDescent="0.2">
      <c r="A251" s="216"/>
      <c r="B251" s="217"/>
      <c r="C251" s="245"/>
      <c r="D251" s="239"/>
      <c r="E251" s="239"/>
      <c r="F251" s="239"/>
      <c r="G251" s="239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09"/>
      <c r="Z251" s="209"/>
      <c r="AA251" s="209"/>
      <c r="AB251" s="209"/>
      <c r="AC251" s="209"/>
      <c r="AD251" s="209"/>
      <c r="AE251" s="209"/>
      <c r="AF251" s="209"/>
      <c r="AG251" s="209" t="s">
        <v>128</v>
      </c>
      <c r="AH251" s="209"/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ht="22.5" outlineLevel="1" x14ac:dyDescent="0.2">
      <c r="A252" s="229">
        <v>36</v>
      </c>
      <c r="B252" s="230" t="s">
        <v>332</v>
      </c>
      <c r="C252" s="243" t="s">
        <v>333</v>
      </c>
      <c r="D252" s="231" t="s">
        <v>174</v>
      </c>
      <c r="E252" s="232">
        <v>562.63053000000002</v>
      </c>
      <c r="F252" s="233"/>
      <c r="G252" s="234">
        <f>ROUND(E252*F252,2)</f>
        <v>0</v>
      </c>
      <c r="H252" s="233"/>
      <c r="I252" s="234">
        <f>ROUND(E252*H252,2)</f>
        <v>0</v>
      </c>
      <c r="J252" s="233"/>
      <c r="K252" s="234">
        <f>ROUND(E252*J252,2)</f>
        <v>0</v>
      </c>
      <c r="L252" s="234">
        <v>21</v>
      </c>
      <c r="M252" s="234">
        <f>G252*(1+L252/100)</f>
        <v>0</v>
      </c>
      <c r="N252" s="232">
        <v>0</v>
      </c>
      <c r="O252" s="232">
        <f>ROUND(E252*N252,2)</f>
        <v>0</v>
      </c>
      <c r="P252" s="232">
        <v>5.8999999999999997E-2</v>
      </c>
      <c r="Q252" s="232">
        <f>ROUND(E252*P252,2)</f>
        <v>33.200000000000003</v>
      </c>
      <c r="R252" s="234" t="s">
        <v>329</v>
      </c>
      <c r="S252" s="234" t="s">
        <v>122</v>
      </c>
      <c r="T252" s="235" t="s">
        <v>122</v>
      </c>
      <c r="U252" s="220">
        <v>0.2</v>
      </c>
      <c r="V252" s="220">
        <f>ROUND(E252*U252,2)</f>
        <v>112.53</v>
      </c>
      <c r="W252" s="220"/>
      <c r="X252" s="220" t="s">
        <v>152</v>
      </c>
      <c r="Y252" s="209"/>
      <c r="Z252" s="209"/>
      <c r="AA252" s="209"/>
      <c r="AB252" s="209"/>
      <c r="AC252" s="209"/>
      <c r="AD252" s="209"/>
      <c r="AE252" s="209"/>
      <c r="AF252" s="209"/>
      <c r="AG252" s="209" t="s">
        <v>153</v>
      </c>
      <c r="AH252" s="209"/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1" x14ac:dyDescent="0.2">
      <c r="A253" s="216"/>
      <c r="B253" s="217"/>
      <c r="C253" s="255" t="s">
        <v>220</v>
      </c>
      <c r="D253" s="250"/>
      <c r="E253" s="251"/>
      <c r="F253" s="220"/>
      <c r="G253" s="220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155</v>
      </c>
      <c r="AH253" s="209">
        <v>0</v>
      </c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1" x14ac:dyDescent="0.2">
      <c r="A254" s="216"/>
      <c r="B254" s="217"/>
      <c r="C254" s="255" t="s">
        <v>221</v>
      </c>
      <c r="D254" s="250"/>
      <c r="E254" s="251"/>
      <c r="F254" s="220"/>
      <c r="G254" s="220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09"/>
      <c r="Z254" s="209"/>
      <c r="AA254" s="209"/>
      <c r="AB254" s="209"/>
      <c r="AC254" s="209"/>
      <c r="AD254" s="209"/>
      <c r="AE254" s="209"/>
      <c r="AF254" s="209"/>
      <c r="AG254" s="209" t="s">
        <v>155</v>
      </c>
      <c r="AH254" s="209">
        <v>0</v>
      </c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">
      <c r="A255" s="216"/>
      <c r="B255" s="217"/>
      <c r="C255" s="255" t="s">
        <v>205</v>
      </c>
      <c r="D255" s="250"/>
      <c r="E255" s="251"/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09"/>
      <c r="Z255" s="209"/>
      <c r="AA255" s="209"/>
      <c r="AB255" s="209"/>
      <c r="AC255" s="209"/>
      <c r="AD255" s="209"/>
      <c r="AE255" s="209"/>
      <c r="AF255" s="209"/>
      <c r="AG255" s="209" t="s">
        <v>155</v>
      </c>
      <c r="AH255" s="209">
        <v>0</v>
      </c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">
      <c r="A256" s="216"/>
      <c r="B256" s="217"/>
      <c r="C256" s="255" t="s">
        <v>222</v>
      </c>
      <c r="D256" s="250"/>
      <c r="E256" s="251">
        <v>205.57</v>
      </c>
      <c r="F256" s="220"/>
      <c r="G256" s="220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09"/>
      <c r="Z256" s="209"/>
      <c r="AA256" s="209"/>
      <c r="AB256" s="209"/>
      <c r="AC256" s="209"/>
      <c r="AD256" s="209"/>
      <c r="AE256" s="209"/>
      <c r="AF256" s="209"/>
      <c r="AG256" s="209" t="s">
        <v>155</v>
      </c>
      <c r="AH256" s="209">
        <v>0</v>
      </c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 x14ac:dyDescent="0.2">
      <c r="A257" s="216"/>
      <c r="B257" s="217"/>
      <c r="C257" s="255" t="s">
        <v>226</v>
      </c>
      <c r="D257" s="250"/>
      <c r="E257" s="251"/>
      <c r="F257" s="220"/>
      <c r="G257" s="220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09"/>
      <c r="Z257" s="209"/>
      <c r="AA257" s="209"/>
      <c r="AB257" s="209"/>
      <c r="AC257" s="209"/>
      <c r="AD257" s="209"/>
      <c r="AE257" s="209"/>
      <c r="AF257" s="209"/>
      <c r="AG257" s="209" t="s">
        <v>155</v>
      </c>
      <c r="AH257" s="209">
        <v>0</v>
      </c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1" x14ac:dyDescent="0.2">
      <c r="A258" s="216"/>
      <c r="B258" s="217"/>
      <c r="C258" s="255" t="s">
        <v>221</v>
      </c>
      <c r="D258" s="250"/>
      <c r="E258" s="251"/>
      <c r="F258" s="220"/>
      <c r="G258" s="220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09"/>
      <c r="Z258" s="209"/>
      <c r="AA258" s="209"/>
      <c r="AB258" s="209"/>
      <c r="AC258" s="209"/>
      <c r="AD258" s="209"/>
      <c r="AE258" s="209"/>
      <c r="AF258" s="209"/>
      <c r="AG258" s="209" t="s">
        <v>155</v>
      </c>
      <c r="AH258" s="209">
        <v>0</v>
      </c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1" x14ac:dyDescent="0.2">
      <c r="A259" s="216"/>
      <c r="B259" s="217"/>
      <c r="C259" s="255" t="s">
        <v>205</v>
      </c>
      <c r="D259" s="250"/>
      <c r="E259" s="251"/>
      <c r="F259" s="220"/>
      <c r="G259" s="220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09"/>
      <c r="Z259" s="209"/>
      <c r="AA259" s="209"/>
      <c r="AB259" s="209"/>
      <c r="AC259" s="209"/>
      <c r="AD259" s="209"/>
      <c r="AE259" s="209"/>
      <c r="AF259" s="209"/>
      <c r="AG259" s="209" t="s">
        <v>155</v>
      </c>
      <c r="AH259" s="209">
        <v>0</v>
      </c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 x14ac:dyDescent="0.2">
      <c r="A260" s="216"/>
      <c r="B260" s="217"/>
      <c r="C260" s="255" t="s">
        <v>206</v>
      </c>
      <c r="D260" s="250"/>
      <c r="E260" s="251"/>
      <c r="F260" s="220"/>
      <c r="G260" s="220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09"/>
      <c r="Z260" s="209"/>
      <c r="AA260" s="209"/>
      <c r="AB260" s="209"/>
      <c r="AC260" s="209"/>
      <c r="AD260" s="209"/>
      <c r="AE260" s="209"/>
      <c r="AF260" s="209"/>
      <c r="AG260" s="209" t="s">
        <v>155</v>
      </c>
      <c r="AH260" s="209">
        <v>0</v>
      </c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1" x14ac:dyDescent="0.2">
      <c r="A261" s="216"/>
      <c r="B261" s="217"/>
      <c r="C261" s="255" t="s">
        <v>227</v>
      </c>
      <c r="D261" s="250"/>
      <c r="E261" s="251">
        <v>-39.281399999999998</v>
      </c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09"/>
      <c r="Z261" s="209"/>
      <c r="AA261" s="209"/>
      <c r="AB261" s="209"/>
      <c r="AC261" s="209"/>
      <c r="AD261" s="209"/>
      <c r="AE261" s="209"/>
      <c r="AF261" s="209"/>
      <c r="AG261" s="209" t="s">
        <v>155</v>
      </c>
      <c r="AH261" s="209">
        <v>0</v>
      </c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 x14ac:dyDescent="0.2">
      <c r="A262" s="216"/>
      <c r="B262" s="217"/>
      <c r="C262" s="255" t="s">
        <v>229</v>
      </c>
      <c r="D262" s="250"/>
      <c r="E262" s="251"/>
      <c r="F262" s="220"/>
      <c r="G262" s="220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09"/>
      <c r="Z262" s="209"/>
      <c r="AA262" s="209"/>
      <c r="AB262" s="209"/>
      <c r="AC262" s="209"/>
      <c r="AD262" s="209"/>
      <c r="AE262" s="209"/>
      <c r="AF262" s="209"/>
      <c r="AG262" s="209" t="s">
        <v>155</v>
      </c>
      <c r="AH262" s="209">
        <v>0</v>
      </c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1" x14ac:dyDescent="0.2">
      <c r="A263" s="216"/>
      <c r="B263" s="217"/>
      <c r="C263" s="255" t="s">
        <v>230</v>
      </c>
      <c r="D263" s="250"/>
      <c r="E263" s="251"/>
      <c r="F263" s="220"/>
      <c r="G263" s="220"/>
      <c r="H263" s="220"/>
      <c r="I263" s="220"/>
      <c r="J263" s="220"/>
      <c r="K263" s="220"/>
      <c r="L263" s="220"/>
      <c r="M263" s="220"/>
      <c r="N263" s="219"/>
      <c r="O263" s="219"/>
      <c r="P263" s="219"/>
      <c r="Q263" s="219"/>
      <c r="R263" s="220"/>
      <c r="S263" s="220"/>
      <c r="T263" s="220"/>
      <c r="U263" s="220"/>
      <c r="V263" s="220"/>
      <c r="W263" s="220"/>
      <c r="X263" s="220"/>
      <c r="Y263" s="209"/>
      <c r="Z263" s="209"/>
      <c r="AA263" s="209"/>
      <c r="AB263" s="209"/>
      <c r="AC263" s="209"/>
      <c r="AD263" s="209"/>
      <c r="AE263" s="209"/>
      <c r="AF263" s="209"/>
      <c r="AG263" s="209" t="s">
        <v>155</v>
      </c>
      <c r="AH263" s="209">
        <v>0</v>
      </c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 x14ac:dyDescent="0.2">
      <c r="A264" s="216"/>
      <c r="B264" s="217"/>
      <c r="C264" s="255" t="s">
        <v>231</v>
      </c>
      <c r="D264" s="250"/>
      <c r="E264" s="251">
        <v>28.25</v>
      </c>
      <c r="F264" s="220"/>
      <c r="G264" s="220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155</v>
      </c>
      <c r="AH264" s="209">
        <v>0</v>
      </c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1" x14ac:dyDescent="0.2">
      <c r="A265" s="216"/>
      <c r="B265" s="217"/>
      <c r="C265" s="255" t="s">
        <v>211</v>
      </c>
      <c r="D265" s="250"/>
      <c r="E265" s="251"/>
      <c r="F265" s="220"/>
      <c r="G265" s="220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155</v>
      </c>
      <c r="AH265" s="209">
        <v>0</v>
      </c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1" x14ac:dyDescent="0.2">
      <c r="A266" s="216"/>
      <c r="B266" s="217"/>
      <c r="C266" s="255" t="s">
        <v>232</v>
      </c>
      <c r="D266" s="250"/>
      <c r="E266" s="251">
        <v>43.9375</v>
      </c>
      <c r="F266" s="220"/>
      <c r="G266" s="220"/>
      <c r="H266" s="220"/>
      <c r="I266" s="220"/>
      <c r="J266" s="220"/>
      <c r="K266" s="220"/>
      <c r="L266" s="220"/>
      <c r="M266" s="220"/>
      <c r="N266" s="219"/>
      <c r="O266" s="219"/>
      <c r="P266" s="219"/>
      <c r="Q266" s="219"/>
      <c r="R266" s="220"/>
      <c r="S266" s="220"/>
      <c r="T266" s="220"/>
      <c r="U266" s="220"/>
      <c r="V266" s="220"/>
      <c r="W266" s="220"/>
      <c r="X266" s="220"/>
      <c r="Y266" s="209"/>
      <c r="Z266" s="209"/>
      <c r="AA266" s="209"/>
      <c r="AB266" s="209"/>
      <c r="AC266" s="209"/>
      <c r="AD266" s="209"/>
      <c r="AE266" s="209"/>
      <c r="AF266" s="209"/>
      <c r="AG266" s="209" t="s">
        <v>155</v>
      </c>
      <c r="AH266" s="209">
        <v>0</v>
      </c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1" x14ac:dyDescent="0.2">
      <c r="A267" s="216"/>
      <c r="B267" s="217"/>
      <c r="C267" s="255" t="s">
        <v>213</v>
      </c>
      <c r="D267" s="250"/>
      <c r="E267" s="251"/>
      <c r="F267" s="220"/>
      <c r="G267" s="220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09"/>
      <c r="Z267" s="209"/>
      <c r="AA267" s="209"/>
      <c r="AB267" s="209"/>
      <c r="AC267" s="209"/>
      <c r="AD267" s="209"/>
      <c r="AE267" s="209"/>
      <c r="AF267" s="209"/>
      <c r="AG267" s="209" t="s">
        <v>155</v>
      </c>
      <c r="AH267" s="209">
        <v>0</v>
      </c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 x14ac:dyDescent="0.2">
      <c r="A268" s="216"/>
      <c r="B268" s="217"/>
      <c r="C268" s="255" t="s">
        <v>233</v>
      </c>
      <c r="D268" s="250"/>
      <c r="E268" s="251">
        <v>69.174999999999997</v>
      </c>
      <c r="F268" s="220"/>
      <c r="G268" s="220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155</v>
      </c>
      <c r="AH268" s="209">
        <v>0</v>
      </c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1" x14ac:dyDescent="0.2">
      <c r="A269" s="216"/>
      <c r="B269" s="217"/>
      <c r="C269" s="255" t="s">
        <v>235</v>
      </c>
      <c r="D269" s="250"/>
      <c r="E269" s="251"/>
      <c r="F269" s="220"/>
      <c r="G269" s="220"/>
      <c r="H269" s="220"/>
      <c r="I269" s="220"/>
      <c r="J269" s="220"/>
      <c r="K269" s="220"/>
      <c r="L269" s="220"/>
      <c r="M269" s="220"/>
      <c r="N269" s="219"/>
      <c r="O269" s="219"/>
      <c r="P269" s="219"/>
      <c r="Q269" s="219"/>
      <c r="R269" s="220"/>
      <c r="S269" s="220"/>
      <c r="T269" s="220"/>
      <c r="U269" s="220"/>
      <c r="V269" s="220"/>
      <c r="W269" s="220"/>
      <c r="X269" s="220"/>
      <c r="Y269" s="209"/>
      <c r="Z269" s="209"/>
      <c r="AA269" s="209"/>
      <c r="AB269" s="209"/>
      <c r="AC269" s="209"/>
      <c r="AD269" s="209"/>
      <c r="AE269" s="209"/>
      <c r="AF269" s="209"/>
      <c r="AG269" s="209" t="s">
        <v>155</v>
      </c>
      <c r="AH269" s="209">
        <v>0</v>
      </c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1" x14ac:dyDescent="0.2">
      <c r="A270" s="216"/>
      <c r="B270" s="217"/>
      <c r="C270" s="255" t="s">
        <v>236</v>
      </c>
      <c r="D270" s="250"/>
      <c r="E270" s="251">
        <v>30.892499999999998</v>
      </c>
      <c r="F270" s="220"/>
      <c r="G270" s="220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09"/>
      <c r="Z270" s="209"/>
      <c r="AA270" s="209"/>
      <c r="AB270" s="209"/>
      <c r="AC270" s="209"/>
      <c r="AD270" s="209"/>
      <c r="AE270" s="209"/>
      <c r="AF270" s="209"/>
      <c r="AG270" s="209" t="s">
        <v>155</v>
      </c>
      <c r="AH270" s="209">
        <v>0</v>
      </c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outlineLevel="1" x14ac:dyDescent="0.2">
      <c r="A271" s="216"/>
      <c r="B271" s="217"/>
      <c r="C271" s="255" t="s">
        <v>255</v>
      </c>
      <c r="D271" s="250"/>
      <c r="E271" s="251"/>
      <c r="F271" s="220"/>
      <c r="G271" s="220"/>
      <c r="H271" s="220"/>
      <c r="I271" s="220"/>
      <c r="J271" s="220"/>
      <c r="K271" s="220"/>
      <c r="L271" s="220"/>
      <c r="M271" s="220"/>
      <c r="N271" s="219"/>
      <c r="O271" s="219"/>
      <c r="P271" s="219"/>
      <c r="Q271" s="219"/>
      <c r="R271" s="220"/>
      <c r="S271" s="220"/>
      <c r="T271" s="220"/>
      <c r="U271" s="220"/>
      <c r="V271" s="220"/>
      <c r="W271" s="220"/>
      <c r="X271" s="220"/>
      <c r="Y271" s="209"/>
      <c r="Z271" s="209"/>
      <c r="AA271" s="209"/>
      <c r="AB271" s="209"/>
      <c r="AC271" s="209"/>
      <c r="AD271" s="209"/>
      <c r="AE271" s="209"/>
      <c r="AF271" s="209"/>
      <c r="AG271" s="209" t="s">
        <v>155</v>
      </c>
      <c r="AH271" s="209">
        <v>0</v>
      </c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1" x14ac:dyDescent="0.2">
      <c r="A272" s="216"/>
      <c r="B272" s="217"/>
      <c r="C272" s="255" t="s">
        <v>256</v>
      </c>
      <c r="D272" s="250"/>
      <c r="E272" s="251">
        <v>197.29499999999999</v>
      </c>
      <c r="F272" s="220"/>
      <c r="G272" s="220"/>
      <c r="H272" s="220"/>
      <c r="I272" s="220"/>
      <c r="J272" s="220"/>
      <c r="K272" s="220"/>
      <c r="L272" s="220"/>
      <c r="M272" s="220"/>
      <c r="N272" s="219"/>
      <c r="O272" s="219"/>
      <c r="P272" s="219"/>
      <c r="Q272" s="219"/>
      <c r="R272" s="220"/>
      <c r="S272" s="220"/>
      <c r="T272" s="220"/>
      <c r="U272" s="220"/>
      <c r="V272" s="220"/>
      <c r="W272" s="220"/>
      <c r="X272" s="220"/>
      <c r="Y272" s="209"/>
      <c r="Z272" s="209"/>
      <c r="AA272" s="209"/>
      <c r="AB272" s="209"/>
      <c r="AC272" s="209"/>
      <c r="AD272" s="209"/>
      <c r="AE272" s="209"/>
      <c r="AF272" s="209"/>
      <c r="AG272" s="209" t="s">
        <v>155</v>
      </c>
      <c r="AH272" s="209">
        <v>0</v>
      </c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1" x14ac:dyDescent="0.2">
      <c r="A273" s="216"/>
      <c r="B273" s="217"/>
      <c r="C273" s="255" t="s">
        <v>238</v>
      </c>
      <c r="D273" s="250"/>
      <c r="E273" s="251"/>
      <c r="F273" s="220"/>
      <c r="G273" s="220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09"/>
      <c r="Z273" s="209"/>
      <c r="AA273" s="209"/>
      <c r="AB273" s="209"/>
      <c r="AC273" s="209"/>
      <c r="AD273" s="209"/>
      <c r="AE273" s="209"/>
      <c r="AF273" s="209"/>
      <c r="AG273" s="209" t="s">
        <v>155</v>
      </c>
      <c r="AH273" s="209">
        <v>0</v>
      </c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 x14ac:dyDescent="0.2">
      <c r="A274" s="216"/>
      <c r="B274" s="217"/>
      <c r="C274" s="255" t="s">
        <v>334</v>
      </c>
      <c r="D274" s="250"/>
      <c r="E274" s="251">
        <v>26.791930000000001</v>
      </c>
      <c r="F274" s="220"/>
      <c r="G274" s="220"/>
      <c r="H274" s="220"/>
      <c r="I274" s="220"/>
      <c r="J274" s="220"/>
      <c r="K274" s="220"/>
      <c r="L274" s="220"/>
      <c r="M274" s="220"/>
      <c r="N274" s="219"/>
      <c r="O274" s="219"/>
      <c r="P274" s="219"/>
      <c r="Q274" s="219"/>
      <c r="R274" s="220"/>
      <c r="S274" s="220"/>
      <c r="T274" s="220"/>
      <c r="U274" s="220"/>
      <c r="V274" s="220"/>
      <c r="W274" s="220"/>
      <c r="X274" s="220"/>
      <c r="Y274" s="209"/>
      <c r="Z274" s="209"/>
      <c r="AA274" s="209"/>
      <c r="AB274" s="209"/>
      <c r="AC274" s="209"/>
      <c r="AD274" s="209"/>
      <c r="AE274" s="209"/>
      <c r="AF274" s="209"/>
      <c r="AG274" s="209" t="s">
        <v>155</v>
      </c>
      <c r="AH274" s="209">
        <v>0</v>
      </c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1" x14ac:dyDescent="0.2">
      <c r="A275" s="216"/>
      <c r="B275" s="217"/>
      <c r="C275" s="245"/>
      <c r="D275" s="239"/>
      <c r="E275" s="239"/>
      <c r="F275" s="239"/>
      <c r="G275" s="239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09"/>
      <c r="Z275" s="209"/>
      <c r="AA275" s="209"/>
      <c r="AB275" s="209"/>
      <c r="AC275" s="209"/>
      <c r="AD275" s="209"/>
      <c r="AE275" s="209"/>
      <c r="AF275" s="209"/>
      <c r="AG275" s="209" t="s">
        <v>128</v>
      </c>
      <c r="AH275" s="209"/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 x14ac:dyDescent="0.2">
      <c r="A276" s="229">
        <v>37</v>
      </c>
      <c r="B276" s="230" t="s">
        <v>335</v>
      </c>
      <c r="C276" s="243" t="s">
        <v>336</v>
      </c>
      <c r="D276" s="231" t="s">
        <v>174</v>
      </c>
      <c r="E276" s="232">
        <v>21.870999999999999</v>
      </c>
      <c r="F276" s="233"/>
      <c r="G276" s="234">
        <f>ROUND(E276*F276,2)</f>
        <v>0</v>
      </c>
      <c r="H276" s="233"/>
      <c r="I276" s="234">
        <f>ROUND(E276*H276,2)</f>
        <v>0</v>
      </c>
      <c r="J276" s="233"/>
      <c r="K276" s="234">
        <f>ROUND(E276*J276,2)</f>
        <v>0</v>
      </c>
      <c r="L276" s="234">
        <v>21</v>
      </c>
      <c r="M276" s="234">
        <f>G276*(1+L276/100)</f>
        <v>0</v>
      </c>
      <c r="N276" s="232">
        <v>0</v>
      </c>
      <c r="O276" s="232">
        <f>ROUND(E276*N276,2)</f>
        <v>0</v>
      </c>
      <c r="P276" s="232">
        <v>1.4E-2</v>
      </c>
      <c r="Q276" s="232">
        <f>ROUND(E276*P276,2)</f>
        <v>0.31</v>
      </c>
      <c r="R276" s="234" t="s">
        <v>329</v>
      </c>
      <c r="S276" s="234" t="s">
        <v>122</v>
      </c>
      <c r="T276" s="235" t="s">
        <v>122</v>
      </c>
      <c r="U276" s="220">
        <v>0.22</v>
      </c>
      <c r="V276" s="220">
        <f>ROUND(E276*U276,2)</f>
        <v>4.8099999999999996</v>
      </c>
      <c r="W276" s="220"/>
      <c r="X276" s="220" t="s">
        <v>152</v>
      </c>
      <c r="Y276" s="209"/>
      <c r="Z276" s="209"/>
      <c r="AA276" s="209"/>
      <c r="AB276" s="209"/>
      <c r="AC276" s="209"/>
      <c r="AD276" s="209"/>
      <c r="AE276" s="209"/>
      <c r="AF276" s="209"/>
      <c r="AG276" s="209" t="s">
        <v>153</v>
      </c>
      <c r="AH276" s="209"/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1" x14ac:dyDescent="0.2">
      <c r="A277" s="216"/>
      <c r="B277" s="217"/>
      <c r="C277" s="255" t="s">
        <v>337</v>
      </c>
      <c r="D277" s="250"/>
      <c r="E277" s="251"/>
      <c r="F277" s="220"/>
      <c r="G277" s="220"/>
      <c r="H277" s="220"/>
      <c r="I277" s="220"/>
      <c r="J277" s="220"/>
      <c r="K277" s="220"/>
      <c r="L277" s="220"/>
      <c r="M277" s="220"/>
      <c r="N277" s="219"/>
      <c r="O277" s="219"/>
      <c r="P277" s="219"/>
      <c r="Q277" s="219"/>
      <c r="R277" s="220"/>
      <c r="S277" s="220"/>
      <c r="T277" s="220"/>
      <c r="U277" s="220"/>
      <c r="V277" s="220"/>
      <c r="W277" s="220"/>
      <c r="X277" s="220"/>
      <c r="Y277" s="209"/>
      <c r="Z277" s="209"/>
      <c r="AA277" s="209"/>
      <c r="AB277" s="209"/>
      <c r="AC277" s="209"/>
      <c r="AD277" s="209"/>
      <c r="AE277" s="209"/>
      <c r="AF277" s="209"/>
      <c r="AG277" s="209" t="s">
        <v>155</v>
      </c>
      <c r="AH277" s="209">
        <v>0</v>
      </c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outlineLevel="1" x14ac:dyDescent="0.2">
      <c r="A278" s="216"/>
      <c r="B278" s="217"/>
      <c r="C278" s="255" t="s">
        <v>220</v>
      </c>
      <c r="D278" s="250"/>
      <c r="E278" s="251"/>
      <c r="F278" s="220"/>
      <c r="G278" s="220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09"/>
      <c r="Z278" s="209"/>
      <c r="AA278" s="209"/>
      <c r="AB278" s="209"/>
      <c r="AC278" s="209"/>
      <c r="AD278" s="209"/>
      <c r="AE278" s="209"/>
      <c r="AF278" s="209"/>
      <c r="AG278" s="209" t="s">
        <v>155</v>
      </c>
      <c r="AH278" s="209">
        <v>0</v>
      </c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outlineLevel="1" x14ac:dyDescent="0.2">
      <c r="A279" s="216"/>
      <c r="B279" s="217"/>
      <c r="C279" s="255" t="s">
        <v>221</v>
      </c>
      <c r="D279" s="250"/>
      <c r="E279" s="251"/>
      <c r="F279" s="220"/>
      <c r="G279" s="220"/>
      <c r="H279" s="220"/>
      <c r="I279" s="220"/>
      <c r="J279" s="220"/>
      <c r="K279" s="220"/>
      <c r="L279" s="220"/>
      <c r="M279" s="220"/>
      <c r="N279" s="219"/>
      <c r="O279" s="219"/>
      <c r="P279" s="219"/>
      <c r="Q279" s="219"/>
      <c r="R279" s="220"/>
      <c r="S279" s="220"/>
      <c r="T279" s="220"/>
      <c r="U279" s="220"/>
      <c r="V279" s="220"/>
      <c r="W279" s="220"/>
      <c r="X279" s="220"/>
      <c r="Y279" s="209"/>
      <c r="Z279" s="209"/>
      <c r="AA279" s="209"/>
      <c r="AB279" s="209"/>
      <c r="AC279" s="209"/>
      <c r="AD279" s="209"/>
      <c r="AE279" s="209"/>
      <c r="AF279" s="209"/>
      <c r="AG279" s="209" t="s">
        <v>155</v>
      </c>
      <c r="AH279" s="209">
        <v>0</v>
      </c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 x14ac:dyDescent="0.2">
      <c r="A280" s="216"/>
      <c r="B280" s="217"/>
      <c r="C280" s="255" t="s">
        <v>205</v>
      </c>
      <c r="D280" s="250"/>
      <c r="E280" s="251"/>
      <c r="F280" s="220"/>
      <c r="G280" s="220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155</v>
      </c>
      <c r="AH280" s="209">
        <v>0</v>
      </c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outlineLevel="1" x14ac:dyDescent="0.2">
      <c r="A281" s="216"/>
      <c r="B281" s="217"/>
      <c r="C281" s="255" t="s">
        <v>223</v>
      </c>
      <c r="D281" s="250"/>
      <c r="E281" s="251"/>
      <c r="F281" s="220"/>
      <c r="G281" s="220"/>
      <c r="H281" s="220"/>
      <c r="I281" s="220"/>
      <c r="J281" s="220"/>
      <c r="K281" s="220"/>
      <c r="L281" s="220"/>
      <c r="M281" s="220"/>
      <c r="N281" s="219"/>
      <c r="O281" s="219"/>
      <c r="P281" s="219"/>
      <c r="Q281" s="219"/>
      <c r="R281" s="220"/>
      <c r="S281" s="220"/>
      <c r="T281" s="220"/>
      <c r="U281" s="220"/>
      <c r="V281" s="220"/>
      <c r="W281" s="220"/>
      <c r="X281" s="220"/>
      <c r="Y281" s="209"/>
      <c r="Z281" s="209"/>
      <c r="AA281" s="209"/>
      <c r="AB281" s="209"/>
      <c r="AC281" s="209"/>
      <c r="AD281" s="209"/>
      <c r="AE281" s="209"/>
      <c r="AF281" s="209"/>
      <c r="AG281" s="209" t="s">
        <v>155</v>
      </c>
      <c r="AH281" s="209">
        <v>0</v>
      </c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1" x14ac:dyDescent="0.2">
      <c r="A282" s="216"/>
      <c r="B282" s="217"/>
      <c r="C282" s="255" t="s">
        <v>338</v>
      </c>
      <c r="D282" s="250"/>
      <c r="E282" s="251">
        <v>9.1545000000000005</v>
      </c>
      <c r="F282" s="220"/>
      <c r="G282" s="220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09"/>
      <c r="Z282" s="209"/>
      <c r="AA282" s="209"/>
      <c r="AB282" s="209"/>
      <c r="AC282" s="209"/>
      <c r="AD282" s="209"/>
      <c r="AE282" s="209"/>
      <c r="AF282" s="209"/>
      <c r="AG282" s="209" t="s">
        <v>155</v>
      </c>
      <c r="AH282" s="209">
        <v>0</v>
      </c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 x14ac:dyDescent="0.2">
      <c r="A283" s="216"/>
      <c r="B283" s="217"/>
      <c r="C283" s="255" t="s">
        <v>225</v>
      </c>
      <c r="D283" s="250"/>
      <c r="E283" s="251"/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09"/>
      <c r="Z283" s="209"/>
      <c r="AA283" s="209"/>
      <c r="AB283" s="209"/>
      <c r="AC283" s="209"/>
      <c r="AD283" s="209"/>
      <c r="AE283" s="209"/>
      <c r="AF283" s="209"/>
      <c r="AG283" s="209" t="s">
        <v>155</v>
      </c>
      <c r="AH283" s="209">
        <v>0</v>
      </c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1" x14ac:dyDescent="0.2">
      <c r="A284" s="216"/>
      <c r="B284" s="217"/>
      <c r="C284" s="255" t="s">
        <v>226</v>
      </c>
      <c r="D284" s="250"/>
      <c r="E284" s="251"/>
      <c r="F284" s="220"/>
      <c r="G284" s="220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09"/>
      <c r="Z284" s="209"/>
      <c r="AA284" s="209"/>
      <c r="AB284" s="209"/>
      <c r="AC284" s="209"/>
      <c r="AD284" s="209"/>
      <c r="AE284" s="209"/>
      <c r="AF284" s="209"/>
      <c r="AG284" s="209" t="s">
        <v>155</v>
      </c>
      <c r="AH284" s="209">
        <v>0</v>
      </c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outlineLevel="1" x14ac:dyDescent="0.2">
      <c r="A285" s="216"/>
      <c r="B285" s="217"/>
      <c r="C285" s="255" t="s">
        <v>221</v>
      </c>
      <c r="D285" s="250"/>
      <c r="E285" s="251"/>
      <c r="F285" s="220"/>
      <c r="G285" s="220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09"/>
      <c r="Z285" s="209"/>
      <c r="AA285" s="209"/>
      <c r="AB285" s="209"/>
      <c r="AC285" s="209"/>
      <c r="AD285" s="209"/>
      <c r="AE285" s="209"/>
      <c r="AF285" s="209"/>
      <c r="AG285" s="209" t="s">
        <v>155</v>
      </c>
      <c r="AH285" s="209">
        <v>0</v>
      </c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spans="1:60" outlineLevel="1" x14ac:dyDescent="0.2">
      <c r="A286" s="216"/>
      <c r="B286" s="217"/>
      <c r="C286" s="255" t="s">
        <v>205</v>
      </c>
      <c r="D286" s="250"/>
      <c r="E286" s="251"/>
      <c r="F286" s="220"/>
      <c r="G286" s="220"/>
      <c r="H286" s="220"/>
      <c r="I286" s="220"/>
      <c r="J286" s="220"/>
      <c r="K286" s="220"/>
      <c r="L286" s="220"/>
      <c r="M286" s="220"/>
      <c r="N286" s="219"/>
      <c r="O286" s="219"/>
      <c r="P286" s="219"/>
      <c r="Q286" s="219"/>
      <c r="R286" s="220"/>
      <c r="S286" s="220"/>
      <c r="T286" s="220"/>
      <c r="U286" s="220"/>
      <c r="V286" s="220"/>
      <c r="W286" s="220"/>
      <c r="X286" s="220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155</v>
      </c>
      <c r="AH286" s="209">
        <v>0</v>
      </c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 outlineLevel="1" x14ac:dyDescent="0.2">
      <c r="A287" s="216"/>
      <c r="B287" s="217"/>
      <c r="C287" s="255" t="s">
        <v>208</v>
      </c>
      <c r="D287" s="250"/>
      <c r="E287" s="251"/>
      <c r="F287" s="220"/>
      <c r="G287" s="220"/>
      <c r="H287" s="220"/>
      <c r="I287" s="220"/>
      <c r="J287" s="220"/>
      <c r="K287" s="220"/>
      <c r="L287" s="220"/>
      <c r="M287" s="220"/>
      <c r="N287" s="219"/>
      <c r="O287" s="219"/>
      <c r="P287" s="219"/>
      <c r="Q287" s="219"/>
      <c r="R287" s="220"/>
      <c r="S287" s="220"/>
      <c r="T287" s="220"/>
      <c r="U287" s="220"/>
      <c r="V287" s="220"/>
      <c r="W287" s="220"/>
      <c r="X287" s="220"/>
      <c r="Y287" s="209"/>
      <c r="Z287" s="209"/>
      <c r="AA287" s="209"/>
      <c r="AB287" s="209"/>
      <c r="AC287" s="209"/>
      <c r="AD287" s="209"/>
      <c r="AE287" s="209"/>
      <c r="AF287" s="209"/>
      <c r="AG287" s="209" t="s">
        <v>155</v>
      </c>
      <c r="AH287" s="209">
        <v>0</v>
      </c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09"/>
      <c r="BB287" s="209"/>
      <c r="BC287" s="209"/>
      <c r="BD287" s="209"/>
      <c r="BE287" s="209"/>
      <c r="BF287" s="209"/>
      <c r="BG287" s="209"/>
      <c r="BH287" s="209"/>
    </row>
    <row r="288" spans="1:60" outlineLevel="1" x14ac:dyDescent="0.2">
      <c r="A288" s="216"/>
      <c r="B288" s="217"/>
      <c r="C288" s="255" t="s">
        <v>209</v>
      </c>
      <c r="D288" s="250"/>
      <c r="E288" s="251">
        <v>0.89249999999999996</v>
      </c>
      <c r="F288" s="220"/>
      <c r="G288" s="22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09"/>
      <c r="Z288" s="209"/>
      <c r="AA288" s="209"/>
      <c r="AB288" s="209"/>
      <c r="AC288" s="209"/>
      <c r="AD288" s="209"/>
      <c r="AE288" s="209"/>
      <c r="AF288" s="209"/>
      <c r="AG288" s="209" t="s">
        <v>155</v>
      </c>
      <c r="AH288" s="209">
        <v>0</v>
      </c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spans="1:60" outlineLevel="1" x14ac:dyDescent="0.2">
      <c r="A289" s="216"/>
      <c r="B289" s="217"/>
      <c r="C289" s="255" t="s">
        <v>229</v>
      </c>
      <c r="D289" s="250"/>
      <c r="E289" s="251"/>
      <c r="F289" s="220"/>
      <c r="G289" s="220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09"/>
      <c r="Z289" s="209"/>
      <c r="AA289" s="209"/>
      <c r="AB289" s="209"/>
      <c r="AC289" s="209"/>
      <c r="AD289" s="209"/>
      <c r="AE289" s="209"/>
      <c r="AF289" s="209"/>
      <c r="AG289" s="209" t="s">
        <v>155</v>
      </c>
      <c r="AH289" s="209">
        <v>0</v>
      </c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1" x14ac:dyDescent="0.2">
      <c r="A290" s="216"/>
      <c r="B290" s="217"/>
      <c r="C290" s="255" t="s">
        <v>223</v>
      </c>
      <c r="D290" s="250"/>
      <c r="E290" s="251"/>
      <c r="F290" s="220"/>
      <c r="G290" s="220"/>
      <c r="H290" s="220"/>
      <c r="I290" s="220"/>
      <c r="J290" s="220"/>
      <c r="K290" s="220"/>
      <c r="L290" s="220"/>
      <c r="M290" s="220"/>
      <c r="N290" s="219"/>
      <c r="O290" s="219"/>
      <c r="P290" s="219"/>
      <c r="Q290" s="219"/>
      <c r="R290" s="220"/>
      <c r="S290" s="220"/>
      <c r="T290" s="220"/>
      <c r="U290" s="220"/>
      <c r="V290" s="220"/>
      <c r="W290" s="220"/>
      <c r="X290" s="220"/>
      <c r="Y290" s="209"/>
      <c r="Z290" s="209"/>
      <c r="AA290" s="209"/>
      <c r="AB290" s="209"/>
      <c r="AC290" s="209"/>
      <c r="AD290" s="209"/>
      <c r="AE290" s="209"/>
      <c r="AF290" s="209"/>
      <c r="AG290" s="209" t="s">
        <v>155</v>
      </c>
      <c r="AH290" s="209">
        <v>0</v>
      </c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outlineLevel="1" x14ac:dyDescent="0.2">
      <c r="A291" s="216"/>
      <c r="B291" s="217"/>
      <c r="C291" s="255" t="s">
        <v>339</v>
      </c>
      <c r="D291" s="250"/>
      <c r="E291" s="251">
        <v>9.6050000000000004</v>
      </c>
      <c r="F291" s="220"/>
      <c r="G291" s="220"/>
      <c r="H291" s="220"/>
      <c r="I291" s="220"/>
      <c r="J291" s="220"/>
      <c r="K291" s="220"/>
      <c r="L291" s="220"/>
      <c r="M291" s="220"/>
      <c r="N291" s="219"/>
      <c r="O291" s="219"/>
      <c r="P291" s="219"/>
      <c r="Q291" s="219"/>
      <c r="R291" s="220"/>
      <c r="S291" s="220"/>
      <c r="T291" s="220"/>
      <c r="U291" s="220"/>
      <c r="V291" s="220"/>
      <c r="W291" s="220"/>
      <c r="X291" s="220"/>
      <c r="Y291" s="209"/>
      <c r="Z291" s="209"/>
      <c r="AA291" s="209"/>
      <c r="AB291" s="209"/>
      <c r="AC291" s="209"/>
      <c r="AD291" s="209"/>
      <c r="AE291" s="209"/>
      <c r="AF291" s="209"/>
      <c r="AG291" s="209" t="s">
        <v>155</v>
      </c>
      <c r="AH291" s="209">
        <v>0</v>
      </c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spans="1:60" outlineLevel="1" x14ac:dyDescent="0.2">
      <c r="A292" s="216"/>
      <c r="B292" s="217"/>
      <c r="C292" s="255" t="s">
        <v>235</v>
      </c>
      <c r="D292" s="250"/>
      <c r="E292" s="251"/>
      <c r="F292" s="220"/>
      <c r="G292" s="220"/>
      <c r="H292" s="220"/>
      <c r="I292" s="220"/>
      <c r="J292" s="220"/>
      <c r="K292" s="220"/>
      <c r="L292" s="220"/>
      <c r="M292" s="220"/>
      <c r="N292" s="219"/>
      <c r="O292" s="219"/>
      <c r="P292" s="219"/>
      <c r="Q292" s="219"/>
      <c r="R292" s="220"/>
      <c r="S292" s="220"/>
      <c r="T292" s="220"/>
      <c r="U292" s="220"/>
      <c r="V292" s="220"/>
      <c r="W292" s="220"/>
      <c r="X292" s="220"/>
      <c r="Y292" s="209"/>
      <c r="Z292" s="209"/>
      <c r="AA292" s="209"/>
      <c r="AB292" s="209"/>
      <c r="AC292" s="209"/>
      <c r="AD292" s="209"/>
      <c r="AE292" s="209"/>
      <c r="AF292" s="209"/>
      <c r="AG292" s="209" t="s">
        <v>155</v>
      </c>
      <c r="AH292" s="209">
        <v>0</v>
      </c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spans="1:60" outlineLevel="1" x14ac:dyDescent="0.2">
      <c r="A293" s="216"/>
      <c r="B293" s="217"/>
      <c r="C293" s="255" t="s">
        <v>223</v>
      </c>
      <c r="D293" s="250"/>
      <c r="E293" s="251"/>
      <c r="F293" s="220"/>
      <c r="G293" s="220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09"/>
      <c r="Z293" s="209"/>
      <c r="AA293" s="209"/>
      <c r="AB293" s="209"/>
      <c r="AC293" s="209"/>
      <c r="AD293" s="209"/>
      <c r="AE293" s="209"/>
      <c r="AF293" s="209"/>
      <c r="AG293" s="209" t="s">
        <v>155</v>
      </c>
      <c r="AH293" s="209">
        <v>0</v>
      </c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outlineLevel="1" x14ac:dyDescent="0.2">
      <c r="A294" s="216"/>
      <c r="B294" s="217"/>
      <c r="C294" s="255" t="s">
        <v>340</v>
      </c>
      <c r="D294" s="250"/>
      <c r="E294" s="251">
        <v>2.2189999999999999</v>
      </c>
      <c r="F294" s="220"/>
      <c r="G294" s="220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09"/>
      <c r="Z294" s="209"/>
      <c r="AA294" s="209"/>
      <c r="AB294" s="209"/>
      <c r="AC294" s="209"/>
      <c r="AD294" s="209"/>
      <c r="AE294" s="209"/>
      <c r="AF294" s="209"/>
      <c r="AG294" s="209" t="s">
        <v>155</v>
      </c>
      <c r="AH294" s="209">
        <v>0</v>
      </c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outlineLevel="1" x14ac:dyDescent="0.2">
      <c r="A295" s="216"/>
      <c r="B295" s="217"/>
      <c r="C295" s="245"/>
      <c r="D295" s="239"/>
      <c r="E295" s="239"/>
      <c r="F295" s="239"/>
      <c r="G295" s="239"/>
      <c r="H295" s="220"/>
      <c r="I295" s="220"/>
      <c r="J295" s="220"/>
      <c r="K295" s="220"/>
      <c r="L295" s="220"/>
      <c r="M295" s="220"/>
      <c r="N295" s="219"/>
      <c r="O295" s="219"/>
      <c r="P295" s="219"/>
      <c r="Q295" s="219"/>
      <c r="R295" s="220"/>
      <c r="S295" s="220"/>
      <c r="T295" s="220"/>
      <c r="U295" s="220"/>
      <c r="V295" s="220"/>
      <c r="W295" s="220"/>
      <c r="X295" s="220"/>
      <c r="Y295" s="209"/>
      <c r="Z295" s="209"/>
      <c r="AA295" s="209"/>
      <c r="AB295" s="209"/>
      <c r="AC295" s="209"/>
      <c r="AD295" s="209"/>
      <c r="AE295" s="209"/>
      <c r="AF295" s="209"/>
      <c r="AG295" s="209" t="s">
        <v>128</v>
      </c>
      <c r="AH295" s="209"/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ht="22.5" outlineLevel="1" x14ac:dyDescent="0.2">
      <c r="A296" s="229">
        <v>38</v>
      </c>
      <c r="B296" s="230" t="s">
        <v>341</v>
      </c>
      <c r="C296" s="243" t="s">
        <v>342</v>
      </c>
      <c r="D296" s="231" t="s">
        <v>174</v>
      </c>
      <c r="E296" s="232">
        <v>20</v>
      </c>
      <c r="F296" s="233"/>
      <c r="G296" s="234">
        <f>ROUND(E296*F296,2)</f>
        <v>0</v>
      </c>
      <c r="H296" s="233"/>
      <c r="I296" s="234">
        <f>ROUND(E296*H296,2)</f>
        <v>0</v>
      </c>
      <c r="J296" s="233"/>
      <c r="K296" s="234">
        <f>ROUND(E296*J296,2)</f>
        <v>0</v>
      </c>
      <c r="L296" s="234">
        <v>21</v>
      </c>
      <c r="M296" s="234">
        <f>G296*(1+L296/100)</f>
        <v>0</v>
      </c>
      <c r="N296" s="232">
        <v>0</v>
      </c>
      <c r="O296" s="232">
        <f>ROUND(E296*N296,2)</f>
        <v>0</v>
      </c>
      <c r="P296" s="232">
        <v>6.0000000000000001E-3</v>
      </c>
      <c r="Q296" s="232">
        <f>ROUND(E296*P296,2)</f>
        <v>0.12</v>
      </c>
      <c r="R296" s="234" t="s">
        <v>343</v>
      </c>
      <c r="S296" s="234" t="s">
        <v>122</v>
      </c>
      <c r="T296" s="235" t="s">
        <v>122</v>
      </c>
      <c r="U296" s="220">
        <v>5.1999999999999998E-2</v>
      </c>
      <c r="V296" s="220">
        <f>ROUND(E296*U296,2)</f>
        <v>1.04</v>
      </c>
      <c r="W296" s="220"/>
      <c r="X296" s="220" t="s">
        <v>152</v>
      </c>
      <c r="Y296" s="209"/>
      <c r="Z296" s="209"/>
      <c r="AA296" s="209"/>
      <c r="AB296" s="209"/>
      <c r="AC296" s="209"/>
      <c r="AD296" s="209"/>
      <c r="AE296" s="209"/>
      <c r="AF296" s="209"/>
      <c r="AG296" s="209" t="s">
        <v>153</v>
      </c>
      <c r="AH296" s="209"/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spans="1:60" outlineLevel="1" x14ac:dyDescent="0.2">
      <c r="A297" s="216"/>
      <c r="B297" s="217"/>
      <c r="C297" s="255" t="s">
        <v>220</v>
      </c>
      <c r="D297" s="250"/>
      <c r="E297" s="251"/>
      <c r="F297" s="220"/>
      <c r="G297" s="220"/>
      <c r="H297" s="220"/>
      <c r="I297" s="220"/>
      <c r="J297" s="220"/>
      <c r="K297" s="220"/>
      <c r="L297" s="220"/>
      <c r="M297" s="220"/>
      <c r="N297" s="219"/>
      <c r="O297" s="219"/>
      <c r="P297" s="219"/>
      <c r="Q297" s="219"/>
      <c r="R297" s="220"/>
      <c r="S297" s="220"/>
      <c r="T297" s="220"/>
      <c r="U297" s="220"/>
      <c r="V297" s="220"/>
      <c r="W297" s="220"/>
      <c r="X297" s="220"/>
      <c r="Y297" s="209"/>
      <c r="Z297" s="209"/>
      <c r="AA297" s="209"/>
      <c r="AB297" s="209"/>
      <c r="AC297" s="209"/>
      <c r="AD297" s="209"/>
      <c r="AE297" s="209"/>
      <c r="AF297" s="209"/>
      <c r="AG297" s="209" t="s">
        <v>155</v>
      </c>
      <c r="AH297" s="209">
        <v>0</v>
      </c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outlineLevel="1" x14ac:dyDescent="0.2">
      <c r="A298" s="216"/>
      <c r="B298" s="217"/>
      <c r="C298" s="255" t="s">
        <v>242</v>
      </c>
      <c r="D298" s="250"/>
      <c r="E298" s="251"/>
      <c r="F298" s="220"/>
      <c r="G298" s="220"/>
      <c r="H298" s="220"/>
      <c r="I298" s="220"/>
      <c r="J298" s="220"/>
      <c r="K298" s="220"/>
      <c r="L298" s="220"/>
      <c r="M298" s="220"/>
      <c r="N298" s="219"/>
      <c r="O298" s="219"/>
      <c r="P298" s="219"/>
      <c r="Q298" s="219"/>
      <c r="R298" s="220"/>
      <c r="S298" s="220"/>
      <c r="T298" s="220"/>
      <c r="U298" s="220"/>
      <c r="V298" s="220"/>
      <c r="W298" s="220"/>
      <c r="X298" s="220"/>
      <c r="Y298" s="209"/>
      <c r="Z298" s="209"/>
      <c r="AA298" s="209"/>
      <c r="AB298" s="209"/>
      <c r="AC298" s="209"/>
      <c r="AD298" s="209"/>
      <c r="AE298" s="209"/>
      <c r="AF298" s="209"/>
      <c r="AG298" s="209" t="s">
        <v>155</v>
      </c>
      <c r="AH298" s="209">
        <v>0</v>
      </c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outlineLevel="1" x14ac:dyDescent="0.2">
      <c r="A299" s="216"/>
      <c r="B299" s="217"/>
      <c r="C299" s="255" t="s">
        <v>344</v>
      </c>
      <c r="D299" s="250"/>
      <c r="E299" s="251">
        <v>20</v>
      </c>
      <c r="F299" s="220"/>
      <c r="G299" s="220"/>
      <c r="H299" s="220"/>
      <c r="I299" s="220"/>
      <c r="J299" s="220"/>
      <c r="K299" s="220"/>
      <c r="L299" s="220"/>
      <c r="M299" s="220"/>
      <c r="N299" s="219"/>
      <c r="O299" s="219"/>
      <c r="P299" s="219"/>
      <c r="Q299" s="219"/>
      <c r="R299" s="220"/>
      <c r="S299" s="220"/>
      <c r="T299" s="220"/>
      <c r="U299" s="220"/>
      <c r="V299" s="220"/>
      <c r="W299" s="220"/>
      <c r="X299" s="220"/>
      <c r="Y299" s="209"/>
      <c r="Z299" s="209"/>
      <c r="AA299" s="209"/>
      <c r="AB299" s="209"/>
      <c r="AC299" s="209"/>
      <c r="AD299" s="209"/>
      <c r="AE299" s="209"/>
      <c r="AF299" s="209"/>
      <c r="AG299" s="209" t="s">
        <v>155</v>
      </c>
      <c r="AH299" s="209">
        <v>0</v>
      </c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1" x14ac:dyDescent="0.2">
      <c r="A300" s="216"/>
      <c r="B300" s="217"/>
      <c r="C300" s="245"/>
      <c r="D300" s="239"/>
      <c r="E300" s="239"/>
      <c r="F300" s="239"/>
      <c r="G300" s="239"/>
      <c r="H300" s="220"/>
      <c r="I300" s="220"/>
      <c r="J300" s="220"/>
      <c r="K300" s="220"/>
      <c r="L300" s="220"/>
      <c r="M300" s="220"/>
      <c r="N300" s="219"/>
      <c r="O300" s="219"/>
      <c r="P300" s="219"/>
      <c r="Q300" s="219"/>
      <c r="R300" s="220"/>
      <c r="S300" s="220"/>
      <c r="T300" s="220"/>
      <c r="U300" s="220"/>
      <c r="V300" s="220"/>
      <c r="W300" s="220"/>
      <c r="X300" s="220"/>
      <c r="Y300" s="209"/>
      <c r="Z300" s="209"/>
      <c r="AA300" s="209"/>
      <c r="AB300" s="209"/>
      <c r="AC300" s="209"/>
      <c r="AD300" s="209"/>
      <c r="AE300" s="209"/>
      <c r="AF300" s="209"/>
      <c r="AG300" s="209" t="s">
        <v>128</v>
      </c>
      <c r="AH300" s="209"/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outlineLevel="1" x14ac:dyDescent="0.2">
      <c r="A301" s="229">
        <v>39</v>
      </c>
      <c r="B301" s="230" t="s">
        <v>345</v>
      </c>
      <c r="C301" s="243" t="s">
        <v>346</v>
      </c>
      <c r="D301" s="231" t="s">
        <v>174</v>
      </c>
      <c r="E301" s="232">
        <v>20</v>
      </c>
      <c r="F301" s="233"/>
      <c r="G301" s="234">
        <f>ROUND(E301*F301,2)</f>
        <v>0</v>
      </c>
      <c r="H301" s="233"/>
      <c r="I301" s="234">
        <f>ROUND(E301*H301,2)</f>
        <v>0</v>
      </c>
      <c r="J301" s="233"/>
      <c r="K301" s="234">
        <f>ROUND(E301*J301,2)</f>
        <v>0</v>
      </c>
      <c r="L301" s="234">
        <v>21</v>
      </c>
      <c r="M301" s="234">
        <f>G301*(1+L301/100)</f>
        <v>0</v>
      </c>
      <c r="N301" s="232">
        <v>0</v>
      </c>
      <c r="O301" s="232">
        <f>ROUND(E301*N301,2)</f>
        <v>0</v>
      </c>
      <c r="P301" s="232">
        <v>2.1999999999999999E-2</v>
      </c>
      <c r="Q301" s="232">
        <f>ROUND(E301*P301,2)</f>
        <v>0.44</v>
      </c>
      <c r="R301" s="234"/>
      <c r="S301" s="234" t="s">
        <v>144</v>
      </c>
      <c r="T301" s="235" t="s">
        <v>122</v>
      </c>
      <c r="U301" s="220">
        <v>0.1</v>
      </c>
      <c r="V301" s="220">
        <f>ROUND(E301*U301,2)</f>
        <v>2</v>
      </c>
      <c r="W301" s="220"/>
      <c r="X301" s="220" t="s">
        <v>152</v>
      </c>
      <c r="Y301" s="209"/>
      <c r="Z301" s="209"/>
      <c r="AA301" s="209"/>
      <c r="AB301" s="209"/>
      <c r="AC301" s="209"/>
      <c r="AD301" s="209"/>
      <c r="AE301" s="209"/>
      <c r="AF301" s="209"/>
      <c r="AG301" s="209" t="s">
        <v>153</v>
      </c>
      <c r="AH301" s="209"/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 outlineLevel="1" x14ac:dyDescent="0.2">
      <c r="A302" s="216"/>
      <c r="B302" s="217"/>
      <c r="C302" s="255" t="s">
        <v>220</v>
      </c>
      <c r="D302" s="250"/>
      <c r="E302" s="251"/>
      <c r="F302" s="220"/>
      <c r="G302" s="220"/>
      <c r="H302" s="220"/>
      <c r="I302" s="220"/>
      <c r="J302" s="220"/>
      <c r="K302" s="220"/>
      <c r="L302" s="220"/>
      <c r="M302" s="220"/>
      <c r="N302" s="219"/>
      <c r="O302" s="219"/>
      <c r="P302" s="219"/>
      <c r="Q302" s="219"/>
      <c r="R302" s="220"/>
      <c r="S302" s="220"/>
      <c r="T302" s="220"/>
      <c r="U302" s="220"/>
      <c r="V302" s="220"/>
      <c r="W302" s="220"/>
      <c r="X302" s="220"/>
      <c r="Y302" s="209"/>
      <c r="Z302" s="209"/>
      <c r="AA302" s="209"/>
      <c r="AB302" s="209"/>
      <c r="AC302" s="209"/>
      <c r="AD302" s="209"/>
      <c r="AE302" s="209"/>
      <c r="AF302" s="209"/>
      <c r="AG302" s="209" t="s">
        <v>155</v>
      </c>
      <c r="AH302" s="209">
        <v>0</v>
      </c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spans="1:60" outlineLevel="1" x14ac:dyDescent="0.2">
      <c r="A303" s="216"/>
      <c r="B303" s="217"/>
      <c r="C303" s="255" t="s">
        <v>242</v>
      </c>
      <c r="D303" s="250"/>
      <c r="E303" s="251"/>
      <c r="F303" s="220"/>
      <c r="G303" s="220"/>
      <c r="H303" s="220"/>
      <c r="I303" s="220"/>
      <c r="J303" s="220"/>
      <c r="K303" s="220"/>
      <c r="L303" s="220"/>
      <c r="M303" s="220"/>
      <c r="N303" s="219"/>
      <c r="O303" s="219"/>
      <c r="P303" s="219"/>
      <c r="Q303" s="219"/>
      <c r="R303" s="220"/>
      <c r="S303" s="220"/>
      <c r="T303" s="220"/>
      <c r="U303" s="220"/>
      <c r="V303" s="220"/>
      <c r="W303" s="220"/>
      <c r="X303" s="220"/>
      <c r="Y303" s="209"/>
      <c r="Z303" s="209"/>
      <c r="AA303" s="209"/>
      <c r="AB303" s="209"/>
      <c r="AC303" s="209"/>
      <c r="AD303" s="209"/>
      <c r="AE303" s="209"/>
      <c r="AF303" s="209"/>
      <c r="AG303" s="209" t="s">
        <v>155</v>
      </c>
      <c r="AH303" s="209">
        <v>0</v>
      </c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outlineLevel="1" x14ac:dyDescent="0.2">
      <c r="A304" s="216"/>
      <c r="B304" s="217"/>
      <c r="C304" s="255" t="s">
        <v>344</v>
      </c>
      <c r="D304" s="250"/>
      <c r="E304" s="251">
        <v>20</v>
      </c>
      <c r="F304" s="220"/>
      <c r="G304" s="220"/>
      <c r="H304" s="220"/>
      <c r="I304" s="220"/>
      <c r="J304" s="220"/>
      <c r="K304" s="220"/>
      <c r="L304" s="220"/>
      <c r="M304" s="220"/>
      <c r="N304" s="219"/>
      <c r="O304" s="219"/>
      <c r="P304" s="219"/>
      <c r="Q304" s="219"/>
      <c r="R304" s="220"/>
      <c r="S304" s="220"/>
      <c r="T304" s="220"/>
      <c r="U304" s="220"/>
      <c r="V304" s="220"/>
      <c r="W304" s="220"/>
      <c r="X304" s="220"/>
      <c r="Y304" s="209"/>
      <c r="Z304" s="209"/>
      <c r="AA304" s="209"/>
      <c r="AB304" s="209"/>
      <c r="AC304" s="209"/>
      <c r="AD304" s="209"/>
      <c r="AE304" s="209"/>
      <c r="AF304" s="209"/>
      <c r="AG304" s="209" t="s">
        <v>155</v>
      </c>
      <c r="AH304" s="209">
        <v>0</v>
      </c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spans="1:60" outlineLevel="1" x14ac:dyDescent="0.2">
      <c r="A305" s="216"/>
      <c r="B305" s="217"/>
      <c r="C305" s="245"/>
      <c r="D305" s="239"/>
      <c r="E305" s="239"/>
      <c r="F305" s="239"/>
      <c r="G305" s="239"/>
      <c r="H305" s="220"/>
      <c r="I305" s="220"/>
      <c r="J305" s="220"/>
      <c r="K305" s="220"/>
      <c r="L305" s="220"/>
      <c r="M305" s="220"/>
      <c r="N305" s="219"/>
      <c r="O305" s="219"/>
      <c r="P305" s="219"/>
      <c r="Q305" s="219"/>
      <c r="R305" s="220"/>
      <c r="S305" s="220"/>
      <c r="T305" s="220"/>
      <c r="U305" s="220"/>
      <c r="V305" s="220"/>
      <c r="W305" s="220"/>
      <c r="X305" s="220"/>
      <c r="Y305" s="209"/>
      <c r="Z305" s="209"/>
      <c r="AA305" s="209"/>
      <c r="AB305" s="209"/>
      <c r="AC305" s="209"/>
      <c r="AD305" s="209"/>
      <c r="AE305" s="209"/>
      <c r="AF305" s="209"/>
      <c r="AG305" s="209" t="s">
        <v>128</v>
      </c>
      <c r="AH305" s="209"/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outlineLevel="1" x14ac:dyDescent="0.2">
      <c r="A306" s="229">
        <v>40</v>
      </c>
      <c r="B306" s="230" t="s">
        <v>347</v>
      </c>
      <c r="C306" s="243" t="s">
        <v>348</v>
      </c>
      <c r="D306" s="231" t="s">
        <v>121</v>
      </c>
      <c r="E306" s="232">
        <v>1</v>
      </c>
      <c r="F306" s="233"/>
      <c r="G306" s="234">
        <f>ROUND(E306*F306,2)</f>
        <v>0</v>
      </c>
      <c r="H306" s="233"/>
      <c r="I306" s="234">
        <f>ROUND(E306*H306,2)</f>
        <v>0</v>
      </c>
      <c r="J306" s="233"/>
      <c r="K306" s="234">
        <f>ROUND(E306*J306,2)</f>
        <v>0</v>
      </c>
      <c r="L306" s="234">
        <v>21</v>
      </c>
      <c r="M306" s="234">
        <f>G306*(1+L306/100)</f>
        <v>0</v>
      </c>
      <c r="N306" s="232">
        <v>1.8000000000000001E-4</v>
      </c>
      <c r="O306" s="232">
        <f>ROUND(E306*N306,2)</f>
        <v>0</v>
      </c>
      <c r="P306" s="232">
        <v>0</v>
      </c>
      <c r="Q306" s="232">
        <f>ROUND(E306*P306,2)</f>
        <v>0</v>
      </c>
      <c r="R306" s="234"/>
      <c r="S306" s="234" t="s">
        <v>144</v>
      </c>
      <c r="T306" s="235" t="s">
        <v>123</v>
      </c>
      <c r="U306" s="220">
        <v>0.03</v>
      </c>
      <c r="V306" s="220">
        <f>ROUND(E306*U306,2)</f>
        <v>0.03</v>
      </c>
      <c r="W306" s="220"/>
      <c r="X306" s="220" t="s">
        <v>152</v>
      </c>
      <c r="Y306" s="209"/>
      <c r="Z306" s="209"/>
      <c r="AA306" s="209"/>
      <c r="AB306" s="209"/>
      <c r="AC306" s="209"/>
      <c r="AD306" s="209"/>
      <c r="AE306" s="209"/>
      <c r="AF306" s="209"/>
      <c r="AG306" s="209" t="s">
        <v>153</v>
      </c>
      <c r="AH306" s="209"/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spans="1:60" outlineLevel="1" x14ac:dyDescent="0.2">
      <c r="A307" s="216"/>
      <c r="B307" s="217"/>
      <c r="C307" s="255" t="s">
        <v>221</v>
      </c>
      <c r="D307" s="250"/>
      <c r="E307" s="251"/>
      <c r="F307" s="220"/>
      <c r="G307" s="220"/>
      <c r="H307" s="220"/>
      <c r="I307" s="220"/>
      <c r="J307" s="220"/>
      <c r="K307" s="220"/>
      <c r="L307" s="220"/>
      <c r="M307" s="220"/>
      <c r="N307" s="219"/>
      <c r="O307" s="219"/>
      <c r="P307" s="219"/>
      <c r="Q307" s="219"/>
      <c r="R307" s="220"/>
      <c r="S307" s="220"/>
      <c r="T307" s="220"/>
      <c r="U307" s="220"/>
      <c r="V307" s="220"/>
      <c r="W307" s="220"/>
      <c r="X307" s="220"/>
      <c r="Y307" s="209"/>
      <c r="Z307" s="209"/>
      <c r="AA307" s="209"/>
      <c r="AB307" s="209"/>
      <c r="AC307" s="209"/>
      <c r="AD307" s="209"/>
      <c r="AE307" s="209"/>
      <c r="AF307" s="209"/>
      <c r="AG307" s="209" t="s">
        <v>155</v>
      </c>
      <c r="AH307" s="209">
        <v>0</v>
      </c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spans="1:60" outlineLevel="1" x14ac:dyDescent="0.2">
      <c r="A308" s="216"/>
      <c r="B308" s="217"/>
      <c r="C308" s="255" t="s">
        <v>64</v>
      </c>
      <c r="D308" s="250"/>
      <c r="E308" s="251">
        <v>1</v>
      </c>
      <c r="F308" s="220"/>
      <c r="G308" s="220"/>
      <c r="H308" s="220"/>
      <c r="I308" s="220"/>
      <c r="J308" s="220"/>
      <c r="K308" s="220"/>
      <c r="L308" s="220"/>
      <c r="M308" s="220"/>
      <c r="N308" s="219"/>
      <c r="O308" s="219"/>
      <c r="P308" s="219"/>
      <c r="Q308" s="219"/>
      <c r="R308" s="220"/>
      <c r="S308" s="220"/>
      <c r="T308" s="220"/>
      <c r="U308" s="220"/>
      <c r="V308" s="220"/>
      <c r="W308" s="220"/>
      <c r="X308" s="220"/>
      <c r="Y308" s="209"/>
      <c r="Z308" s="209"/>
      <c r="AA308" s="209"/>
      <c r="AB308" s="209"/>
      <c r="AC308" s="209"/>
      <c r="AD308" s="209"/>
      <c r="AE308" s="209"/>
      <c r="AF308" s="209"/>
      <c r="AG308" s="209" t="s">
        <v>155</v>
      </c>
      <c r="AH308" s="209">
        <v>0</v>
      </c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outlineLevel="1" x14ac:dyDescent="0.2">
      <c r="A309" s="216"/>
      <c r="B309" s="217"/>
      <c r="C309" s="245"/>
      <c r="D309" s="239"/>
      <c r="E309" s="239"/>
      <c r="F309" s="239"/>
      <c r="G309" s="239"/>
      <c r="H309" s="220"/>
      <c r="I309" s="220"/>
      <c r="J309" s="220"/>
      <c r="K309" s="220"/>
      <c r="L309" s="220"/>
      <c r="M309" s="220"/>
      <c r="N309" s="219"/>
      <c r="O309" s="219"/>
      <c r="P309" s="219"/>
      <c r="Q309" s="219"/>
      <c r="R309" s="220"/>
      <c r="S309" s="220"/>
      <c r="T309" s="220"/>
      <c r="U309" s="220"/>
      <c r="V309" s="220"/>
      <c r="W309" s="220"/>
      <c r="X309" s="220"/>
      <c r="Y309" s="209"/>
      <c r="Z309" s="209"/>
      <c r="AA309" s="209"/>
      <c r="AB309" s="209"/>
      <c r="AC309" s="209"/>
      <c r="AD309" s="209"/>
      <c r="AE309" s="209"/>
      <c r="AF309" s="209"/>
      <c r="AG309" s="209" t="s">
        <v>128</v>
      </c>
      <c r="AH309" s="209"/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1" x14ac:dyDescent="0.2">
      <c r="A310" s="229">
        <v>41</v>
      </c>
      <c r="B310" s="230" t="s">
        <v>349</v>
      </c>
      <c r="C310" s="243" t="s">
        <v>350</v>
      </c>
      <c r="D310" s="231" t="s">
        <v>174</v>
      </c>
      <c r="E310" s="232">
        <v>27.676200000000001</v>
      </c>
      <c r="F310" s="233"/>
      <c r="G310" s="234">
        <f>ROUND(E310*F310,2)</f>
        <v>0</v>
      </c>
      <c r="H310" s="233"/>
      <c r="I310" s="234">
        <f>ROUND(E310*H310,2)</f>
        <v>0</v>
      </c>
      <c r="J310" s="233"/>
      <c r="K310" s="234">
        <f>ROUND(E310*J310,2)</f>
        <v>0</v>
      </c>
      <c r="L310" s="234">
        <v>21</v>
      </c>
      <c r="M310" s="234">
        <f>G310*(1+L310/100)</f>
        <v>0</v>
      </c>
      <c r="N310" s="232">
        <v>0</v>
      </c>
      <c r="O310" s="232">
        <f>ROUND(E310*N310,2)</f>
        <v>0</v>
      </c>
      <c r="P310" s="232">
        <v>5.8999999999999997E-2</v>
      </c>
      <c r="Q310" s="232">
        <f>ROUND(E310*P310,2)</f>
        <v>1.63</v>
      </c>
      <c r="R310" s="234"/>
      <c r="S310" s="234" t="s">
        <v>144</v>
      </c>
      <c r="T310" s="235" t="s">
        <v>123</v>
      </c>
      <c r="U310" s="220">
        <v>0.2</v>
      </c>
      <c r="V310" s="220">
        <f>ROUND(E310*U310,2)</f>
        <v>5.54</v>
      </c>
      <c r="W310" s="220"/>
      <c r="X310" s="220" t="s">
        <v>152</v>
      </c>
      <c r="Y310" s="209"/>
      <c r="Z310" s="209"/>
      <c r="AA310" s="209"/>
      <c r="AB310" s="209"/>
      <c r="AC310" s="209"/>
      <c r="AD310" s="209"/>
      <c r="AE310" s="209"/>
      <c r="AF310" s="209"/>
      <c r="AG310" s="209" t="s">
        <v>153</v>
      </c>
      <c r="AH310" s="209"/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outlineLevel="1" x14ac:dyDescent="0.2">
      <c r="A311" s="216"/>
      <c r="B311" s="217"/>
      <c r="C311" s="255" t="s">
        <v>251</v>
      </c>
      <c r="D311" s="250"/>
      <c r="E311" s="251"/>
      <c r="F311" s="220"/>
      <c r="G311" s="220"/>
      <c r="H311" s="220"/>
      <c r="I311" s="220"/>
      <c r="J311" s="220"/>
      <c r="K311" s="220"/>
      <c r="L311" s="220"/>
      <c r="M311" s="220"/>
      <c r="N311" s="219"/>
      <c r="O311" s="219"/>
      <c r="P311" s="219"/>
      <c r="Q311" s="219"/>
      <c r="R311" s="220"/>
      <c r="S311" s="220"/>
      <c r="T311" s="220"/>
      <c r="U311" s="220"/>
      <c r="V311" s="220"/>
      <c r="W311" s="220"/>
      <c r="X311" s="220"/>
      <c r="Y311" s="209"/>
      <c r="Z311" s="209"/>
      <c r="AA311" s="209"/>
      <c r="AB311" s="209"/>
      <c r="AC311" s="209"/>
      <c r="AD311" s="209"/>
      <c r="AE311" s="209"/>
      <c r="AF311" s="209"/>
      <c r="AG311" s="209" t="s">
        <v>155</v>
      </c>
      <c r="AH311" s="209">
        <v>0</v>
      </c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spans="1:60" outlineLevel="1" x14ac:dyDescent="0.2">
      <c r="A312" s="216"/>
      <c r="B312" s="217"/>
      <c r="C312" s="255" t="s">
        <v>252</v>
      </c>
      <c r="D312" s="250"/>
      <c r="E312" s="251">
        <v>27.676200000000001</v>
      </c>
      <c r="F312" s="220"/>
      <c r="G312" s="220"/>
      <c r="H312" s="220"/>
      <c r="I312" s="220"/>
      <c r="J312" s="220"/>
      <c r="K312" s="220"/>
      <c r="L312" s="220"/>
      <c r="M312" s="220"/>
      <c r="N312" s="219"/>
      <c r="O312" s="219"/>
      <c r="P312" s="219"/>
      <c r="Q312" s="219"/>
      <c r="R312" s="220"/>
      <c r="S312" s="220"/>
      <c r="T312" s="220"/>
      <c r="U312" s="220"/>
      <c r="V312" s="220"/>
      <c r="W312" s="220"/>
      <c r="X312" s="220"/>
      <c r="Y312" s="209"/>
      <c r="Z312" s="209"/>
      <c r="AA312" s="209"/>
      <c r="AB312" s="209"/>
      <c r="AC312" s="209"/>
      <c r="AD312" s="209"/>
      <c r="AE312" s="209"/>
      <c r="AF312" s="209"/>
      <c r="AG312" s="209" t="s">
        <v>155</v>
      </c>
      <c r="AH312" s="209">
        <v>0</v>
      </c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spans="1:60" outlineLevel="1" x14ac:dyDescent="0.2">
      <c r="A313" s="216"/>
      <c r="B313" s="217"/>
      <c r="C313" s="245"/>
      <c r="D313" s="239"/>
      <c r="E313" s="239"/>
      <c r="F313" s="239"/>
      <c r="G313" s="239"/>
      <c r="H313" s="220"/>
      <c r="I313" s="220"/>
      <c r="J313" s="220"/>
      <c r="K313" s="220"/>
      <c r="L313" s="220"/>
      <c r="M313" s="220"/>
      <c r="N313" s="219"/>
      <c r="O313" s="219"/>
      <c r="P313" s="219"/>
      <c r="Q313" s="219"/>
      <c r="R313" s="220"/>
      <c r="S313" s="220"/>
      <c r="T313" s="220"/>
      <c r="U313" s="220"/>
      <c r="V313" s="220"/>
      <c r="W313" s="220"/>
      <c r="X313" s="220"/>
      <c r="Y313" s="209"/>
      <c r="Z313" s="209"/>
      <c r="AA313" s="209"/>
      <c r="AB313" s="209"/>
      <c r="AC313" s="209"/>
      <c r="AD313" s="209"/>
      <c r="AE313" s="209"/>
      <c r="AF313" s="209"/>
      <c r="AG313" s="209" t="s">
        <v>128</v>
      </c>
      <c r="AH313" s="209"/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spans="1:60" x14ac:dyDescent="0.2">
      <c r="A314" s="223" t="s">
        <v>117</v>
      </c>
      <c r="B314" s="224" t="s">
        <v>76</v>
      </c>
      <c r="C314" s="242" t="s">
        <v>77</v>
      </c>
      <c r="D314" s="225"/>
      <c r="E314" s="226"/>
      <c r="F314" s="227"/>
      <c r="G314" s="227">
        <f>SUMIF(AG315:AG320,"&lt;&gt;NOR",G315:G320)</f>
        <v>0</v>
      </c>
      <c r="H314" s="227"/>
      <c r="I314" s="227">
        <f>SUM(I315:I320)</f>
        <v>0</v>
      </c>
      <c r="J314" s="227"/>
      <c r="K314" s="227">
        <f>SUM(K315:K320)</f>
        <v>0</v>
      </c>
      <c r="L314" s="227"/>
      <c r="M314" s="227">
        <f>SUM(M315:M320)</f>
        <v>0</v>
      </c>
      <c r="N314" s="226"/>
      <c r="O314" s="226">
        <f>SUM(O315:O320)</f>
        <v>0</v>
      </c>
      <c r="P314" s="226"/>
      <c r="Q314" s="226">
        <f>SUM(Q315:Q320)</f>
        <v>0</v>
      </c>
      <c r="R314" s="227"/>
      <c r="S314" s="227"/>
      <c r="T314" s="228"/>
      <c r="U314" s="222"/>
      <c r="V314" s="222">
        <f>SUM(V315:V320)</f>
        <v>143.04</v>
      </c>
      <c r="W314" s="222"/>
      <c r="X314" s="222"/>
      <c r="AG314" t="s">
        <v>118</v>
      </c>
    </row>
    <row r="315" spans="1:60" ht="22.5" outlineLevel="1" x14ac:dyDescent="0.2">
      <c r="A315" s="229">
        <v>42</v>
      </c>
      <c r="B315" s="230" t="s">
        <v>351</v>
      </c>
      <c r="C315" s="243" t="s">
        <v>352</v>
      </c>
      <c r="D315" s="231" t="s">
        <v>353</v>
      </c>
      <c r="E315" s="232">
        <v>55.505139999999997</v>
      </c>
      <c r="F315" s="233"/>
      <c r="G315" s="234">
        <f>ROUND(E315*F315,2)</f>
        <v>0</v>
      </c>
      <c r="H315" s="233"/>
      <c r="I315" s="234">
        <f>ROUND(E315*H315,2)</f>
        <v>0</v>
      </c>
      <c r="J315" s="233"/>
      <c r="K315" s="234">
        <f>ROUND(E315*J315,2)</f>
        <v>0</v>
      </c>
      <c r="L315" s="234">
        <v>21</v>
      </c>
      <c r="M315" s="234">
        <f>G315*(1+L315/100)</f>
        <v>0</v>
      </c>
      <c r="N315" s="232">
        <v>0</v>
      </c>
      <c r="O315" s="232">
        <f>ROUND(E315*N315,2)</f>
        <v>0</v>
      </c>
      <c r="P315" s="232">
        <v>0</v>
      </c>
      <c r="Q315" s="232">
        <f>ROUND(E315*P315,2)</f>
        <v>0</v>
      </c>
      <c r="R315" s="234" t="s">
        <v>354</v>
      </c>
      <c r="S315" s="234" t="s">
        <v>122</v>
      </c>
      <c r="T315" s="235" t="s">
        <v>122</v>
      </c>
      <c r="U315" s="220">
        <v>2.577</v>
      </c>
      <c r="V315" s="220">
        <f>ROUND(E315*U315,2)</f>
        <v>143.04</v>
      </c>
      <c r="W315" s="220"/>
      <c r="X315" s="220" t="s">
        <v>355</v>
      </c>
      <c r="Y315" s="209"/>
      <c r="Z315" s="209"/>
      <c r="AA315" s="209"/>
      <c r="AB315" s="209"/>
      <c r="AC315" s="209"/>
      <c r="AD315" s="209"/>
      <c r="AE315" s="209"/>
      <c r="AF315" s="209"/>
      <c r="AG315" s="209" t="s">
        <v>356</v>
      </c>
      <c r="AH315" s="209"/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outlineLevel="1" x14ac:dyDescent="0.2">
      <c r="A316" s="216"/>
      <c r="B316" s="217"/>
      <c r="C316" s="256" t="s">
        <v>357</v>
      </c>
      <c r="D316" s="252"/>
      <c r="E316" s="252"/>
      <c r="F316" s="252"/>
      <c r="G316" s="252"/>
      <c r="H316" s="220"/>
      <c r="I316" s="220"/>
      <c r="J316" s="220"/>
      <c r="K316" s="220"/>
      <c r="L316" s="220"/>
      <c r="M316" s="220"/>
      <c r="N316" s="219"/>
      <c r="O316" s="219"/>
      <c r="P316" s="219"/>
      <c r="Q316" s="219"/>
      <c r="R316" s="220"/>
      <c r="S316" s="220"/>
      <c r="T316" s="220"/>
      <c r="U316" s="220"/>
      <c r="V316" s="220"/>
      <c r="W316" s="220"/>
      <c r="X316" s="220"/>
      <c r="Y316" s="209"/>
      <c r="Z316" s="209"/>
      <c r="AA316" s="209"/>
      <c r="AB316" s="209"/>
      <c r="AC316" s="209"/>
      <c r="AD316" s="209"/>
      <c r="AE316" s="209"/>
      <c r="AF316" s="209"/>
      <c r="AG316" s="209" t="s">
        <v>177</v>
      </c>
      <c r="AH316" s="209"/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spans="1:60" outlineLevel="1" x14ac:dyDescent="0.2">
      <c r="A317" s="216"/>
      <c r="B317" s="217"/>
      <c r="C317" s="255" t="s">
        <v>358</v>
      </c>
      <c r="D317" s="250"/>
      <c r="E317" s="251"/>
      <c r="F317" s="220"/>
      <c r="G317" s="220"/>
      <c r="H317" s="220"/>
      <c r="I317" s="220"/>
      <c r="J317" s="220"/>
      <c r="K317" s="220"/>
      <c r="L317" s="220"/>
      <c r="M317" s="220"/>
      <c r="N317" s="219"/>
      <c r="O317" s="219"/>
      <c r="P317" s="219"/>
      <c r="Q317" s="219"/>
      <c r="R317" s="220"/>
      <c r="S317" s="220"/>
      <c r="T317" s="220"/>
      <c r="U317" s="220"/>
      <c r="V317" s="220"/>
      <c r="W317" s="220"/>
      <c r="X317" s="220"/>
      <c r="Y317" s="209"/>
      <c r="Z317" s="209"/>
      <c r="AA317" s="209"/>
      <c r="AB317" s="209"/>
      <c r="AC317" s="209"/>
      <c r="AD317" s="209"/>
      <c r="AE317" s="209"/>
      <c r="AF317" s="209"/>
      <c r="AG317" s="209" t="s">
        <v>155</v>
      </c>
      <c r="AH317" s="209">
        <v>0</v>
      </c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1" x14ac:dyDescent="0.2">
      <c r="A318" s="216"/>
      <c r="B318" s="217"/>
      <c r="C318" s="255" t="s">
        <v>359</v>
      </c>
      <c r="D318" s="250"/>
      <c r="E318" s="251"/>
      <c r="F318" s="220"/>
      <c r="G318" s="220"/>
      <c r="H318" s="220"/>
      <c r="I318" s="220"/>
      <c r="J318" s="220"/>
      <c r="K318" s="220"/>
      <c r="L318" s="220"/>
      <c r="M318" s="220"/>
      <c r="N318" s="219"/>
      <c r="O318" s="219"/>
      <c r="P318" s="219"/>
      <c r="Q318" s="219"/>
      <c r="R318" s="220"/>
      <c r="S318" s="220"/>
      <c r="T318" s="220"/>
      <c r="U318" s="220"/>
      <c r="V318" s="220"/>
      <c r="W318" s="220"/>
      <c r="X318" s="220"/>
      <c r="Y318" s="209"/>
      <c r="Z318" s="209"/>
      <c r="AA318" s="209"/>
      <c r="AB318" s="209"/>
      <c r="AC318" s="209"/>
      <c r="AD318" s="209"/>
      <c r="AE318" s="209"/>
      <c r="AF318" s="209"/>
      <c r="AG318" s="209" t="s">
        <v>155</v>
      </c>
      <c r="AH318" s="209">
        <v>0</v>
      </c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 outlineLevel="1" x14ac:dyDescent="0.2">
      <c r="A319" s="216"/>
      <c r="B319" s="217"/>
      <c r="C319" s="255" t="s">
        <v>360</v>
      </c>
      <c r="D319" s="250"/>
      <c r="E319" s="251">
        <v>55.505139999999997</v>
      </c>
      <c r="F319" s="220"/>
      <c r="G319" s="220"/>
      <c r="H319" s="220"/>
      <c r="I319" s="220"/>
      <c r="J319" s="220"/>
      <c r="K319" s="220"/>
      <c r="L319" s="220"/>
      <c r="M319" s="220"/>
      <c r="N319" s="219"/>
      <c r="O319" s="219"/>
      <c r="P319" s="219"/>
      <c r="Q319" s="219"/>
      <c r="R319" s="220"/>
      <c r="S319" s="220"/>
      <c r="T319" s="220"/>
      <c r="U319" s="220"/>
      <c r="V319" s="220"/>
      <c r="W319" s="220"/>
      <c r="X319" s="220"/>
      <c r="Y319" s="209"/>
      <c r="Z319" s="209"/>
      <c r="AA319" s="209"/>
      <c r="AB319" s="209"/>
      <c r="AC319" s="209"/>
      <c r="AD319" s="209"/>
      <c r="AE319" s="209"/>
      <c r="AF319" s="209"/>
      <c r="AG319" s="209" t="s">
        <v>155</v>
      </c>
      <c r="AH319" s="209">
        <v>0</v>
      </c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spans="1:60" outlineLevel="1" x14ac:dyDescent="0.2">
      <c r="A320" s="216"/>
      <c r="B320" s="217"/>
      <c r="C320" s="245"/>
      <c r="D320" s="239"/>
      <c r="E320" s="239"/>
      <c r="F320" s="239"/>
      <c r="G320" s="239"/>
      <c r="H320" s="220"/>
      <c r="I320" s="220"/>
      <c r="J320" s="220"/>
      <c r="K320" s="220"/>
      <c r="L320" s="220"/>
      <c r="M320" s="220"/>
      <c r="N320" s="219"/>
      <c r="O320" s="219"/>
      <c r="P320" s="219"/>
      <c r="Q320" s="219"/>
      <c r="R320" s="220"/>
      <c r="S320" s="220"/>
      <c r="T320" s="220"/>
      <c r="U320" s="220"/>
      <c r="V320" s="220"/>
      <c r="W320" s="220"/>
      <c r="X320" s="220"/>
      <c r="Y320" s="209"/>
      <c r="Z320" s="209"/>
      <c r="AA320" s="209"/>
      <c r="AB320" s="209"/>
      <c r="AC320" s="209"/>
      <c r="AD320" s="209"/>
      <c r="AE320" s="209"/>
      <c r="AF320" s="209"/>
      <c r="AG320" s="209" t="s">
        <v>128</v>
      </c>
      <c r="AH320" s="209"/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spans="1:60" x14ac:dyDescent="0.2">
      <c r="A321" s="223" t="s">
        <v>117</v>
      </c>
      <c r="B321" s="224" t="s">
        <v>78</v>
      </c>
      <c r="C321" s="242" t="s">
        <v>79</v>
      </c>
      <c r="D321" s="225"/>
      <c r="E321" s="226"/>
      <c r="F321" s="227"/>
      <c r="G321" s="227">
        <f>SUMIF(AG322:AG332,"&lt;&gt;NOR",G322:G332)</f>
        <v>0</v>
      </c>
      <c r="H321" s="227"/>
      <c r="I321" s="227">
        <f>SUM(I322:I332)</f>
        <v>0</v>
      </c>
      <c r="J321" s="227"/>
      <c r="K321" s="227">
        <f>SUM(K322:K332)</f>
        <v>0</v>
      </c>
      <c r="L321" s="227"/>
      <c r="M321" s="227">
        <f>SUM(M322:M332)</f>
        <v>0</v>
      </c>
      <c r="N321" s="226"/>
      <c r="O321" s="226">
        <f>SUM(O322:O332)</f>
        <v>0</v>
      </c>
      <c r="P321" s="226"/>
      <c r="Q321" s="226">
        <f>SUM(Q322:Q332)</f>
        <v>0</v>
      </c>
      <c r="R321" s="227"/>
      <c r="S321" s="227"/>
      <c r="T321" s="228"/>
      <c r="U321" s="222"/>
      <c r="V321" s="222">
        <f>SUM(V322:V332)</f>
        <v>1.32</v>
      </c>
      <c r="W321" s="222"/>
      <c r="X321" s="222"/>
      <c r="AG321" t="s">
        <v>118</v>
      </c>
    </row>
    <row r="322" spans="1:60" ht="22.5" outlineLevel="1" x14ac:dyDescent="0.2">
      <c r="A322" s="229">
        <v>43</v>
      </c>
      <c r="B322" s="230" t="s">
        <v>361</v>
      </c>
      <c r="C322" s="243" t="s">
        <v>362</v>
      </c>
      <c r="D322" s="231" t="s">
        <v>174</v>
      </c>
      <c r="E322" s="232">
        <v>3.875</v>
      </c>
      <c r="F322" s="233"/>
      <c r="G322" s="234">
        <f>ROUND(E322*F322,2)</f>
        <v>0</v>
      </c>
      <c r="H322" s="233"/>
      <c r="I322" s="234">
        <f>ROUND(E322*H322,2)</f>
        <v>0</v>
      </c>
      <c r="J322" s="233"/>
      <c r="K322" s="234">
        <f>ROUND(E322*J322,2)</f>
        <v>0</v>
      </c>
      <c r="L322" s="234">
        <v>21</v>
      </c>
      <c r="M322" s="234">
        <f>G322*(1+L322/100)</f>
        <v>0</v>
      </c>
      <c r="N322" s="232">
        <v>8.0000000000000007E-5</v>
      </c>
      <c r="O322" s="232">
        <f>ROUND(E322*N322,2)</f>
        <v>0</v>
      </c>
      <c r="P322" s="232">
        <v>0</v>
      </c>
      <c r="Q322" s="232">
        <f>ROUND(E322*P322,2)</f>
        <v>0</v>
      </c>
      <c r="R322" s="234" t="s">
        <v>343</v>
      </c>
      <c r="S322" s="234" t="s">
        <v>122</v>
      </c>
      <c r="T322" s="235" t="s">
        <v>122</v>
      </c>
      <c r="U322" s="220">
        <v>0.34</v>
      </c>
      <c r="V322" s="220">
        <f>ROUND(E322*U322,2)</f>
        <v>1.32</v>
      </c>
      <c r="W322" s="220"/>
      <c r="X322" s="220" t="s">
        <v>152</v>
      </c>
      <c r="Y322" s="209"/>
      <c r="Z322" s="209"/>
      <c r="AA322" s="209"/>
      <c r="AB322" s="209"/>
      <c r="AC322" s="209"/>
      <c r="AD322" s="209"/>
      <c r="AE322" s="209"/>
      <c r="AF322" s="209"/>
      <c r="AG322" s="209" t="s">
        <v>153</v>
      </c>
      <c r="AH322" s="209"/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outlineLevel="1" x14ac:dyDescent="0.2">
      <c r="A323" s="216"/>
      <c r="B323" s="217"/>
      <c r="C323" s="255" t="s">
        <v>178</v>
      </c>
      <c r="D323" s="250"/>
      <c r="E323" s="251"/>
      <c r="F323" s="220"/>
      <c r="G323" s="220"/>
      <c r="H323" s="220"/>
      <c r="I323" s="220"/>
      <c r="J323" s="220"/>
      <c r="K323" s="220"/>
      <c r="L323" s="220"/>
      <c r="M323" s="220"/>
      <c r="N323" s="219"/>
      <c r="O323" s="219"/>
      <c r="P323" s="219"/>
      <c r="Q323" s="219"/>
      <c r="R323" s="220"/>
      <c r="S323" s="220"/>
      <c r="T323" s="220"/>
      <c r="U323" s="220"/>
      <c r="V323" s="220"/>
      <c r="W323" s="220"/>
      <c r="X323" s="220"/>
      <c r="Y323" s="209"/>
      <c r="Z323" s="209"/>
      <c r="AA323" s="209"/>
      <c r="AB323" s="209"/>
      <c r="AC323" s="209"/>
      <c r="AD323" s="209"/>
      <c r="AE323" s="209"/>
      <c r="AF323" s="209"/>
      <c r="AG323" s="209" t="s">
        <v>155</v>
      </c>
      <c r="AH323" s="209">
        <v>0</v>
      </c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1" x14ac:dyDescent="0.2">
      <c r="A324" s="216"/>
      <c r="B324" s="217"/>
      <c r="C324" s="255" t="s">
        <v>363</v>
      </c>
      <c r="D324" s="250"/>
      <c r="E324" s="251">
        <v>3.875</v>
      </c>
      <c r="F324" s="220"/>
      <c r="G324" s="220"/>
      <c r="H324" s="220"/>
      <c r="I324" s="220"/>
      <c r="J324" s="220"/>
      <c r="K324" s="220"/>
      <c r="L324" s="220"/>
      <c r="M324" s="220"/>
      <c r="N324" s="219"/>
      <c r="O324" s="219"/>
      <c r="P324" s="219"/>
      <c r="Q324" s="219"/>
      <c r="R324" s="220"/>
      <c r="S324" s="220"/>
      <c r="T324" s="220"/>
      <c r="U324" s="220"/>
      <c r="V324" s="220"/>
      <c r="W324" s="220"/>
      <c r="X324" s="220"/>
      <c r="Y324" s="209"/>
      <c r="Z324" s="209"/>
      <c r="AA324" s="209"/>
      <c r="AB324" s="209"/>
      <c r="AC324" s="209"/>
      <c r="AD324" s="209"/>
      <c r="AE324" s="209"/>
      <c r="AF324" s="209"/>
      <c r="AG324" s="209" t="s">
        <v>155</v>
      </c>
      <c r="AH324" s="209">
        <v>0</v>
      </c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outlineLevel="1" x14ac:dyDescent="0.2">
      <c r="A325" s="216"/>
      <c r="B325" s="217"/>
      <c r="C325" s="245"/>
      <c r="D325" s="239"/>
      <c r="E325" s="239"/>
      <c r="F325" s="239"/>
      <c r="G325" s="239"/>
      <c r="H325" s="220"/>
      <c r="I325" s="220"/>
      <c r="J325" s="220"/>
      <c r="K325" s="220"/>
      <c r="L325" s="220"/>
      <c r="M325" s="220"/>
      <c r="N325" s="219"/>
      <c r="O325" s="219"/>
      <c r="P325" s="219"/>
      <c r="Q325" s="219"/>
      <c r="R325" s="220"/>
      <c r="S325" s="220"/>
      <c r="T325" s="220"/>
      <c r="U325" s="220"/>
      <c r="V325" s="220"/>
      <c r="W325" s="220"/>
      <c r="X325" s="220"/>
      <c r="Y325" s="209"/>
      <c r="Z325" s="209"/>
      <c r="AA325" s="209"/>
      <c r="AB325" s="209"/>
      <c r="AC325" s="209"/>
      <c r="AD325" s="209"/>
      <c r="AE325" s="209"/>
      <c r="AF325" s="209"/>
      <c r="AG325" s="209" t="s">
        <v>128</v>
      </c>
      <c r="AH325" s="209"/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ht="22.5" outlineLevel="1" x14ac:dyDescent="0.2">
      <c r="A326" s="229">
        <v>44</v>
      </c>
      <c r="B326" s="230" t="s">
        <v>364</v>
      </c>
      <c r="C326" s="243" t="s">
        <v>365</v>
      </c>
      <c r="D326" s="231" t="s">
        <v>174</v>
      </c>
      <c r="E326" s="232">
        <v>4.4562499999999998</v>
      </c>
      <c r="F326" s="233"/>
      <c r="G326" s="234">
        <f>ROUND(E326*F326,2)</f>
        <v>0</v>
      </c>
      <c r="H326" s="233"/>
      <c r="I326" s="234">
        <f>ROUND(E326*H326,2)</f>
        <v>0</v>
      </c>
      <c r="J326" s="233"/>
      <c r="K326" s="234">
        <f>ROUND(E326*J326,2)</f>
        <v>0</v>
      </c>
      <c r="L326" s="234">
        <v>21</v>
      </c>
      <c r="M326" s="234">
        <f>G326*(1+L326/100)</f>
        <v>0</v>
      </c>
      <c r="N326" s="232">
        <v>1E-3</v>
      </c>
      <c r="O326" s="232">
        <f>ROUND(E326*N326,2)</f>
        <v>0</v>
      </c>
      <c r="P326" s="232">
        <v>0</v>
      </c>
      <c r="Q326" s="232">
        <f>ROUND(E326*P326,2)</f>
        <v>0</v>
      </c>
      <c r="R326" s="234" t="s">
        <v>197</v>
      </c>
      <c r="S326" s="234" t="s">
        <v>122</v>
      </c>
      <c r="T326" s="235" t="s">
        <v>122</v>
      </c>
      <c r="U326" s="220">
        <v>0</v>
      </c>
      <c r="V326" s="220">
        <f>ROUND(E326*U326,2)</f>
        <v>0</v>
      </c>
      <c r="W326" s="220"/>
      <c r="X326" s="220" t="s">
        <v>198</v>
      </c>
      <c r="Y326" s="209"/>
      <c r="Z326" s="209"/>
      <c r="AA326" s="209"/>
      <c r="AB326" s="209"/>
      <c r="AC326" s="209"/>
      <c r="AD326" s="209"/>
      <c r="AE326" s="209"/>
      <c r="AF326" s="209"/>
      <c r="AG326" s="209" t="s">
        <v>199</v>
      </c>
      <c r="AH326" s="209"/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1" x14ac:dyDescent="0.2">
      <c r="A327" s="216"/>
      <c r="B327" s="217"/>
      <c r="C327" s="255" t="s">
        <v>178</v>
      </c>
      <c r="D327" s="250"/>
      <c r="E327" s="251"/>
      <c r="F327" s="220"/>
      <c r="G327" s="220"/>
      <c r="H327" s="220"/>
      <c r="I327" s="220"/>
      <c r="J327" s="220"/>
      <c r="K327" s="220"/>
      <c r="L327" s="220"/>
      <c r="M327" s="220"/>
      <c r="N327" s="219"/>
      <c r="O327" s="219"/>
      <c r="P327" s="219"/>
      <c r="Q327" s="219"/>
      <c r="R327" s="220"/>
      <c r="S327" s="220"/>
      <c r="T327" s="220"/>
      <c r="U327" s="220"/>
      <c r="V327" s="220"/>
      <c r="W327" s="220"/>
      <c r="X327" s="220"/>
      <c r="Y327" s="209"/>
      <c r="Z327" s="209"/>
      <c r="AA327" s="209"/>
      <c r="AB327" s="209"/>
      <c r="AC327" s="209"/>
      <c r="AD327" s="209"/>
      <c r="AE327" s="209"/>
      <c r="AF327" s="209"/>
      <c r="AG327" s="209" t="s">
        <v>155</v>
      </c>
      <c r="AH327" s="209">
        <v>0</v>
      </c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1" x14ac:dyDescent="0.2">
      <c r="A328" s="216"/>
      <c r="B328" s="217"/>
      <c r="C328" s="255" t="s">
        <v>366</v>
      </c>
      <c r="D328" s="250"/>
      <c r="E328" s="251">
        <v>4.4562499999999998</v>
      </c>
      <c r="F328" s="220"/>
      <c r="G328" s="220"/>
      <c r="H328" s="220"/>
      <c r="I328" s="220"/>
      <c r="J328" s="220"/>
      <c r="K328" s="220"/>
      <c r="L328" s="220"/>
      <c r="M328" s="220"/>
      <c r="N328" s="219"/>
      <c r="O328" s="219"/>
      <c r="P328" s="219"/>
      <c r="Q328" s="219"/>
      <c r="R328" s="220"/>
      <c r="S328" s="220"/>
      <c r="T328" s="220"/>
      <c r="U328" s="220"/>
      <c r="V328" s="220"/>
      <c r="W328" s="220"/>
      <c r="X328" s="220"/>
      <c r="Y328" s="209"/>
      <c r="Z328" s="209"/>
      <c r="AA328" s="209"/>
      <c r="AB328" s="209"/>
      <c r="AC328" s="209"/>
      <c r="AD328" s="209"/>
      <c r="AE328" s="209"/>
      <c r="AF328" s="209"/>
      <c r="AG328" s="209" t="s">
        <v>155</v>
      </c>
      <c r="AH328" s="209">
        <v>0</v>
      </c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 outlineLevel="1" x14ac:dyDescent="0.2">
      <c r="A329" s="216"/>
      <c r="B329" s="217"/>
      <c r="C329" s="245"/>
      <c r="D329" s="239"/>
      <c r="E329" s="239"/>
      <c r="F329" s="239"/>
      <c r="G329" s="239"/>
      <c r="H329" s="220"/>
      <c r="I329" s="220"/>
      <c r="J329" s="220"/>
      <c r="K329" s="220"/>
      <c r="L329" s="220"/>
      <c r="M329" s="220"/>
      <c r="N329" s="219"/>
      <c r="O329" s="219"/>
      <c r="P329" s="219"/>
      <c r="Q329" s="219"/>
      <c r="R329" s="220"/>
      <c r="S329" s="220"/>
      <c r="T329" s="220"/>
      <c r="U329" s="220"/>
      <c r="V329" s="220"/>
      <c r="W329" s="220"/>
      <c r="X329" s="220"/>
      <c r="Y329" s="209"/>
      <c r="Z329" s="209"/>
      <c r="AA329" s="209"/>
      <c r="AB329" s="209"/>
      <c r="AC329" s="209"/>
      <c r="AD329" s="209"/>
      <c r="AE329" s="209"/>
      <c r="AF329" s="209"/>
      <c r="AG329" s="209" t="s">
        <v>128</v>
      </c>
      <c r="AH329" s="209"/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spans="1:60" outlineLevel="1" x14ac:dyDescent="0.2">
      <c r="A330" s="216">
        <v>45</v>
      </c>
      <c r="B330" s="217" t="s">
        <v>367</v>
      </c>
      <c r="C330" s="258" t="s">
        <v>368</v>
      </c>
      <c r="D330" s="218" t="s">
        <v>0</v>
      </c>
      <c r="E330" s="238"/>
      <c r="F330" s="221"/>
      <c r="G330" s="220">
        <f>ROUND(E330*F330,2)</f>
        <v>0</v>
      </c>
      <c r="H330" s="221"/>
      <c r="I330" s="220">
        <f>ROUND(E330*H330,2)</f>
        <v>0</v>
      </c>
      <c r="J330" s="221"/>
      <c r="K330" s="220">
        <f>ROUND(E330*J330,2)</f>
        <v>0</v>
      </c>
      <c r="L330" s="220">
        <v>21</v>
      </c>
      <c r="M330" s="220">
        <f>G330*(1+L330/100)</f>
        <v>0</v>
      </c>
      <c r="N330" s="219">
        <v>0</v>
      </c>
      <c r="O330" s="219">
        <f>ROUND(E330*N330,2)</f>
        <v>0</v>
      </c>
      <c r="P330" s="219">
        <v>0</v>
      </c>
      <c r="Q330" s="219">
        <f>ROUND(E330*P330,2)</f>
        <v>0</v>
      </c>
      <c r="R330" s="220" t="s">
        <v>343</v>
      </c>
      <c r="S330" s="220" t="s">
        <v>122</v>
      </c>
      <c r="T330" s="220" t="s">
        <v>122</v>
      </c>
      <c r="U330" s="220">
        <v>0</v>
      </c>
      <c r="V330" s="220">
        <f>ROUND(E330*U330,2)</f>
        <v>0</v>
      </c>
      <c r="W330" s="220"/>
      <c r="X330" s="220" t="s">
        <v>355</v>
      </c>
      <c r="Y330" s="209"/>
      <c r="Z330" s="209"/>
      <c r="AA330" s="209"/>
      <c r="AB330" s="209"/>
      <c r="AC330" s="209"/>
      <c r="AD330" s="209"/>
      <c r="AE330" s="209"/>
      <c r="AF330" s="209"/>
      <c r="AG330" s="209" t="s">
        <v>356</v>
      </c>
      <c r="AH330" s="209"/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outlineLevel="1" x14ac:dyDescent="0.2">
      <c r="A331" s="216"/>
      <c r="B331" s="217"/>
      <c r="C331" s="259" t="s">
        <v>369</v>
      </c>
      <c r="D331" s="254"/>
      <c r="E331" s="254"/>
      <c r="F331" s="254"/>
      <c r="G331" s="254"/>
      <c r="H331" s="220"/>
      <c r="I331" s="220"/>
      <c r="J331" s="220"/>
      <c r="K331" s="220"/>
      <c r="L331" s="220"/>
      <c r="M331" s="220"/>
      <c r="N331" s="219"/>
      <c r="O331" s="219"/>
      <c r="P331" s="219"/>
      <c r="Q331" s="219"/>
      <c r="R331" s="220"/>
      <c r="S331" s="220"/>
      <c r="T331" s="220"/>
      <c r="U331" s="220"/>
      <c r="V331" s="220"/>
      <c r="W331" s="220"/>
      <c r="X331" s="220"/>
      <c r="Y331" s="209"/>
      <c r="Z331" s="209"/>
      <c r="AA331" s="209"/>
      <c r="AB331" s="209"/>
      <c r="AC331" s="209"/>
      <c r="AD331" s="209"/>
      <c r="AE331" s="209"/>
      <c r="AF331" s="209"/>
      <c r="AG331" s="209" t="s">
        <v>177</v>
      </c>
      <c r="AH331" s="209"/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spans="1:60" outlineLevel="1" x14ac:dyDescent="0.2">
      <c r="A332" s="216"/>
      <c r="B332" s="217"/>
      <c r="C332" s="245"/>
      <c r="D332" s="239"/>
      <c r="E332" s="239"/>
      <c r="F332" s="239"/>
      <c r="G332" s="239"/>
      <c r="H332" s="220"/>
      <c r="I332" s="220"/>
      <c r="J332" s="220"/>
      <c r="K332" s="220"/>
      <c r="L332" s="220"/>
      <c r="M332" s="220"/>
      <c r="N332" s="219"/>
      <c r="O332" s="219"/>
      <c r="P332" s="219"/>
      <c r="Q332" s="219"/>
      <c r="R332" s="220"/>
      <c r="S332" s="220"/>
      <c r="T332" s="220"/>
      <c r="U332" s="220"/>
      <c r="V332" s="220"/>
      <c r="W332" s="220"/>
      <c r="X332" s="220"/>
      <c r="Y332" s="209"/>
      <c r="Z332" s="209"/>
      <c r="AA332" s="209"/>
      <c r="AB332" s="209"/>
      <c r="AC332" s="209"/>
      <c r="AD332" s="209"/>
      <c r="AE332" s="209"/>
      <c r="AF332" s="209"/>
      <c r="AG332" s="209" t="s">
        <v>128</v>
      </c>
      <c r="AH332" s="209"/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x14ac:dyDescent="0.2">
      <c r="A333" s="223" t="s">
        <v>117</v>
      </c>
      <c r="B333" s="224" t="s">
        <v>80</v>
      </c>
      <c r="C333" s="242" t="s">
        <v>81</v>
      </c>
      <c r="D333" s="225"/>
      <c r="E333" s="226"/>
      <c r="F333" s="227"/>
      <c r="G333" s="227">
        <f>SUMIF(AG334:AG369,"&lt;&gt;NOR",G334:G369)</f>
        <v>0</v>
      </c>
      <c r="H333" s="227"/>
      <c r="I333" s="227">
        <f>SUM(I334:I369)</f>
        <v>0</v>
      </c>
      <c r="J333" s="227"/>
      <c r="K333" s="227">
        <f>SUM(K334:K369)</f>
        <v>0</v>
      </c>
      <c r="L333" s="227"/>
      <c r="M333" s="227">
        <f>SUM(M334:M369)</f>
        <v>0</v>
      </c>
      <c r="N333" s="226"/>
      <c r="O333" s="226">
        <f>SUM(O334:O369)</f>
        <v>0.38</v>
      </c>
      <c r="P333" s="226"/>
      <c r="Q333" s="226">
        <f>SUM(Q334:Q369)</f>
        <v>0</v>
      </c>
      <c r="R333" s="227"/>
      <c r="S333" s="227"/>
      <c r="T333" s="228"/>
      <c r="U333" s="222"/>
      <c r="V333" s="222">
        <f>SUM(V334:V369)</f>
        <v>0</v>
      </c>
      <c r="W333" s="222"/>
      <c r="X333" s="222"/>
      <c r="AG333" t="s">
        <v>118</v>
      </c>
    </row>
    <row r="334" spans="1:60" outlineLevel="1" x14ac:dyDescent="0.2">
      <c r="A334" s="229">
        <v>46</v>
      </c>
      <c r="B334" s="230" t="s">
        <v>370</v>
      </c>
      <c r="C334" s="243" t="s">
        <v>371</v>
      </c>
      <c r="D334" s="231" t="s">
        <v>316</v>
      </c>
      <c r="E334" s="232">
        <v>31.7</v>
      </c>
      <c r="F334" s="233"/>
      <c r="G334" s="234">
        <f>ROUND(E334*F334,2)</f>
        <v>0</v>
      </c>
      <c r="H334" s="233"/>
      <c r="I334" s="234">
        <f>ROUND(E334*H334,2)</f>
        <v>0</v>
      </c>
      <c r="J334" s="233"/>
      <c r="K334" s="234">
        <f>ROUND(E334*J334,2)</f>
        <v>0</v>
      </c>
      <c r="L334" s="234">
        <v>21</v>
      </c>
      <c r="M334" s="234">
        <f>G334*(1+L334/100)</f>
        <v>0</v>
      </c>
      <c r="N334" s="232">
        <v>0</v>
      </c>
      <c r="O334" s="232">
        <f>ROUND(E334*N334,2)</f>
        <v>0</v>
      </c>
      <c r="P334" s="232">
        <v>0</v>
      </c>
      <c r="Q334" s="232">
        <f>ROUND(E334*P334,2)</f>
        <v>0</v>
      </c>
      <c r="R334" s="234"/>
      <c r="S334" s="234" t="s">
        <v>144</v>
      </c>
      <c r="T334" s="235" t="s">
        <v>123</v>
      </c>
      <c r="U334" s="220">
        <v>0</v>
      </c>
      <c r="V334" s="220">
        <f>ROUND(E334*U334,2)</f>
        <v>0</v>
      </c>
      <c r="W334" s="220"/>
      <c r="X334" s="220" t="s">
        <v>152</v>
      </c>
      <c r="Y334" s="209"/>
      <c r="Z334" s="209"/>
      <c r="AA334" s="209"/>
      <c r="AB334" s="209"/>
      <c r="AC334" s="209"/>
      <c r="AD334" s="209"/>
      <c r="AE334" s="209"/>
      <c r="AF334" s="209"/>
      <c r="AG334" s="209" t="s">
        <v>153</v>
      </c>
      <c r="AH334" s="209"/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1" x14ac:dyDescent="0.2">
      <c r="A335" s="216"/>
      <c r="B335" s="217"/>
      <c r="C335" s="244" t="s">
        <v>372</v>
      </c>
      <c r="D335" s="237"/>
      <c r="E335" s="237"/>
      <c r="F335" s="237"/>
      <c r="G335" s="237"/>
      <c r="H335" s="220"/>
      <c r="I335" s="220"/>
      <c r="J335" s="220"/>
      <c r="K335" s="220"/>
      <c r="L335" s="220"/>
      <c r="M335" s="220"/>
      <c r="N335" s="219"/>
      <c r="O335" s="219"/>
      <c r="P335" s="219"/>
      <c r="Q335" s="219"/>
      <c r="R335" s="220"/>
      <c r="S335" s="220"/>
      <c r="T335" s="220"/>
      <c r="U335" s="220"/>
      <c r="V335" s="220"/>
      <c r="W335" s="220"/>
      <c r="X335" s="220"/>
      <c r="Y335" s="209"/>
      <c r="Z335" s="209"/>
      <c r="AA335" s="209"/>
      <c r="AB335" s="209"/>
      <c r="AC335" s="209"/>
      <c r="AD335" s="209"/>
      <c r="AE335" s="209"/>
      <c r="AF335" s="209"/>
      <c r="AG335" s="209" t="s">
        <v>127</v>
      </c>
      <c r="AH335" s="209"/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 outlineLevel="1" x14ac:dyDescent="0.2">
      <c r="A336" s="216"/>
      <c r="B336" s="217"/>
      <c r="C336" s="245"/>
      <c r="D336" s="239"/>
      <c r="E336" s="239"/>
      <c r="F336" s="239"/>
      <c r="G336" s="239"/>
      <c r="H336" s="220"/>
      <c r="I336" s="220"/>
      <c r="J336" s="220"/>
      <c r="K336" s="220"/>
      <c r="L336" s="220"/>
      <c r="M336" s="220"/>
      <c r="N336" s="219"/>
      <c r="O336" s="219"/>
      <c r="P336" s="219"/>
      <c r="Q336" s="219"/>
      <c r="R336" s="220"/>
      <c r="S336" s="220"/>
      <c r="T336" s="220"/>
      <c r="U336" s="220"/>
      <c r="V336" s="220"/>
      <c r="W336" s="220"/>
      <c r="X336" s="220"/>
      <c r="Y336" s="209"/>
      <c r="Z336" s="209"/>
      <c r="AA336" s="209"/>
      <c r="AB336" s="209"/>
      <c r="AC336" s="209"/>
      <c r="AD336" s="209"/>
      <c r="AE336" s="209"/>
      <c r="AF336" s="209"/>
      <c r="AG336" s="209" t="s">
        <v>128</v>
      </c>
      <c r="AH336" s="209"/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spans="1:60" outlineLevel="1" x14ac:dyDescent="0.2">
      <c r="A337" s="229">
        <v>47</v>
      </c>
      <c r="B337" s="230" t="s">
        <v>373</v>
      </c>
      <c r="C337" s="243" t="s">
        <v>374</v>
      </c>
      <c r="D337" s="231" t="s">
        <v>316</v>
      </c>
      <c r="E337" s="232">
        <v>26</v>
      </c>
      <c r="F337" s="233"/>
      <c r="G337" s="234">
        <f>ROUND(E337*F337,2)</f>
        <v>0</v>
      </c>
      <c r="H337" s="233"/>
      <c r="I337" s="234">
        <f>ROUND(E337*H337,2)</f>
        <v>0</v>
      </c>
      <c r="J337" s="233"/>
      <c r="K337" s="234">
        <f>ROUND(E337*J337,2)</f>
        <v>0</v>
      </c>
      <c r="L337" s="234">
        <v>21</v>
      </c>
      <c r="M337" s="234">
        <f>G337*(1+L337/100)</f>
        <v>0</v>
      </c>
      <c r="N337" s="232">
        <v>0</v>
      </c>
      <c r="O337" s="232">
        <f>ROUND(E337*N337,2)</f>
        <v>0</v>
      </c>
      <c r="P337" s="232">
        <v>0</v>
      </c>
      <c r="Q337" s="232">
        <f>ROUND(E337*P337,2)</f>
        <v>0</v>
      </c>
      <c r="R337" s="234"/>
      <c r="S337" s="234" t="s">
        <v>144</v>
      </c>
      <c r="T337" s="235" t="s">
        <v>123</v>
      </c>
      <c r="U337" s="220">
        <v>0</v>
      </c>
      <c r="V337" s="220">
        <f>ROUND(E337*U337,2)</f>
        <v>0</v>
      </c>
      <c r="W337" s="220"/>
      <c r="X337" s="220" t="s">
        <v>152</v>
      </c>
      <c r="Y337" s="209"/>
      <c r="Z337" s="209"/>
      <c r="AA337" s="209"/>
      <c r="AB337" s="209"/>
      <c r="AC337" s="209"/>
      <c r="AD337" s="209"/>
      <c r="AE337" s="209"/>
      <c r="AF337" s="209"/>
      <c r="AG337" s="209" t="s">
        <v>153</v>
      </c>
      <c r="AH337" s="209"/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1" x14ac:dyDescent="0.2">
      <c r="A338" s="216"/>
      <c r="B338" s="217"/>
      <c r="C338" s="246"/>
      <c r="D338" s="240"/>
      <c r="E338" s="240"/>
      <c r="F338" s="240"/>
      <c r="G338" s="240"/>
      <c r="H338" s="220"/>
      <c r="I338" s="220"/>
      <c r="J338" s="220"/>
      <c r="K338" s="220"/>
      <c r="L338" s="220"/>
      <c r="M338" s="220"/>
      <c r="N338" s="219"/>
      <c r="O338" s="219"/>
      <c r="P338" s="219"/>
      <c r="Q338" s="219"/>
      <c r="R338" s="220"/>
      <c r="S338" s="220"/>
      <c r="T338" s="220"/>
      <c r="U338" s="220"/>
      <c r="V338" s="220"/>
      <c r="W338" s="220"/>
      <c r="X338" s="220"/>
      <c r="Y338" s="209"/>
      <c r="Z338" s="209"/>
      <c r="AA338" s="209"/>
      <c r="AB338" s="209"/>
      <c r="AC338" s="209"/>
      <c r="AD338" s="209"/>
      <c r="AE338" s="209"/>
      <c r="AF338" s="209"/>
      <c r="AG338" s="209" t="s">
        <v>128</v>
      </c>
      <c r="AH338" s="209"/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 ht="22.5" outlineLevel="1" x14ac:dyDescent="0.2">
      <c r="A339" s="229">
        <v>48</v>
      </c>
      <c r="B339" s="230" t="s">
        <v>375</v>
      </c>
      <c r="C339" s="243" t="s">
        <v>376</v>
      </c>
      <c r="D339" s="231" t="s">
        <v>316</v>
      </c>
      <c r="E339" s="232">
        <v>5.5</v>
      </c>
      <c r="F339" s="233"/>
      <c r="G339" s="234">
        <f>ROUND(E339*F339,2)</f>
        <v>0</v>
      </c>
      <c r="H339" s="233"/>
      <c r="I339" s="234">
        <f>ROUND(E339*H339,2)</f>
        <v>0</v>
      </c>
      <c r="J339" s="233"/>
      <c r="K339" s="234">
        <f>ROUND(E339*J339,2)</f>
        <v>0</v>
      </c>
      <c r="L339" s="234">
        <v>21</v>
      </c>
      <c r="M339" s="234">
        <f>G339*(1+L339/100)</f>
        <v>0</v>
      </c>
      <c r="N339" s="232">
        <v>0</v>
      </c>
      <c r="O339" s="232">
        <f>ROUND(E339*N339,2)</f>
        <v>0</v>
      </c>
      <c r="P339" s="232">
        <v>0</v>
      </c>
      <c r="Q339" s="232">
        <f>ROUND(E339*P339,2)</f>
        <v>0</v>
      </c>
      <c r="R339" s="234"/>
      <c r="S339" s="234" t="s">
        <v>144</v>
      </c>
      <c r="T339" s="235" t="s">
        <v>123</v>
      </c>
      <c r="U339" s="220">
        <v>0</v>
      </c>
      <c r="V339" s="220">
        <f>ROUND(E339*U339,2)</f>
        <v>0</v>
      </c>
      <c r="W339" s="220"/>
      <c r="X339" s="220" t="s">
        <v>152</v>
      </c>
      <c r="Y339" s="209"/>
      <c r="Z339" s="209"/>
      <c r="AA339" s="209"/>
      <c r="AB339" s="209"/>
      <c r="AC339" s="209"/>
      <c r="AD339" s="209"/>
      <c r="AE339" s="209"/>
      <c r="AF339" s="209"/>
      <c r="AG339" s="209" t="s">
        <v>153</v>
      </c>
      <c r="AH339" s="209"/>
      <c r="AI339" s="209"/>
      <c r="AJ339" s="209"/>
      <c r="AK339" s="209"/>
      <c r="AL339" s="209"/>
      <c r="AM339" s="209"/>
      <c r="AN339" s="209"/>
      <c r="AO339" s="209"/>
      <c r="AP339" s="209"/>
      <c r="AQ339" s="209"/>
      <c r="AR339" s="209"/>
      <c r="AS339" s="209"/>
      <c r="AT339" s="209"/>
      <c r="AU339" s="209"/>
      <c r="AV339" s="209"/>
      <c r="AW339" s="209"/>
      <c r="AX339" s="209"/>
      <c r="AY339" s="209"/>
      <c r="AZ339" s="209"/>
      <c r="BA339" s="209"/>
      <c r="BB339" s="209"/>
      <c r="BC339" s="209"/>
      <c r="BD339" s="209"/>
      <c r="BE339" s="209"/>
      <c r="BF339" s="209"/>
      <c r="BG339" s="209"/>
      <c r="BH339" s="209"/>
    </row>
    <row r="340" spans="1:60" outlineLevel="1" x14ac:dyDescent="0.2">
      <c r="A340" s="216"/>
      <c r="B340" s="217"/>
      <c r="C340" s="244" t="s">
        <v>372</v>
      </c>
      <c r="D340" s="237"/>
      <c r="E340" s="237"/>
      <c r="F340" s="237"/>
      <c r="G340" s="237"/>
      <c r="H340" s="220"/>
      <c r="I340" s="220"/>
      <c r="J340" s="220"/>
      <c r="K340" s="220"/>
      <c r="L340" s="220"/>
      <c r="M340" s="220"/>
      <c r="N340" s="219"/>
      <c r="O340" s="219"/>
      <c r="P340" s="219"/>
      <c r="Q340" s="219"/>
      <c r="R340" s="220"/>
      <c r="S340" s="220"/>
      <c r="T340" s="220"/>
      <c r="U340" s="220"/>
      <c r="V340" s="220"/>
      <c r="W340" s="220"/>
      <c r="X340" s="220"/>
      <c r="Y340" s="209"/>
      <c r="Z340" s="209"/>
      <c r="AA340" s="209"/>
      <c r="AB340" s="209"/>
      <c r="AC340" s="209"/>
      <c r="AD340" s="209"/>
      <c r="AE340" s="209"/>
      <c r="AF340" s="209"/>
      <c r="AG340" s="209" t="s">
        <v>127</v>
      </c>
      <c r="AH340" s="209"/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outlineLevel="1" x14ac:dyDescent="0.2">
      <c r="A341" s="216"/>
      <c r="B341" s="217"/>
      <c r="C341" s="245"/>
      <c r="D341" s="239"/>
      <c r="E341" s="239"/>
      <c r="F341" s="239"/>
      <c r="G341" s="239"/>
      <c r="H341" s="220"/>
      <c r="I341" s="220"/>
      <c r="J341" s="220"/>
      <c r="K341" s="220"/>
      <c r="L341" s="220"/>
      <c r="M341" s="220"/>
      <c r="N341" s="219"/>
      <c r="O341" s="219"/>
      <c r="P341" s="219"/>
      <c r="Q341" s="219"/>
      <c r="R341" s="220"/>
      <c r="S341" s="220"/>
      <c r="T341" s="220"/>
      <c r="U341" s="220"/>
      <c r="V341" s="220"/>
      <c r="W341" s="220"/>
      <c r="X341" s="220"/>
      <c r="Y341" s="209"/>
      <c r="Z341" s="209"/>
      <c r="AA341" s="209"/>
      <c r="AB341" s="209"/>
      <c r="AC341" s="209"/>
      <c r="AD341" s="209"/>
      <c r="AE341" s="209"/>
      <c r="AF341" s="209"/>
      <c r="AG341" s="209" t="s">
        <v>128</v>
      </c>
      <c r="AH341" s="209"/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spans="1:60" outlineLevel="1" x14ac:dyDescent="0.2">
      <c r="A342" s="229">
        <v>49</v>
      </c>
      <c r="B342" s="230" t="s">
        <v>377</v>
      </c>
      <c r="C342" s="243" t="s">
        <v>378</v>
      </c>
      <c r="D342" s="231" t="s">
        <v>316</v>
      </c>
      <c r="E342" s="232">
        <v>20.2</v>
      </c>
      <c r="F342" s="233"/>
      <c r="G342" s="234">
        <f>ROUND(E342*F342,2)</f>
        <v>0</v>
      </c>
      <c r="H342" s="233"/>
      <c r="I342" s="234">
        <f>ROUND(E342*H342,2)</f>
        <v>0</v>
      </c>
      <c r="J342" s="233"/>
      <c r="K342" s="234">
        <f>ROUND(E342*J342,2)</f>
        <v>0</v>
      </c>
      <c r="L342" s="234">
        <v>21</v>
      </c>
      <c r="M342" s="234">
        <f>G342*(1+L342/100)</f>
        <v>0</v>
      </c>
      <c r="N342" s="232">
        <v>0</v>
      </c>
      <c r="O342" s="232">
        <f>ROUND(E342*N342,2)</f>
        <v>0</v>
      </c>
      <c r="P342" s="232">
        <v>0</v>
      </c>
      <c r="Q342" s="232">
        <f>ROUND(E342*P342,2)</f>
        <v>0</v>
      </c>
      <c r="R342" s="234"/>
      <c r="S342" s="234" t="s">
        <v>144</v>
      </c>
      <c r="T342" s="235" t="s">
        <v>123</v>
      </c>
      <c r="U342" s="220">
        <v>0</v>
      </c>
      <c r="V342" s="220">
        <f>ROUND(E342*U342,2)</f>
        <v>0</v>
      </c>
      <c r="W342" s="220"/>
      <c r="X342" s="220" t="s">
        <v>152</v>
      </c>
      <c r="Y342" s="209"/>
      <c r="Z342" s="209"/>
      <c r="AA342" s="209"/>
      <c r="AB342" s="209"/>
      <c r="AC342" s="209"/>
      <c r="AD342" s="209"/>
      <c r="AE342" s="209"/>
      <c r="AF342" s="209"/>
      <c r="AG342" s="209" t="s">
        <v>153</v>
      </c>
      <c r="AH342" s="209"/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1" x14ac:dyDescent="0.2">
      <c r="A343" s="216"/>
      <c r="B343" s="217"/>
      <c r="C343" s="244" t="s">
        <v>372</v>
      </c>
      <c r="D343" s="237"/>
      <c r="E343" s="237"/>
      <c r="F343" s="237"/>
      <c r="G343" s="237"/>
      <c r="H343" s="220"/>
      <c r="I343" s="220"/>
      <c r="J343" s="220"/>
      <c r="K343" s="220"/>
      <c r="L343" s="220"/>
      <c r="M343" s="220"/>
      <c r="N343" s="219"/>
      <c r="O343" s="219"/>
      <c r="P343" s="219"/>
      <c r="Q343" s="219"/>
      <c r="R343" s="220"/>
      <c r="S343" s="220"/>
      <c r="T343" s="220"/>
      <c r="U343" s="220"/>
      <c r="V343" s="220"/>
      <c r="W343" s="220"/>
      <c r="X343" s="220"/>
      <c r="Y343" s="209"/>
      <c r="Z343" s="209"/>
      <c r="AA343" s="209"/>
      <c r="AB343" s="209"/>
      <c r="AC343" s="209"/>
      <c r="AD343" s="209"/>
      <c r="AE343" s="209"/>
      <c r="AF343" s="209"/>
      <c r="AG343" s="209" t="s">
        <v>127</v>
      </c>
      <c r="AH343" s="209"/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outlineLevel="1" x14ac:dyDescent="0.2">
      <c r="A344" s="216"/>
      <c r="B344" s="217"/>
      <c r="C344" s="245"/>
      <c r="D344" s="239"/>
      <c r="E344" s="239"/>
      <c r="F344" s="239"/>
      <c r="G344" s="239"/>
      <c r="H344" s="220"/>
      <c r="I344" s="220"/>
      <c r="J344" s="220"/>
      <c r="K344" s="220"/>
      <c r="L344" s="220"/>
      <c r="M344" s="220"/>
      <c r="N344" s="219"/>
      <c r="O344" s="219"/>
      <c r="P344" s="219"/>
      <c r="Q344" s="219"/>
      <c r="R344" s="220"/>
      <c r="S344" s="220"/>
      <c r="T344" s="220"/>
      <c r="U344" s="220"/>
      <c r="V344" s="220"/>
      <c r="W344" s="220"/>
      <c r="X344" s="220"/>
      <c r="Y344" s="209"/>
      <c r="Z344" s="209"/>
      <c r="AA344" s="209"/>
      <c r="AB344" s="209"/>
      <c r="AC344" s="209"/>
      <c r="AD344" s="209"/>
      <c r="AE344" s="209"/>
      <c r="AF344" s="209"/>
      <c r="AG344" s="209" t="s">
        <v>128</v>
      </c>
      <c r="AH344" s="209"/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ht="22.5" outlineLevel="1" x14ac:dyDescent="0.2">
      <c r="A345" s="229">
        <v>50</v>
      </c>
      <c r="B345" s="230" t="s">
        <v>379</v>
      </c>
      <c r="C345" s="243" t="s">
        <v>380</v>
      </c>
      <c r="D345" s="231" t="s">
        <v>316</v>
      </c>
      <c r="E345" s="232">
        <v>12</v>
      </c>
      <c r="F345" s="233"/>
      <c r="G345" s="234">
        <f>ROUND(E345*F345,2)</f>
        <v>0</v>
      </c>
      <c r="H345" s="233"/>
      <c r="I345" s="234">
        <f>ROUND(E345*H345,2)</f>
        <v>0</v>
      </c>
      <c r="J345" s="233"/>
      <c r="K345" s="234">
        <f>ROUND(E345*J345,2)</f>
        <v>0</v>
      </c>
      <c r="L345" s="234">
        <v>21</v>
      </c>
      <c r="M345" s="234">
        <f>G345*(1+L345/100)</f>
        <v>0</v>
      </c>
      <c r="N345" s="232">
        <v>0</v>
      </c>
      <c r="O345" s="232">
        <f>ROUND(E345*N345,2)</f>
        <v>0</v>
      </c>
      <c r="P345" s="232">
        <v>0</v>
      </c>
      <c r="Q345" s="232">
        <f>ROUND(E345*P345,2)</f>
        <v>0</v>
      </c>
      <c r="R345" s="234"/>
      <c r="S345" s="234" t="s">
        <v>144</v>
      </c>
      <c r="T345" s="235" t="s">
        <v>123</v>
      </c>
      <c r="U345" s="220">
        <v>0</v>
      </c>
      <c r="V345" s="220">
        <f>ROUND(E345*U345,2)</f>
        <v>0</v>
      </c>
      <c r="W345" s="220"/>
      <c r="X345" s="220" t="s">
        <v>152</v>
      </c>
      <c r="Y345" s="209"/>
      <c r="Z345" s="209"/>
      <c r="AA345" s="209"/>
      <c r="AB345" s="209"/>
      <c r="AC345" s="209"/>
      <c r="AD345" s="209"/>
      <c r="AE345" s="209"/>
      <c r="AF345" s="209"/>
      <c r="AG345" s="209" t="s">
        <v>153</v>
      </c>
      <c r="AH345" s="209"/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 x14ac:dyDescent="0.2">
      <c r="A346" s="216"/>
      <c r="B346" s="217"/>
      <c r="C346" s="244" t="s">
        <v>372</v>
      </c>
      <c r="D346" s="237"/>
      <c r="E346" s="237"/>
      <c r="F346" s="237"/>
      <c r="G346" s="237"/>
      <c r="H346" s="220"/>
      <c r="I346" s="220"/>
      <c r="J346" s="220"/>
      <c r="K346" s="220"/>
      <c r="L346" s="220"/>
      <c r="M346" s="220"/>
      <c r="N346" s="219"/>
      <c r="O346" s="219"/>
      <c r="P346" s="219"/>
      <c r="Q346" s="219"/>
      <c r="R346" s="220"/>
      <c r="S346" s="220"/>
      <c r="T346" s="220"/>
      <c r="U346" s="220"/>
      <c r="V346" s="220"/>
      <c r="W346" s="220"/>
      <c r="X346" s="220"/>
      <c r="Y346" s="209"/>
      <c r="Z346" s="209"/>
      <c r="AA346" s="209"/>
      <c r="AB346" s="209"/>
      <c r="AC346" s="209"/>
      <c r="AD346" s="209"/>
      <c r="AE346" s="209"/>
      <c r="AF346" s="209"/>
      <c r="AG346" s="209" t="s">
        <v>127</v>
      </c>
      <c r="AH346" s="209"/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1" x14ac:dyDescent="0.2">
      <c r="A347" s="216"/>
      <c r="B347" s="217"/>
      <c r="C347" s="245"/>
      <c r="D347" s="239"/>
      <c r="E347" s="239"/>
      <c r="F347" s="239"/>
      <c r="G347" s="239"/>
      <c r="H347" s="220"/>
      <c r="I347" s="220"/>
      <c r="J347" s="220"/>
      <c r="K347" s="220"/>
      <c r="L347" s="220"/>
      <c r="M347" s="220"/>
      <c r="N347" s="219"/>
      <c r="O347" s="219"/>
      <c r="P347" s="219"/>
      <c r="Q347" s="219"/>
      <c r="R347" s="220"/>
      <c r="S347" s="220"/>
      <c r="T347" s="220"/>
      <c r="U347" s="220"/>
      <c r="V347" s="220"/>
      <c r="W347" s="220"/>
      <c r="X347" s="220"/>
      <c r="Y347" s="209"/>
      <c r="Z347" s="209"/>
      <c r="AA347" s="209"/>
      <c r="AB347" s="209"/>
      <c r="AC347" s="209"/>
      <c r="AD347" s="209"/>
      <c r="AE347" s="209"/>
      <c r="AF347" s="209"/>
      <c r="AG347" s="209" t="s">
        <v>128</v>
      </c>
      <c r="AH347" s="209"/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outlineLevel="1" x14ac:dyDescent="0.2">
      <c r="A348" s="229">
        <v>51</v>
      </c>
      <c r="B348" s="230" t="s">
        <v>381</v>
      </c>
      <c r="C348" s="243" t="s">
        <v>382</v>
      </c>
      <c r="D348" s="231" t="s">
        <v>316</v>
      </c>
      <c r="E348" s="232">
        <v>21.3</v>
      </c>
      <c r="F348" s="233"/>
      <c r="G348" s="234">
        <f>ROUND(E348*F348,2)</f>
        <v>0</v>
      </c>
      <c r="H348" s="233"/>
      <c r="I348" s="234">
        <f>ROUND(E348*H348,2)</f>
        <v>0</v>
      </c>
      <c r="J348" s="233"/>
      <c r="K348" s="234">
        <f>ROUND(E348*J348,2)</f>
        <v>0</v>
      </c>
      <c r="L348" s="234">
        <v>21</v>
      </c>
      <c r="M348" s="234">
        <f>G348*(1+L348/100)</f>
        <v>0</v>
      </c>
      <c r="N348" s="232">
        <v>0</v>
      </c>
      <c r="O348" s="232">
        <f>ROUND(E348*N348,2)</f>
        <v>0</v>
      </c>
      <c r="P348" s="232">
        <v>0</v>
      </c>
      <c r="Q348" s="232">
        <f>ROUND(E348*P348,2)</f>
        <v>0</v>
      </c>
      <c r="R348" s="234"/>
      <c r="S348" s="234" t="s">
        <v>144</v>
      </c>
      <c r="T348" s="235" t="s">
        <v>123</v>
      </c>
      <c r="U348" s="220">
        <v>0</v>
      </c>
      <c r="V348" s="220">
        <f>ROUND(E348*U348,2)</f>
        <v>0</v>
      </c>
      <c r="W348" s="220"/>
      <c r="X348" s="220" t="s">
        <v>152</v>
      </c>
      <c r="Y348" s="209"/>
      <c r="Z348" s="209"/>
      <c r="AA348" s="209"/>
      <c r="AB348" s="209"/>
      <c r="AC348" s="209"/>
      <c r="AD348" s="209"/>
      <c r="AE348" s="209"/>
      <c r="AF348" s="209"/>
      <c r="AG348" s="209" t="s">
        <v>153</v>
      </c>
      <c r="AH348" s="209"/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spans="1:60" outlineLevel="1" x14ac:dyDescent="0.2">
      <c r="A349" s="216"/>
      <c r="B349" s="217"/>
      <c r="C349" s="246"/>
      <c r="D349" s="240"/>
      <c r="E349" s="240"/>
      <c r="F349" s="240"/>
      <c r="G349" s="240"/>
      <c r="H349" s="220"/>
      <c r="I349" s="220"/>
      <c r="J349" s="220"/>
      <c r="K349" s="220"/>
      <c r="L349" s="220"/>
      <c r="M349" s="220"/>
      <c r="N349" s="219"/>
      <c r="O349" s="219"/>
      <c r="P349" s="219"/>
      <c r="Q349" s="219"/>
      <c r="R349" s="220"/>
      <c r="S349" s="220"/>
      <c r="T349" s="220"/>
      <c r="U349" s="220"/>
      <c r="V349" s="220"/>
      <c r="W349" s="220"/>
      <c r="X349" s="220"/>
      <c r="Y349" s="209"/>
      <c r="Z349" s="209"/>
      <c r="AA349" s="209"/>
      <c r="AB349" s="209"/>
      <c r="AC349" s="209"/>
      <c r="AD349" s="209"/>
      <c r="AE349" s="209"/>
      <c r="AF349" s="209"/>
      <c r="AG349" s="209" t="s">
        <v>128</v>
      </c>
      <c r="AH349" s="209"/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outlineLevel="1" x14ac:dyDescent="0.2">
      <c r="A350" s="229">
        <v>52</v>
      </c>
      <c r="B350" s="230" t="s">
        <v>383</v>
      </c>
      <c r="C350" s="243" t="s">
        <v>384</v>
      </c>
      <c r="D350" s="231" t="s">
        <v>316</v>
      </c>
      <c r="E350" s="232">
        <v>21.3</v>
      </c>
      <c r="F350" s="233"/>
      <c r="G350" s="234">
        <f>ROUND(E350*F350,2)</f>
        <v>0</v>
      </c>
      <c r="H350" s="233"/>
      <c r="I350" s="234">
        <f>ROUND(E350*H350,2)</f>
        <v>0</v>
      </c>
      <c r="J350" s="233"/>
      <c r="K350" s="234">
        <f>ROUND(E350*J350,2)</f>
        <v>0</v>
      </c>
      <c r="L350" s="234">
        <v>21</v>
      </c>
      <c r="M350" s="234">
        <f>G350*(1+L350/100)</f>
        <v>0</v>
      </c>
      <c r="N350" s="232">
        <v>0</v>
      </c>
      <c r="O350" s="232">
        <f>ROUND(E350*N350,2)</f>
        <v>0</v>
      </c>
      <c r="P350" s="232">
        <v>0</v>
      </c>
      <c r="Q350" s="232">
        <f>ROUND(E350*P350,2)</f>
        <v>0</v>
      </c>
      <c r="R350" s="234"/>
      <c r="S350" s="234" t="s">
        <v>144</v>
      </c>
      <c r="T350" s="235" t="s">
        <v>123</v>
      </c>
      <c r="U350" s="220">
        <v>0</v>
      </c>
      <c r="V350" s="220">
        <f>ROUND(E350*U350,2)</f>
        <v>0</v>
      </c>
      <c r="W350" s="220"/>
      <c r="X350" s="220" t="s">
        <v>152</v>
      </c>
      <c r="Y350" s="209"/>
      <c r="Z350" s="209"/>
      <c r="AA350" s="209"/>
      <c r="AB350" s="209"/>
      <c r="AC350" s="209"/>
      <c r="AD350" s="209"/>
      <c r="AE350" s="209"/>
      <c r="AF350" s="209"/>
      <c r="AG350" s="209" t="s">
        <v>153</v>
      </c>
      <c r="AH350" s="209"/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outlineLevel="1" x14ac:dyDescent="0.2">
      <c r="A351" s="216"/>
      <c r="B351" s="217"/>
      <c r="C351" s="244" t="s">
        <v>372</v>
      </c>
      <c r="D351" s="237"/>
      <c r="E351" s="237"/>
      <c r="F351" s="237"/>
      <c r="G351" s="237"/>
      <c r="H351" s="220"/>
      <c r="I351" s="220"/>
      <c r="J351" s="220"/>
      <c r="K351" s="220"/>
      <c r="L351" s="220"/>
      <c r="M351" s="220"/>
      <c r="N351" s="219"/>
      <c r="O351" s="219"/>
      <c r="P351" s="219"/>
      <c r="Q351" s="219"/>
      <c r="R351" s="220"/>
      <c r="S351" s="220"/>
      <c r="T351" s="220"/>
      <c r="U351" s="220"/>
      <c r="V351" s="220"/>
      <c r="W351" s="220"/>
      <c r="X351" s="220"/>
      <c r="Y351" s="209"/>
      <c r="Z351" s="209"/>
      <c r="AA351" s="209"/>
      <c r="AB351" s="209"/>
      <c r="AC351" s="209"/>
      <c r="AD351" s="209"/>
      <c r="AE351" s="209"/>
      <c r="AF351" s="209"/>
      <c r="AG351" s="209" t="s">
        <v>127</v>
      </c>
      <c r="AH351" s="209"/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spans="1:60" outlineLevel="1" x14ac:dyDescent="0.2">
      <c r="A352" s="216"/>
      <c r="B352" s="217"/>
      <c r="C352" s="245"/>
      <c r="D352" s="239"/>
      <c r="E352" s="239"/>
      <c r="F352" s="239"/>
      <c r="G352" s="239"/>
      <c r="H352" s="220"/>
      <c r="I352" s="220"/>
      <c r="J352" s="220"/>
      <c r="K352" s="220"/>
      <c r="L352" s="220"/>
      <c r="M352" s="220"/>
      <c r="N352" s="219"/>
      <c r="O352" s="219"/>
      <c r="P352" s="219"/>
      <c r="Q352" s="219"/>
      <c r="R352" s="220"/>
      <c r="S352" s="220"/>
      <c r="T352" s="220"/>
      <c r="U352" s="220"/>
      <c r="V352" s="220"/>
      <c r="W352" s="220"/>
      <c r="X352" s="220"/>
      <c r="Y352" s="209"/>
      <c r="Z352" s="209"/>
      <c r="AA352" s="209"/>
      <c r="AB352" s="209"/>
      <c r="AC352" s="209"/>
      <c r="AD352" s="209"/>
      <c r="AE352" s="209"/>
      <c r="AF352" s="209"/>
      <c r="AG352" s="209" t="s">
        <v>128</v>
      </c>
      <c r="AH352" s="209"/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outlineLevel="1" x14ac:dyDescent="0.2">
      <c r="A353" s="229">
        <v>53</v>
      </c>
      <c r="B353" s="230" t="s">
        <v>385</v>
      </c>
      <c r="C353" s="243" t="s">
        <v>386</v>
      </c>
      <c r="D353" s="231" t="s">
        <v>316</v>
      </c>
      <c r="E353" s="232">
        <v>13</v>
      </c>
      <c r="F353" s="233"/>
      <c r="G353" s="234">
        <f>ROUND(E353*F353,2)</f>
        <v>0</v>
      </c>
      <c r="H353" s="233"/>
      <c r="I353" s="234">
        <f>ROUND(E353*H353,2)</f>
        <v>0</v>
      </c>
      <c r="J353" s="233"/>
      <c r="K353" s="234">
        <f>ROUND(E353*J353,2)</f>
        <v>0</v>
      </c>
      <c r="L353" s="234">
        <v>21</v>
      </c>
      <c r="M353" s="234">
        <f>G353*(1+L353/100)</f>
        <v>0</v>
      </c>
      <c r="N353" s="232">
        <v>0</v>
      </c>
      <c r="O353" s="232">
        <f>ROUND(E353*N353,2)</f>
        <v>0</v>
      </c>
      <c r="P353" s="232">
        <v>0</v>
      </c>
      <c r="Q353" s="232">
        <f>ROUND(E353*P353,2)</f>
        <v>0</v>
      </c>
      <c r="R353" s="234"/>
      <c r="S353" s="234" t="s">
        <v>144</v>
      </c>
      <c r="T353" s="235" t="s">
        <v>123</v>
      </c>
      <c r="U353" s="220">
        <v>0</v>
      </c>
      <c r="V353" s="220">
        <f>ROUND(E353*U353,2)</f>
        <v>0</v>
      </c>
      <c r="W353" s="220"/>
      <c r="X353" s="220" t="s">
        <v>152</v>
      </c>
      <c r="Y353" s="209"/>
      <c r="Z353" s="209"/>
      <c r="AA353" s="209"/>
      <c r="AB353" s="209"/>
      <c r="AC353" s="209"/>
      <c r="AD353" s="209"/>
      <c r="AE353" s="209"/>
      <c r="AF353" s="209"/>
      <c r="AG353" s="209" t="s">
        <v>153</v>
      </c>
      <c r="AH353" s="209"/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1" x14ac:dyDescent="0.2">
      <c r="A354" s="216"/>
      <c r="B354" s="217"/>
      <c r="C354" s="244" t="s">
        <v>372</v>
      </c>
      <c r="D354" s="237"/>
      <c r="E354" s="237"/>
      <c r="F354" s="237"/>
      <c r="G354" s="237"/>
      <c r="H354" s="220"/>
      <c r="I354" s="220"/>
      <c r="J354" s="220"/>
      <c r="K354" s="220"/>
      <c r="L354" s="220"/>
      <c r="M354" s="220"/>
      <c r="N354" s="219"/>
      <c r="O354" s="219"/>
      <c r="P354" s="219"/>
      <c r="Q354" s="219"/>
      <c r="R354" s="220"/>
      <c r="S354" s="220"/>
      <c r="T354" s="220"/>
      <c r="U354" s="220"/>
      <c r="V354" s="220"/>
      <c r="W354" s="220"/>
      <c r="X354" s="220"/>
      <c r="Y354" s="209"/>
      <c r="Z354" s="209"/>
      <c r="AA354" s="209"/>
      <c r="AB354" s="209"/>
      <c r="AC354" s="209"/>
      <c r="AD354" s="209"/>
      <c r="AE354" s="209"/>
      <c r="AF354" s="209"/>
      <c r="AG354" s="209" t="s">
        <v>127</v>
      </c>
      <c r="AH354" s="209"/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outlineLevel="1" x14ac:dyDescent="0.2">
      <c r="A355" s="216"/>
      <c r="B355" s="217"/>
      <c r="C355" s="245"/>
      <c r="D355" s="239"/>
      <c r="E355" s="239"/>
      <c r="F355" s="239"/>
      <c r="G355" s="239"/>
      <c r="H355" s="220"/>
      <c r="I355" s="220"/>
      <c r="J355" s="220"/>
      <c r="K355" s="220"/>
      <c r="L355" s="220"/>
      <c r="M355" s="220"/>
      <c r="N355" s="219"/>
      <c r="O355" s="219"/>
      <c r="P355" s="219"/>
      <c r="Q355" s="219"/>
      <c r="R355" s="220"/>
      <c r="S355" s="220"/>
      <c r="T355" s="220"/>
      <c r="U355" s="220"/>
      <c r="V355" s="220"/>
      <c r="W355" s="220"/>
      <c r="X355" s="220"/>
      <c r="Y355" s="209"/>
      <c r="Z355" s="209"/>
      <c r="AA355" s="209"/>
      <c r="AB355" s="209"/>
      <c r="AC355" s="209"/>
      <c r="AD355" s="209"/>
      <c r="AE355" s="209"/>
      <c r="AF355" s="209"/>
      <c r="AG355" s="209" t="s">
        <v>128</v>
      </c>
      <c r="AH355" s="209"/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1" x14ac:dyDescent="0.2">
      <c r="A356" s="229">
        <v>54</v>
      </c>
      <c r="B356" s="230" t="s">
        <v>387</v>
      </c>
      <c r="C356" s="243" t="s">
        <v>388</v>
      </c>
      <c r="D356" s="231" t="s">
        <v>320</v>
      </c>
      <c r="E356" s="232">
        <v>1</v>
      </c>
      <c r="F356" s="233"/>
      <c r="G356" s="234">
        <f>ROUND(E356*F356,2)</f>
        <v>0</v>
      </c>
      <c r="H356" s="233"/>
      <c r="I356" s="234">
        <f>ROUND(E356*H356,2)</f>
        <v>0</v>
      </c>
      <c r="J356" s="233"/>
      <c r="K356" s="234">
        <f>ROUND(E356*J356,2)</f>
        <v>0</v>
      </c>
      <c r="L356" s="234">
        <v>21</v>
      </c>
      <c r="M356" s="234">
        <f>G356*(1+L356/100)</f>
        <v>0</v>
      </c>
      <c r="N356" s="232">
        <v>0</v>
      </c>
      <c r="O356" s="232">
        <f>ROUND(E356*N356,2)</f>
        <v>0</v>
      </c>
      <c r="P356" s="232">
        <v>0</v>
      </c>
      <c r="Q356" s="232">
        <f>ROUND(E356*P356,2)</f>
        <v>0</v>
      </c>
      <c r="R356" s="234"/>
      <c r="S356" s="234" t="s">
        <v>144</v>
      </c>
      <c r="T356" s="235" t="s">
        <v>123</v>
      </c>
      <c r="U356" s="220">
        <v>0</v>
      </c>
      <c r="V356" s="220">
        <f>ROUND(E356*U356,2)</f>
        <v>0</v>
      </c>
      <c r="W356" s="220"/>
      <c r="X356" s="220" t="s">
        <v>152</v>
      </c>
      <c r="Y356" s="209"/>
      <c r="Z356" s="209"/>
      <c r="AA356" s="209"/>
      <c r="AB356" s="209"/>
      <c r="AC356" s="209"/>
      <c r="AD356" s="209"/>
      <c r="AE356" s="209"/>
      <c r="AF356" s="209"/>
      <c r="AG356" s="209" t="s">
        <v>153</v>
      </c>
      <c r="AH356" s="209"/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outlineLevel="1" x14ac:dyDescent="0.2">
      <c r="A357" s="216"/>
      <c r="B357" s="217"/>
      <c r="C357" s="244" t="s">
        <v>372</v>
      </c>
      <c r="D357" s="237"/>
      <c r="E357" s="237"/>
      <c r="F357" s="237"/>
      <c r="G357" s="237"/>
      <c r="H357" s="220"/>
      <c r="I357" s="220"/>
      <c r="J357" s="220"/>
      <c r="K357" s="220"/>
      <c r="L357" s="220"/>
      <c r="M357" s="220"/>
      <c r="N357" s="219"/>
      <c r="O357" s="219"/>
      <c r="P357" s="219"/>
      <c r="Q357" s="219"/>
      <c r="R357" s="220"/>
      <c r="S357" s="220"/>
      <c r="T357" s="220"/>
      <c r="U357" s="220"/>
      <c r="V357" s="220"/>
      <c r="W357" s="220"/>
      <c r="X357" s="220"/>
      <c r="Y357" s="209"/>
      <c r="Z357" s="209"/>
      <c r="AA357" s="209"/>
      <c r="AB357" s="209"/>
      <c r="AC357" s="209"/>
      <c r="AD357" s="209"/>
      <c r="AE357" s="209"/>
      <c r="AF357" s="209"/>
      <c r="AG357" s="209" t="s">
        <v>127</v>
      </c>
      <c r="AH357" s="209"/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spans="1:60" outlineLevel="1" x14ac:dyDescent="0.2">
      <c r="A358" s="216"/>
      <c r="B358" s="217"/>
      <c r="C358" s="245"/>
      <c r="D358" s="239"/>
      <c r="E358" s="239"/>
      <c r="F358" s="239"/>
      <c r="G358" s="239"/>
      <c r="H358" s="220"/>
      <c r="I358" s="220"/>
      <c r="J358" s="220"/>
      <c r="K358" s="220"/>
      <c r="L358" s="220"/>
      <c r="M358" s="220"/>
      <c r="N358" s="219"/>
      <c r="O358" s="219"/>
      <c r="P358" s="219"/>
      <c r="Q358" s="219"/>
      <c r="R358" s="220"/>
      <c r="S358" s="220"/>
      <c r="T358" s="220"/>
      <c r="U358" s="220"/>
      <c r="V358" s="220"/>
      <c r="W358" s="220"/>
      <c r="X358" s="220"/>
      <c r="Y358" s="209"/>
      <c r="Z358" s="209"/>
      <c r="AA358" s="209"/>
      <c r="AB358" s="209"/>
      <c r="AC358" s="209"/>
      <c r="AD358" s="209"/>
      <c r="AE358" s="209"/>
      <c r="AF358" s="209"/>
      <c r="AG358" s="209" t="s">
        <v>128</v>
      </c>
      <c r="AH358" s="209"/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spans="1:60" outlineLevel="1" x14ac:dyDescent="0.2">
      <c r="A359" s="229">
        <v>55</v>
      </c>
      <c r="B359" s="230" t="s">
        <v>389</v>
      </c>
      <c r="C359" s="243" t="s">
        <v>390</v>
      </c>
      <c r="D359" s="231" t="s">
        <v>316</v>
      </c>
      <c r="E359" s="232">
        <v>100</v>
      </c>
      <c r="F359" s="233"/>
      <c r="G359" s="234">
        <f>ROUND(E359*F359,2)</f>
        <v>0</v>
      </c>
      <c r="H359" s="233"/>
      <c r="I359" s="234">
        <f>ROUND(E359*H359,2)</f>
        <v>0</v>
      </c>
      <c r="J359" s="233"/>
      <c r="K359" s="234">
        <f>ROUND(E359*J359,2)</f>
        <v>0</v>
      </c>
      <c r="L359" s="234">
        <v>21</v>
      </c>
      <c r="M359" s="234">
        <f>G359*(1+L359/100)</f>
        <v>0</v>
      </c>
      <c r="N359" s="232">
        <v>0</v>
      </c>
      <c r="O359" s="232">
        <f>ROUND(E359*N359,2)</f>
        <v>0</v>
      </c>
      <c r="P359" s="232">
        <v>0</v>
      </c>
      <c r="Q359" s="232">
        <f>ROUND(E359*P359,2)</f>
        <v>0</v>
      </c>
      <c r="R359" s="234"/>
      <c r="S359" s="234" t="s">
        <v>144</v>
      </c>
      <c r="T359" s="235" t="s">
        <v>123</v>
      </c>
      <c r="U359" s="220">
        <v>0</v>
      </c>
      <c r="V359" s="220">
        <f>ROUND(E359*U359,2)</f>
        <v>0</v>
      </c>
      <c r="W359" s="220"/>
      <c r="X359" s="220" t="s">
        <v>152</v>
      </c>
      <c r="Y359" s="209"/>
      <c r="Z359" s="209"/>
      <c r="AA359" s="209"/>
      <c r="AB359" s="209"/>
      <c r="AC359" s="209"/>
      <c r="AD359" s="209"/>
      <c r="AE359" s="209"/>
      <c r="AF359" s="209"/>
      <c r="AG359" s="209" t="s">
        <v>153</v>
      </c>
      <c r="AH359" s="209"/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outlineLevel="1" x14ac:dyDescent="0.2">
      <c r="A360" s="216"/>
      <c r="B360" s="217"/>
      <c r="C360" s="246"/>
      <c r="D360" s="240"/>
      <c r="E360" s="240"/>
      <c r="F360" s="240"/>
      <c r="G360" s="240"/>
      <c r="H360" s="220"/>
      <c r="I360" s="220"/>
      <c r="J360" s="220"/>
      <c r="K360" s="220"/>
      <c r="L360" s="220"/>
      <c r="M360" s="220"/>
      <c r="N360" s="219"/>
      <c r="O360" s="219"/>
      <c r="P360" s="219"/>
      <c r="Q360" s="219"/>
      <c r="R360" s="220"/>
      <c r="S360" s="220"/>
      <c r="T360" s="220"/>
      <c r="U360" s="220"/>
      <c r="V360" s="220"/>
      <c r="W360" s="220"/>
      <c r="X360" s="220"/>
      <c r="Y360" s="209"/>
      <c r="Z360" s="209"/>
      <c r="AA360" s="209"/>
      <c r="AB360" s="209"/>
      <c r="AC360" s="209"/>
      <c r="AD360" s="209"/>
      <c r="AE360" s="209"/>
      <c r="AF360" s="209"/>
      <c r="AG360" s="209" t="s">
        <v>128</v>
      </c>
      <c r="AH360" s="209"/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outlineLevel="1" x14ac:dyDescent="0.2">
      <c r="A361" s="229">
        <v>56</v>
      </c>
      <c r="B361" s="230" t="s">
        <v>391</v>
      </c>
      <c r="C361" s="243" t="s">
        <v>392</v>
      </c>
      <c r="D361" s="231" t="s">
        <v>174</v>
      </c>
      <c r="E361" s="232">
        <v>20</v>
      </c>
      <c r="F361" s="233"/>
      <c r="G361" s="234">
        <f>ROUND(E361*F361,2)</f>
        <v>0</v>
      </c>
      <c r="H361" s="233"/>
      <c r="I361" s="234">
        <f>ROUND(E361*H361,2)</f>
        <v>0</v>
      </c>
      <c r="J361" s="233"/>
      <c r="K361" s="234">
        <f>ROUND(E361*J361,2)</f>
        <v>0</v>
      </c>
      <c r="L361" s="234">
        <v>21</v>
      </c>
      <c r="M361" s="234">
        <f>G361*(1+L361/100)</f>
        <v>0</v>
      </c>
      <c r="N361" s="232">
        <v>1.8870000000000001E-2</v>
      </c>
      <c r="O361" s="232">
        <f>ROUND(E361*N361,2)</f>
        <v>0.38</v>
      </c>
      <c r="P361" s="232">
        <v>0</v>
      </c>
      <c r="Q361" s="232">
        <f>ROUND(E361*P361,2)</f>
        <v>0</v>
      </c>
      <c r="R361" s="234" t="s">
        <v>393</v>
      </c>
      <c r="S361" s="234" t="s">
        <v>122</v>
      </c>
      <c r="T361" s="235" t="s">
        <v>122</v>
      </c>
      <c r="U361" s="220">
        <v>0</v>
      </c>
      <c r="V361" s="220">
        <f>ROUND(E361*U361,2)</f>
        <v>0</v>
      </c>
      <c r="W361" s="220"/>
      <c r="X361" s="220" t="s">
        <v>394</v>
      </c>
      <c r="Y361" s="209"/>
      <c r="Z361" s="209"/>
      <c r="AA361" s="209"/>
      <c r="AB361" s="209"/>
      <c r="AC361" s="209"/>
      <c r="AD361" s="209"/>
      <c r="AE361" s="209"/>
      <c r="AF361" s="209"/>
      <c r="AG361" s="209" t="s">
        <v>395</v>
      </c>
      <c r="AH361" s="209"/>
      <c r="AI361" s="209"/>
      <c r="AJ361" s="209"/>
      <c r="AK361" s="209"/>
      <c r="AL361" s="209"/>
      <c r="AM361" s="209"/>
      <c r="AN361" s="209"/>
      <c r="AO361" s="209"/>
      <c r="AP361" s="209"/>
      <c r="AQ361" s="209"/>
      <c r="AR361" s="209"/>
      <c r="AS361" s="209"/>
      <c r="AT361" s="209"/>
      <c r="AU361" s="209"/>
      <c r="AV361" s="209"/>
      <c r="AW361" s="209"/>
      <c r="AX361" s="209"/>
      <c r="AY361" s="209"/>
      <c r="AZ361" s="209"/>
      <c r="BA361" s="209"/>
      <c r="BB361" s="209"/>
      <c r="BC361" s="209"/>
      <c r="BD361" s="209"/>
      <c r="BE361" s="209"/>
      <c r="BF361" s="209"/>
      <c r="BG361" s="209"/>
      <c r="BH361" s="209"/>
    </row>
    <row r="362" spans="1:60" outlineLevel="1" x14ac:dyDescent="0.2">
      <c r="A362" s="216"/>
      <c r="B362" s="217"/>
      <c r="C362" s="256" t="s">
        <v>396</v>
      </c>
      <c r="D362" s="252"/>
      <c r="E362" s="252"/>
      <c r="F362" s="252"/>
      <c r="G362" s="252"/>
      <c r="H362" s="220"/>
      <c r="I362" s="220"/>
      <c r="J362" s="220"/>
      <c r="K362" s="220"/>
      <c r="L362" s="220"/>
      <c r="M362" s="220"/>
      <c r="N362" s="219"/>
      <c r="O362" s="219"/>
      <c r="P362" s="219"/>
      <c r="Q362" s="219"/>
      <c r="R362" s="220"/>
      <c r="S362" s="220"/>
      <c r="T362" s="220"/>
      <c r="U362" s="220"/>
      <c r="V362" s="220"/>
      <c r="W362" s="220"/>
      <c r="X362" s="220"/>
      <c r="Y362" s="209"/>
      <c r="Z362" s="209"/>
      <c r="AA362" s="209"/>
      <c r="AB362" s="209"/>
      <c r="AC362" s="209"/>
      <c r="AD362" s="209"/>
      <c r="AE362" s="209"/>
      <c r="AF362" s="209"/>
      <c r="AG362" s="209" t="s">
        <v>177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spans="1:60" outlineLevel="1" x14ac:dyDescent="0.2">
      <c r="A363" s="216"/>
      <c r="B363" s="217"/>
      <c r="C363" s="255" t="s">
        <v>220</v>
      </c>
      <c r="D363" s="250"/>
      <c r="E363" s="251"/>
      <c r="F363" s="220"/>
      <c r="G363" s="220"/>
      <c r="H363" s="220"/>
      <c r="I363" s="220"/>
      <c r="J363" s="220"/>
      <c r="K363" s="220"/>
      <c r="L363" s="220"/>
      <c r="M363" s="220"/>
      <c r="N363" s="219"/>
      <c r="O363" s="219"/>
      <c r="P363" s="219"/>
      <c r="Q363" s="219"/>
      <c r="R363" s="220"/>
      <c r="S363" s="220"/>
      <c r="T363" s="220"/>
      <c r="U363" s="220"/>
      <c r="V363" s="220"/>
      <c r="W363" s="220"/>
      <c r="X363" s="220"/>
      <c r="Y363" s="209"/>
      <c r="Z363" s="209"/>
      <c r="AA363" s="209"/>
      <c r="AB363" s="209"/>
      <c r="AC363" s="209"/>
      <c r="AD363" s="209"/>
      <c r="AE363" s="209"/>
      <c r="AF363" s="209"/>
      <c r="AG363" s="209" t="s">
        <v>155</v>
      </c>
      <c r="AH363" s="209">
        <v>0</v>
      </c>
      <c r="AI363" s="209"/>
      <c r="AJ363" s="209"/>
      <c r="AK363" s="209"/>
      <c r="AL363" s="209"/>
      <c r="AM363" s="209"/>
      <c r="AN363" s="209"/>
      <c r="AO363" s="209"/>
      <c r="AP363" s="209"/>
      <c r="AQ363" s="209"/>
      <c r="AR363" s="209"/>
      <c r="AS363" s="209"/>
      <c r="AT363" s="209"/>
      <c r="AU363" s="209"/>
      <c r="AV363" s="209"/>
      <c r="AW363" s="209"/>
      <c r="AX363" s="209"/>
      <c r="AY363" s="209"/>
      <c r="AZ363" s="209"/>
      <c r="BA363" s="209"/>
      <c r="BB363" s="209"/>
      <c r="BC363" s="209"/>
      <c r="BD363" s="209"/>
      <c r="BE363" s="209"/>
      <c r="BF363" s="209"/>
      <c r="BG363" s="209"/>
      <c r="BH363" s="209"/>
    </row>
    <row r="364" spans="1:60" outlineLevel="1" x14ac:dyDescent="0.2">
      <c r="A364" s="216"/>
      <c r="B364" s="217"/>
      <c r="C364" s="255" t="s">
        <v>242</v>
      </c>
      <c r="D364" s="250"/>
      <c r="E364" s="251"/>
      <c r="F364" s="220"/>
      <c r="G364" s="220"/>
      <c r="H364" s="220"/>
      <c r="I364" s="220"/>
      <c r="J364" s="220"/>
      <c r="K364" s="220"/>
      <c r="L364" s="220"/>
      <c r="M364" s="220"/>
      <c r="N364" s="219"/>
      <c r="O364" s="219"/>
      <c r="P364" s="219"/>
      <c r="Q364" s="219"/>
      <c r="R364" s="220"/>
      <c r="S364" s="220"/>
      <c r="T364" s="220"/>
      <c r="U364" s="220"/>
      <c r="V364" s="220"/>
      <c r="W364" s="220"/>
      <c r="X364" s="220"/>
      <c r="Y364" s="209"/>
      <c r="Z364" s="209"/>
      <c r="AA364" s="209"/>
      <c r="AB364" s="209"/>
      <c r="AC364" s="209"/>
      <c r="AD364" s="209"/>
      <c r="AE364" s="209"/>
      <c r="AF364" s="209"/>
      <c r="AG364" s="209" t="s">
        <v>155</v>
      </c>
      <c r="AH364" s="209">
        <v>0</v>
      </c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09"/>
      <c r="BB364" s="209"/>
      <c r="BC364" s="209"/>
      <c r="BD364" s="209"/>
      <c r="BE364" s="209"/>
      <c r="BF364" s="209"/>
      <c r="BG364" s="209"/>
      <c r="BH364" s="209"/>
    </row>
    <row r="365" spans="1:60" outlineLevel="1" x14ac:dyDescent="0.2">
      <c r="A365" s="216"/>
      <c r="B365" s="217"/>
      <c r="C365" s="255" t="s">
        <v>344</v>
      </c>
      <c r="D365" s="250"/>
      <c r="E365" s="251">
        <v>20</v>
      </c>
      <c r="F365" s="220"/>
      <c r="G365" s="220"/>
      <c r="H365" s="220"/>
      <c r="I365" s="220"/>
      <c r="J365" s="220"/>
      <c r="K365" s="220"/>
      <c r="L365" s="220"/>
      <c r="M365" s="220"/>
      <c r="N365" s="219"/>
      <c r="O365" s="219"/>
      <c r="P365" s="219"/>
      <c r="Q365" s="219"/>
      <c r="R365" s="220"/>
      <c r="S365" s="220"/>
      <c r="T365" s="220"/>
      <c r="U365" s="220"/>
      <c r="V365" s="220"/>
      <c r="W365" s="220"/>
      <c r="X365" s="220"/>
      <c r="Y365" s="209"/>
      <c r="Z365" s="209"/>
      <c r="AA365" s="209"/>
      <c r="AB365" s="209"/>
      <c r="AC365" s="209"/>
      <c r="AD365" s="209"/>
      <c r="AE365" s="209"/>
      <c r="AF365" s="209"/>
      <c r="AG365" s="209" t="s">
        <v>155</v>
      </c>
      <c r="AH365" s="209">
        <v>0</v>
      </c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outlineLevel="1" x14ac:dyDescent="0.2">
      <c r="A366" s="216"/>
      <c r="B366" s="217"/>
      <c r="C366" s="245"/>
      <c r="D366" s="239"/>
      <c r="E366" s="239"/>
      <c r="F366" s="239"/>
      <c r="G366" s="239"/>
      <c r="H366" s="220"/>
      <c r="I366" s="220"/>
      <c r="J366" s="220"/>
      <c r="K366" s="220"/>
      <c r="L366" s="220"/>
      <c r="M366" s="220"/>
      <c r="N366" s="219"/>
      <c r="O366" s="219"/>
      <c r="P366" s="219"/>
      <c r="Q366" s="219"/>
      <c r="R366" s="220"/>
      <c r="S366" s="220"/>
      <c r="T366" s="220"/>
      <c r="U366" s="220"/>
      <c r="V366" s="220"/>
      <c r="W366" s="220"/>
      <c r="X366" s="220"/>
      <c r="Y366" s="209"/>
      <c r="Z366" s="209"/>
      <c r="AA366" s="209"/>
      <c r="AB366" s="209"/>
      <c r="AC366" s="209"/>
      <c r="AD366" s="209"/>
      <c r="AE366" s="209"/>
      <c r="AF366" s="209"/>
      <c r="AG366" s="209" t="s">
        <v>128</v>
      </c>
      <c r="AH366" s="209"/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spans="1:60" outlineLevel="1" x14ac:dyDescent="0.2">
      <c r="A367" s="216">
        <v>57</v>
      </c>
      <c r="B367" s="217" t="s">
        <v>397</v>
      </c>
      <c r="C367" s="258" t="s">
        <v>398</v>
      </c>
      <c r="D367" s="218" t="s">
        <v>0</v>
      </c>
      <c r="E367" s="238"/>
      <c r="F367" s="221"/>
      <c r="G367" s="220">
        <f>ROUND(E367*F367,2)</f>
        <v>0</v>
      </c>
      <c r="H367" s="221"/>
      <c r="I367" s="220">
        <f>ROUND(E367*H367,2)</f>
        <v>0</v>
      </c>
      <c r="J367" s="221"/>
      <c r="K367" s="220">
        <f>ROUND(E367*J367,2)</f>
        <v>0</v>
      </c>
      <c r="L367" s="220">
        <v>21</v>
      </c>
      <c r="M367" s="220">
        <f>G367*(1+L367/100)</f>
        <v>0</v>
      </c>
      <c r="N367" s="219">
        <v>0</v>
      </c>
      <c r="O367" s="219">
        <f>ROUND(E367*N367,2)</f>
        <v>0</v>
      </c>
      <c r="P367" s="219">
        <v>0</v>
      </c>
      <c r="Q367" s="219">
        <f>ROUND(E367*P367,2)</f>
        <v>0</v>
      </c>
      <c r="R367" s="220" t="s">
        <v>399</v>
      </c>
      <c r="S367" s="220" t="s">
        <v>122</v>
      </c>
      <c r="T367" s="220" t="s">
        <v>122</v>
      </c>
      <c r="U367" s="220">
        <v>0</v>
      </c>
      <c r="V367" s="220">
        <f>ROUND(E367*U367,2)</f>
        <v>0</v>
      </c>
      <c r="W367" s="220"/>
      <c r="X367" s="220" t="s">
        <v>355</v>
      </c>
      <c r="Y367" s="209"/>
      <c r="Z367" s="209"/>
      <c r="AA367" s="209"/>
      <c r="AB367" s="209"/>
      <c r="AC367" s="209"/>
      <c r="AD367" s="209"/>
      <c r="AE367" s="209"/>
      <c r="AF367" s="209"/>
      <c r="AG367" s="209" t="s">
        <v>356</v>
      </c>
      <c r="AH367" s="209"/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outlineLevel="1" x14ac:dyDescent="0.2">
      <c r="A368" s="216"/>
      <c r="B368" s="217"/>
      <c r="C368" s="259" t="s">
        <v>400</v>
      </c>
      <c r="D368" s="254"/>
      <c r="E368" s="254"/>
      <c r="F368" s="254"/>
      <c r="G368" s="254"/>
      <c r="H368" s="220"/>
      <c r="I368" s="220"/>
      <c r="J368" s="220"/>
      <c r="K368" s="220"/>
      <c r="L368" s="220"/>
      <c r="M368" s="220"/>
      <c r="N368" s="219"/>
      <c r="O368" s="219"/>
      <c r="P368" s="219"/>
      <c r="Q368" s="219"/>
      <c r="R368" s="220"/>
      <c r="S368" s="220"/>
      <c r="T368" s="220"/>
      <c r="U368" s="220"/>
      <c r="V368" s="220"/>
      <c r="W368" s="220"/>
      <c r="X368" s="220"/>
      <c r="Y368" s="209"/>
      <c r="Z368" s="209"/>
      <c r="AA368" s="209"/>
      <c r="AB368" s="209"/>
      <c r="AC368" s="209"/>
      <c r="AD368" s="209"/>
      <c r="AE368" s="209"/>
      <c r="AF368" s="209"/>
      <c r="AG368" s="209" t="s">
        <v>177</v>
      </c>
      <c r="AH368" s="209"/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spans="1:60" outlineLevel="1" x14ac:dyDescent="0.2">
      <c r="A369" s="216"/>
      <c r="B369" s="217"/>
      <c r="C369" s="245"/>
      <c r="D369" s="239"/>
      <c r="E369" s="239"/>
      <c r="F369" s="239"/>
      <c r="G369" s="239"/>
      <c r="H369" s="220"/>
      <c r="I369" s="220"/>
      <c r="J369" s="220"/>
      <c r="K369" s="220"/>
      <c r="L369" s="220"/>
      <c r="M369" s="220"/>
      <c r="N369" s="219"/>
      <c r="O369" s="219"/>
      <c r="P369" s="219"/>
      <c r="Q369" s="219"/>
      <c r="R369" s="220"/>
      <c r="S369" s="220"/>
      <c r="T369" s="220"/>
      <c r="U369" s="220"/>
      <c r="V369" s="220"/>
      <c r="W369" s="220"/>
      <c r="X369" s="220"/>
      <c r="Y369" s="209"/>
      <c r="Z369" s="209"/>
      <c r="AA369" s="209"/>
      <c r="AB369" s="209"/>
      <c r="AC369" s="209"/>
      <c r="AD369" s="209"/>
      <c r="AE369" s="209"/>
      <c r="AF369" s="209"/>
      <c r="AG369" s="209" t="s">
        <v>128</v>
      </c>
      <c r="AH369" s="209"/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x14ac:dyDescent="0.2">
      <c r="A370" s="223" t="s">
        <v>117</v>
      </c>
      <c r="B370" s="224" t="s">
        <v>82</v>
      </c>
      <c r="C370" s="242" t="s">
        <v>83</v>
      </c>
      <c r="D370" s="225"/>
      <c r="E370" s="226"/>
      <c r="F370" s="227"/>
      <c r="G370" s="227">
        <f>SUMIF(AG371:AG381,"&lt;&gt;NOR",G371:G381)</f>
        <v>0</v>
      </c>
      <c r="H370" s="227"/>
      <c r="I370" s="227">
        <f>SUM(I371:I381)</f>
        <v>0</v>
      </c>
      <c r="J370" s="227"/>
      <c r="K370" s="227">
        <f>SUM(K371:K381)</f>
        <v>0</v>
      </c>
      <c r="L370" s="227"/>
      <c r="M370" s="227">
        <f>SUM(M371:M381)</f>
        <v>0</v>
      </c>
      <c r="N370" s="226"/>
      <c r="O370" s="226">
        <f>SUM(O371:O381)</f>
        <v>0</v>
      </c>
      <c r="P370" s="226"/>
      <c r="Q370" s="226">
        <f>SUM(Q371:Q381)</f>
        <v>0</v>
      </c>
      <c r="R370" s="227"/>
      <c r="S370" s="227"/>
      <c r="T370" s="228"/>
      <c r="U370" s="222"/>
      <c r="V370" s="222">
        <f>SUM(V371:V381)</f>
        <v>0</v>
      </c>
      <c r="W370" s="222"/>
      <c r="X370" s="222"/>
      <c r="AG370" t="s">
        <v>118</v>
      </c>
    </row>
    <row r="371" spans="1:60" outlineLevel="1" x14ac:dyDescent="0.2">
      <c r="A371" s="229">
        <v>58</v>
      </c>
      <c r="B371" s="230" t="s">
        <v>401</v>
      </c>
      <c r="C371" s="243" t="s">
        <v>402</v>
      </c>
      <c r="D371" s="231" t="s">
        <v>174</v>
      </c>
      <c r="E371" s="232">
        <v>22.932500000000001</v>
      </c>
      <c r="F371" s="233"/>
      <c r="G371" s="234">
        <f>ROUND(E371*F371,2)</f>
        <v>0</v>
      </c>
      <c r="H371" s="233"/>
      <c r="I371" s="234">
        <f>ROUND(E371*H371,2)</f>
        <v>0</v>
      </c>
      <c r="J371" s="233"/>
      <c r="K371" s="234">
        <f>ROUND(E371*J371,2)</f>
        <v>0</v>
      </c>
      <c r="L371" s="234">
        <v>21</v>
      </c>
      <c r="M371" s="234">
        <f>G371*(1+L371/100)</f>
        <v>0</v>
      </c>
      <c r="N371" s="232">
        <v>0</v>
      </c>
      <c r="O371" s="232">
        <f>ROUND(E371*N371,2)</f>
        <v>0</v>
      </c>
      <c r="P371" s="232">
        <v>0</v>
      </c>
      <c r="Q371" s="232">
        <f>ROUND(E371*P371,2)</f>
        <v>0</v>
      </c>
      <c r="R371" s="234"/>
      <c r="S371" s="234" t="s">
        <v>144</v>
      </c>
      <c r="T371" s="235" t="s">
        <v>123</v>
      </c>
      <c r="U371" s="220">
        <v>0</v>
      </c>
      <c r="V371" s="220">
        <f>ROUND(E371*U371,2)</f>
        <v>0</v>
      </c>
      <c r="W371" s="220"/>
      <c r="X371" s="220" t="s">
        <v>152</v>
      </c>
      <c r="Y371" s="209"/>
      <c r="Z371" s="209"/>
      <c r="AA371" s="209"/>
      <c r="AB371" s="209"/>
      <c r="AC371" s="209"/>
      <c r="AD371" s="209"/>
      <c r="AE371" s="209"/>
      <c r="AF371" s="209"/>
      <c r="AG371" s="209" t="s">
        <v>153</v>
      </c>
      <c r="AH371" s="209"/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spans="1:60" outlineLevel="1" x14ac:dyDescent="0.2">
      <c r="A372" s="216"/>
      <c r="B372" s="217"/>
      <c r="C372" s="255" t="s">
        <v>403</v>
      </c>
      <c r="D372" s="250"/>
      <c r="E372" s="251"/>
      <c r="F372" s="220"/>
      <c r="G372" s="220"/>
      <c r="H372" s="220"/>
      <c r="I372" s="220"/>
      <c r="J372" s="220"/>
      <c r="K372" s="220"/>
      <c r="L372" s="220"/>
      <c r="M372" s="220"/>
      <c r="N372" s="219"/>
      <c r="O372" s="219"/>
      <c r="P372" s="219"/>
      <c r="Q372" s="219"/>
      <c r="R372" s="220"/>
      <c r="S372" s="220"/>
      <c r="T372" s="220"/>
      <c r="U372" s="220"/>
      <c r="V372" s="220"/>
      <c r="W372" s="220"/>
      <c r="X372" s="220"/>
      <c r="Y372" s="209"/>
      <c r="Z372" s="209"/>
      <c r="AA372" s="209"/>
      <c r="AB372" s="209"/>
      <c r="AC372" s="209"/>
      <c r="AD372" s="209"/>
      <c r="AE372" s="209"/>
      <c r="AF372" s="209"/>
      <c r="AG372" s="209" t="s">
        <v>155</v>
      </c>
      <c r="AH372" s="209">
        <v>0</v>
      </c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spans="1:60" outlineLevel="1" x14ac:dyDescent="0.2">
      <c r="A373" s="216"/>
      <c r="B373" s="217"/>
      <c r="C373" s="255" t="s">
        <v>404</v>
      </c>
      <c r="D373" s="250"/>
      <c r="E373" s="251">
        <v>8.9930000000000003</v>
      </c>
      <c r="F373" s="220"/>
      <c r="G373" s="220"/>
      <c r="H373" s="220"/>
      <c r="I373" s="220"/>
      <c r="J373" s="220"/>
      <c r="K373" s="220"/>
      <c r="L373" s="220"/>
      <c r="M373" s="220"/>
      <c r="N373" s="219"/>
      <c r="O373" s="219"/>
      <c r="P373" s="219"/>
      <c r="Q373" s="219"/>
      <c r="R373" s="220"/>
      <c r="S373" s="220"/>
      <c r="T373" s="220"/>
      <c r="U373" s="220"/>
      <c r="V373" s="220"/>
      <c r="W373" s="220"/>
      <c r="X373" s="220"/>
      <c r="Y373" s="209"/>
      <c r="Z373" s="209"/>
      <c r="AA373" s="209"/>
      <c r="AB373" s="209"/>
      <c r="AC373" s="209"/>
      <c r="AD373" s="209"/>
      <c r="AE373" s="209"/>
      <c r="AF373" s="209"/>
      <c r="AG373" s="209" t="s">
        <v>155</v>
      </c>
      <c r="AH373" s="209">
        <v>0</v>
      </c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spans="1:60" outlineLevel="1" x14ac:dyDescent="0.2">
      <c r="A374" s="216"/>
      <c r="B374" s="217"/>
      <c r="C374" s="255" t="s">
        <v>405</v>
      </c>
      <c r="D374" s="250"/>
      <c r="E374" s="251"/>
      <c r="F374" s="220"/>
      <c r="G374" s="220"/>
      <c r="H374" s="220"/>
      <c r="I374" s="220"/>
      <c r="J374" s="220"/>
      <c r="K374" s="220"/>
      <c r="L374" s="220"/>
      <c r="M374" s="220"/>
      <c r="N374" s="219"/>
      <c r="O374" s="219"/>
      <c r="P374" s="219"/>
      <c r="Q374" s="219"/>
      <c r="R374" s="220"/>
      <c r="S374" s="220"/>
      <c r="T374" s="220"/>
      <c r="U374" s="220"/>
      <c r="V374" s="220"/>
      <c r="W374" s="220"/>
      <c r="X374" s="220"/>
      <c r="Y374" s="209"/>
      <c r="Z374" s="209"/>
      <c r="AA374" s="209"/>
      <c r="AB374" s="209"/>
      <c r="AC374" s="209"/>
      <c r="AD374" s="209"/>
      <c r="AE374" s="209"/>
      <c r="AF374" s="209"/>
      <c r="AG374" s="209" t="s">
        <v>155</v>
      </c>
      <c r="AH374" s="209">
        <v>0</v>
      </c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1" x14ac:dyDescent="0.2">
      <c r="A375" s="216"/>
      <c r="B375" s="217"/>
      <c r="C375" s="255" t="s">
        <v>406</v>
      </c>
      <c r="D375" s="250"/>
      <c r="E375" s="251">
        <v>9.9194999999999993</v>
      </c>
      <c r="F375" s="220"/>
      <c r="G375" s="220"/>
      <c r="H375" s="220"/>
      <c r="I375" s="220"/>
      <c r="J375" s="220"/>
      <c r="K375" s="220"/>
      <c r="L375" s="220"/>
      <c r="M375" s="220"/>
      <c r="N375" s="219"/>
      <c r="O375" s="219"/>
      <c r="P375" s="219"/>
      <c r="Q375" s="219"/>
      <c r="R375" s="220"/>
      <c r="S375" s="220"/>
      <c r="T375" s="220"/>
      <c r="U375" s="220"/>
      <c r="V375" s="220"/>
      <c r="W375" s="220"/>
      <c r="X375" s="220"/>
      <c r="Y375" s="209"/>
      <c r="Z375" s="209"/>
      <c r="AA375" s="209"/>
      <c r="AB375" s="209"/>
      <c r="AC375" s="209"/>
      <c r="AD375" s="209"/>
      <c r="AE375" s="209"/>
      <c r="AF375" s="209"/>
      <c r="AG375" s="209" t="s">
        <v>155</v>
      </c>
      <c r="AH375" s="209">
        <v>0</v>
      </c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outlineLevel="1" x14ac:dyDescent="0.2">
      <c r="A376" s="216"/>
      <c r="B376" s="217"/>
      <c r="C376" s="255" t="s">
        <v>407</v>
      </c>
      <c r="D376" s="250"/>
      <c r="E376" s="251"/>
      <c r="F376" s="220"/>
      <c r="G376" s="220"/>
      <c r="H376" s="220"/>
      <c r="I376" s="220"/>
      <c r="J376" s="220"/>
      <c r="K376" s="220"/>
      <c r="L376" s="220"/>
      <c r="M376" s="220"/>
      <c r="N376" s="219"/>
      <c r="O376" s="219"/>
      <c r="P376" s="219"/>
      <c r="Q376" s="219"/>
      <c r="R376" s="220"/>
      <c r="S376" s="220"/>
      <c r="T376" s="220"/>
      <c r="U376" s="220"/>
      <c r="V376" s="220"/>
      <c r="W376" s="220"/>
      <c r="X376" s="220"/>
      <c r="Y376" s="209"/>
      <c r="Z376" s="209"/>
      <c r="AA376" s="209"/>
      <c r="AB376" s="209"/>
      <c r="AC376" s="209"/>
      <c r="AD376" s="209"/>
      <c r="AE376" s="209"/>
      <c r="AF376" s="209"/>
      <c r="AG376" s="209" t="s">
        <v>155</v>
      </c>
      <c r="AH376" s="209">
        <v>0</v>
      </c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outlineLevel="1" x14ac:dyDescent="0.2">
      <c r="A377" s="216"/>
      <c r="B377" s="217"/>
      <c r="C377" s="255" t="s">
        <v>408</v>
      </c>
      <c r="D377" s="250"/>
      <c r="E377" s="251">
        <v>4.0199999999999996</v>
      </c>
      <c r="F377" s="220"/>
      <c r="G377" s="220"/>
      <c r="H377" s="220"/>
      <c r="I377" s="220"/>
      <c r="J377" s="220"/>
      <c r="K377" s="220"/>
      <c r="L377" s="220"/>
      <c r="M377" s="220"/>
      <c r="N377" s="219"/>
      <c r="O377" s="219"/>
      <c r="P377" s="219"/>
      <c r="Q377" s="219"/>
      <c r="R377" s="220"/>
      <c r="S377" s="220"/>
      <c r="T377" s="220"/>
      <c r="U377" s="220"/>
      <c r="V377" s="220"/>
      <c r="W377" s="220"/>
      <c r="X377" s="220"/>
      <c r="Y377" s="209"/>
      <c r="Z377" s="209"/>
      <c r="AA377" s="209"/>
      <c r="AB377" s="209"/>
      <c r="AC377" s="209"/>
      <c r="AD377" s="209"/>
      <c r="AE377" s="209"/>
      <c r="AF377" s="209"/>
      <c r="AG377" s="209" t="s">
        <v>155</v>
      </c>
      <c r="AH377" s="209">
        <v>0</v>
      </c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outlineLevel="1" x14ac:dyDescent="0.2">
      <c r="A378" s="216"/>
      <c r="B378" s="217"/>
      <c r="C378" s="245"/>
      <c r="D378" s="239"/>
      <c r="E378" s="239"/>
      <c r="F378" s="239"/>
      <c r="G378" s="239"/>
      <c r="H378" s="220"/>
      <c r="I378" s="220"/>
      <c r="J378" s="220"/>
      <c r="K378" s="220"/>
      <c r="L378" s="220"/>
      <c r="M378" s="220"/>
      <c r="N378" s="219"/>
      <c r="O378" s="219"/>
      <c r="P378" s="219"/>
      <c r="Q378" s="219"/>
      <c r="R378" s="220"/>
      <c r="S378" s="220"/>
      <c r="T378" s="220"/>
      <c r="U378" s="220"/>
      <c r="V378" s="220"/>
      <c r="W378" s="220"/>
      <c r="X378" s="220"/>
      <c r="Y378" s="209"/>
      <c r="Z378" s="209"/>
      <c r="AA378" s="209"/>
      <c r="AB378" s="209"/>
      <c r="AC378" s="209"/>
      <c r="AD378" s="209"/>
      <c r="AE378" s="209"/>
      <c r="AF378" s="209"/>
      <c r="AG378" s="209" t="s">
        <v>128</v>
      </c>
      <c r="AH378" s="209"/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outlineLevel="1" x14ac:dyDescent="0.2">
      <c r="A379" s="216">
        <v>59</v>
      </c>
      <c r="B379" s="217" t="s">
        <v>409</v>
      </c>
      <c r="C379" s="258" t="s">
        <v>410</v>
      </c>
      <c r="D379" s="218" t="s">
        <v>0</v>
      </c>
      <c r="E379" s="238"/>
      <c r="F379" s="221"/>
      <c r="G379" s="220">
        <f>ROUND(E379*F379,2)</f>
        <v>0</v>
      </c>
      <c r="H379" s="221"/>
      <c r="I379" s="220">
        <f>ROUND(E379*H379,2)</f>
        <v>0</v>
      </c>
      <c r="J379" s="221"/>
      <c r="K379" s="220">
        <f>ROUND(E379*J379,2)</f>
        <v>0</v>
      </c>
      <c r="L379" s="220">
        <v>21</v>
      </c>
      <c r="M379" s="220">
        <f>G379*(1+L379/100)</f>
        <v>0</v>
      </c>
      <c r="N379" s="219">
        <v>0</v>
      </c>
      <c r="O379" s="219">
        <f>ROUND(E379*N379,2)</f>
        <v>0</v>
      </c>
      <c r="P379" s="219">
        <v>0</v>
      </c>
      <c r="Q379" s="219">
        <f>ROUND(E379*P379,2)</f>
        <v>0</v>
      </c>
      <c r="R379" s="220" t="s">
        <v>411</v>
      </c>
      <c r="S379" s="220" t="s">
        <v>122</v>
      </c>
      <c r="T379" s="220" t="s">
        <v>122</v>
      </c>
      <c r="U379" s="220">
        <v>0</v>
      </c>
      <c r="V379" s="220">
        <f>ROUND(E379*U379,2)</f>
        <v>0</v>
      </c>
      <c r="W379" s="220"/>
      <c r="X379" s="220" t="s">
        <v>355</v>
      </c>
      <c r="Y379" s="209"/>
      <c r="Z379" s="209"/>
      <c r="AA379" s="209"/>
      <c r="AB379" s="209"/>
      <c r="AC379" s="209"/>
      <c r="AD379" s="209"/>
      <c r="AE379" s="209"/>
      <c r="AF379" s="209"/>
      <c r="AG379" s="209" t="s">
        <v>356</v>
      </c>
      <c r="AH379" s="209"/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outlineLevel="1" x14ac:dyDescent="0.2">
      <c r="A380" s="216"/>
      <c r="B380" s="217"/>
      <c r="C380" s="259" t="s">
        <v>400</v>
      </c>
      <c r="D380" s="254"/>
      <c r="E380" s="254"/>
      <c r="F380" s="254"/>
      <c r="G380" s="254"/>
      <c r="H380" s="220"/>
      <c r="I380" s="220"/>
      <c r="J380" s="220"/>
      <c r="K380" s="220"/>
      <c r="L380" s="220"/>
      <c r="M380" s="220"/>
      <c r="N380" s="219"/>
      <c r="O380" s="219"/>
      <c r="P380" s="219"/>
      <c r="Q380" s="219"/>
      <c r="R380" s="220"/>
      <c r="S380" s="220"/>
      <c r="T380" s="220"/>
      <c r="U380" s="220"/>
      <c r="V380" s="220"/>
      <c r="W380" s="220"/>
      <c r="X380" s="220"/>
      <c r="Y380" s="209"/>
      <c r="Z380" s="209"/>
      <c r="AA380" s="209"/>
      <c r="AB380" s="209"/>
      <c r="AC380" s="209"/>
      <c r="AD380" s="209"/>
      <c r="AE380" s="209"/>
      <c r="AF380" s="209"/>
      <c r="AG380" s="209" t="s">
        <v>177</v>
      </c>
      <c r="AH380" s="209"/>
      <c r="AI380" s="209"/>
      <c r="AJ380" s="209"/>
      <c r="AK380" s="209"/>
      <c r="AL380" s="209"/>
      <c r="AM380" s="209"/>
      <c r="AN380" s="209"/>
      <c r="AO380" s="209"/>
      <c r="AP380" s="209"/>
      <c r="AQ380" s="209"/>
      <c r="AR380" s="209"/>
      <c r="AS380" s="209"/>
      <c r="AT380" s="209"/>
      <c r="AU380" s="209"/>
      <c r="AV380" s="209"/>
      <c r="AW380" s="209"/>
      <c r="AX380" s="209"/>
      <c r="AY380" s="209"/>
      <c r="AZ380" s="209"/>
      <c r="BA380" s="209"/>
      <c r="BB380" s="209"/>
      <c r="BC380" s="209"/>
      <c r="BD380" s="209"/>
      <c r="BE380" s="209"/>
      <c r="BF380" s="209"/>
      <c r="BG380" s="209"/>
      <c r="BH380" s="209"/>
    </row>
    <row r="381" spans="1:60" outlineLevel="1" x14ac:dyDescent="0.2">
      <c r="A381" s="216"/>
      <c r="B381" s="217"/>
      <c r="C381" s="245"/>
      <c r="D381" s="239"/>
      <c r="E381" s="239"/>
      <c r="F381" s="239"/>
      <c r="G381" s="239"/>
      <c r="H381" s="220"/>
      <c r="I381" s="220"/>
      <c r="J381" s="220"/>
      <c r="K381" s="220"/>
      <c r="L381" s="220"/>
      <c r="M381" s="220"/>
      <c r="N381" s="219"/>
      <c r="O381" s="219"/>
      <c r="P381" s="219"/>
      <c r="Q381" s="219"/>
      <c r="R381" s="220"/>
      <c r="S381" s="220"/>
      <c r="T381" s="220"/>
      <c r="U381" s="220"/>
      <c r="V381" s="220"/>
      <c r="W381" s="220"/>
      <c r="X381" s="220"/>
      <c r="Y381" s="209"/>
      <c r="Z381" s="209"/>
      <c r="AA381" s="209"/>
      <c r="AB381" s="209"/>
      <c r="AC381" s="209"/>
      <c r="AD381" s="209"/>
      <c r="AE381" s="209"/>
      <c r="AF381" s="209"/>
      <c r="AG381" s="209" t="s">
        <v>128</v>
      </c>
      <c r="AH381" s="209"/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x14ac:dyDescent="0.2">
      <c r="A382" s="223" t="s">
        <v>117</v>
      </c>
      <c r="B382" s="224" t="s">
        <v>84</v>
      </c>
      <c r="C382" s="242" t="s">
        <v>85</v>
      </c>
      <c r="D382" s="225"/>
      <c r="E382" s="226"/>
      <c r="F382" s="227"/>
      <c r="G382" s="227">
        <f>SUMIF(AG383:AG429,"&lt;&gt;NOR",G383:G429)</f>
        <v>0</v>
      </c>
      <c r="H382" s="227"/>
      <c r="I382" s="227">
        <f>SUM(I383:I429)</f>
        <v>0</v>
      </c>
      <c r="J382" s="227"/>
      <c r="K382" s="227">
        <f>SUM(K383:K429)</f>
        <v>0</v>
      </c>
      <c r="L382" s="227"/>
      <c r="M382" s="227">
        <f>SUM(M383:M429)</f>
        <v>0</v>
      </c>
      <c r="N382" s="226"/>
      <c r="O382" s="226">
        <f>SUM(O383:O429)</f>
        <v>0</v>
      </c>
      <c r="P382" s="226"/>
      <c r="Q382" s="226">
        <f>SUM(Q383:Q429)</f>
        <v>0</v>
      </c>
      <c r="R382" s="227"/>
      <c r="S382" s="227"/>
      <c r="T382" s="228"/>
      <c r="U382" s="222"/>
      <c r="V382" s="222">
        <f>SUM(V383:V429)</f>
        <v>218.35</v>
      </c>
      <c r="W382" s="222"/>
      <c r="X382" s="222"/>
      <c r="AG382" t="s">
        <v>118</v>
      </c>
    </row>
    <row r="383" spans="1:60" ht="22.5" outlineLevel="1" x14ac:dyDescent="0.2">
      <c r="A383" s="229">
        <v>60</v>
      </c>
      <c r="B383" s="230" t="s">
        <v>412</v>
      </c>
      <c r="C383" s="243" t="s">
        <v>413</v>
      </c>
      <c r="D383" s="231" t="s">
        <v>353</v>
      </c>
      <c r="E383" s="232">
        <v>38.640889999999999</v>
      </c>
      <c r="F383" s="233"/>
      <c r="G383" s="234">
        <f>ROUND(E383*F383,2)</f>
        <v>0</v>
      </c>
      <c r="H383" s="233"/>
      <c r="I383" s="234">
        <f>ROUND(E383*H383,2)</f>
        <v>0</v>
      </c>
      <c r="J383" s="233"/>
      <c r="K383" s="234">
        <f>ROUND(E383*J383,2)</f>
        <v>0</v>
      </c>
      <c r="L383" s="234">
        <v>21</v>
      </c>
      <c r="M383" s="234">
        <f>G383*(1+L383/100)</f>
        <v>0</v>
      </c>
      <c r="N383" s="232">
        <v>0</v>
      </c>
      <c r="O383" s="232">
        <f>ROUND(E383*N383,2)</f>
        <v>0</v>
      </c>
      <c r="P383" s="232">
        <v>0</v>
      </c>
      <c r="Q383" s="232">
        <f>ROUND(E383*P383,2)</f>
        <v>0</v>
      </c>
      <c r="R383" s="234" t="s">
        <v>414</v>
      </c>
      <c r="S383" s="234" t="s">
        <v>122</v>
      </c>
      <c r="T383" s="235" t="s">
        <v>122</v>
      </c>
      <c r="U383" s="220">
        <v>0.27700000000000002</v>
      </c>
      <c r="V383" s="220">
        <f>ROUND(E383*U383,2)</f>
        <v>10.7</v>
      </c>
      <c r="W383" s="220"/>
      <c r="X383" s="220" t="s">
        <v>415</v>
      </c>
      <c r="Y383" s="209"/>
      <c r="Z383" s="209"/>
      <c r="AA383" s="209"/>
      <c r="AB383" s="209"/>
      <c r="AC383" s="209"/>
      <c r="AD383" s="209"/>
      <c r="AE383" s="209"/>
      <c r="AF383" s="209"/>
      <c r="AG383" s="209" t="s">
        <v>416</v>
      </c>
      <c r="AH383" s="209"/>
      <c r="AI383" s="209"/>
      <c r="AJ383" s="209"/>
      <c r="AK383" s="209"/>
      <c r="AL383" s="209"/>
      <c r="AM383" s="209"/>
      <c r="AN383" s="209"/>
      <c r="AO383" s="209"/>
      <c r="AP383" s="209"/>
      <c r="AQ383" s="209"/>
      <c r="AR383" s="209"/>
      <c r="AS383" s="209"/>
      <c r="AT383" s="209"/>
      <c r="AU383" s="209"/>
      <c r="AV383" s="209"/>
      <c r="AW383" s="209"/>
      <c r="AX383" s="209"/>
      <c r="AY383" s="209"/>
      <c r="AZ383" s="209"/>
      <c r="BA383" s="209"/>
      <c r="BB383" s="209"/>
      <c r="BC383" s="209"/>
      <c r="BD383" s="209"/>
      <c r="BE383" s="209"/>
      <c r="BF383" s="209"/>
      <c r="BG383" s="209"/>
      <c r="BH383" s="209"/>
    </row>
    <row r="384" spans="1:60" outlineLevel="1" x14ac:dyDescent="0.2">
      <c r="A384" s="216"/>
      <c r="B384" s="217"/>
      <c r="C384" s="256" t="s">
        <v>417</v>
      </c>
      <c r="D384" s="252"/>
      <c r="E384" s="252"/>
      <c r="F384" s="252"/>
      <c r="G384" s="252"/>
      <c r="H384" s="220"/>
      <c r="I384" s="220"/>
      <c r="J384" s="220"/>
      <c r="K384" s="220"/>
      <c r="L384" s="220"/>
      <c r="M384" s="220"/>
      <c r="N384" s="219"/>
      <c r="O384" s="219"/>
      <c r="P384" s="219"/>
      <c r="Q384" s="219"/>
      <c r="R384" s="220"/>
      <c r="S384" s="220"/>
      <c r="T384" s="220"/>
      <c r="U384" s="220"/>
      <c r="V384" s="220"/>
      <c r="W384" s="220"/>
      <c r="X384" s="220"/>
      <c r="Y384" s="209"/>
      <c r="Z384" s="209"/>
      <c r="AA384" s="209"/>
      <c r="AB384" s="209"/>
      <c r="AC384" s="209"/>
      <c r="AD384" s="209"/>
      <c r="AE384" s="209"/>
      <c r="AF384" s="209"/>
      <c r="AG384" s="209" t="s">
        <v>177</v>
      </c>
      <c r="AH384" s="209"/>
      <c r="AI384" s="209"/>
      <c r="AJ384" s="209"/>
      <c r="AK384" s="209"/>
      <c r="AL384" s="209"/>
      <c r="AM384" s="209"/>
      <c r="AN384" s="209"/>
      <c r="AO384" s="209"/>
      <c r="AP384" s="209"/>
      <c r="AQ384" s="209"/>
      <c r="AR384" s="209"/>
      <c r="AS384" s="209"/>
      <c r="AT384" s="209"/>
      <c r="AU384" s="209"/>
      <c r="AV384" s="209"/>
      <c r="AW384" s="209"/>
      <c r="AX384" s="209"/>
      <c r="AY384" s="209"/>
      <c r="AZ384" s="209"/>
      <c r="BA384" s="209"/>
      <c r="BB384" s="209"/>
      <c r="BC384" s="209"/>
      <c r="BD384" s="209"/>
      <c r="BE384" s="209"/>
      <c r="BF384" s="209"/>
      <c r="BG384" s="209"/>
      <c r="BH384" s="209"/>
    </row>
    <row r="385" spans="1:60" outlineLevel="1" x14ac:dyDescent="0.2">
      <c r="A385" s="216"/>
      <c r="B385" s="217"/>
      <c r="C385" s="257" t="s">
        <v>418</v>
      </c>
      <c r="D385" s="253"/>
      <c r="E385" s="253"/>
      <c r="F385" s="253"/>
      <c r="G385" s="253"/>
      <c r="H385" s="220"/>
      <c r="I385" s="220"/>
      <c r="J385" s="220"/>
      <c r="K385" s="220"/>
      <c r="L385" s="220"/>
      <c r="M385" s="220"/>
      <c r="N385" s="219"/>
      <c r="O385" s="219"/>
      <c r="P385" s="219"/>
      <c r="Q385" s="219"/>
      <c r="R385" s="220"/>
      <c r="S385" s="220"/>
      <c r="T385" s="220"/>
      <c r="U385" s="220"/>
      <c r="V385" s="220"/>
      <c r="W385" s="220"/>
      <c r="X385" s="220"/>
      <c r="Y385" s="209"/>
      <c r="Z385" s="209"/>
      <c r="AA385" s="209"/>
      <c r="AB385" s="209"/>
      <c r="AC385" s="209"/>
      <c r="AD385" s="209"/>
      <c r="AE385" s="209"/>
      <c r="AF385" s="209"/>
      <c r="AG385" s="209" t="s">
        <v>127</v>
      </c>
      <c r="AH385" s="209"/>
      <c r="AI385" s="209"/>
      <c r="AJ385" s="209"/>
      <c r="AK385" s="209"/>
      <c r="AL385" s="209"/>
      <c r="AM385" s="209"/>
      <c r="AN385" s="209"/>
      <c r="AO385" s="209"/>
      <c r="AP385" s="209"/>
      <c r="AQ385" s="209"/>
      <c r="AR385" s="209"/>
      <c r="AS385" s="209"/>
      <c r="AT385" s="209"/>
      <c r="AU385" s="209"/>
      <c r="AV385" s="209"/>
      <c r="AW385" s="209"/>
      <c r="AX385" s="209"/>
      <c r="AY385" s="209"/>
      <c r="AZ385" s="209"/>
      <c r="BA385" s="209"/>
      <c r="BB385" s="209"/>
      <c r="BC385" s="209"/>
      <c r="BD385" s="209"/>
      <c r="BE385" s="209"/>
      <c r="BF385" s="209"/>
      <c r="BG385" s="209"/>
      <c r="BH385" s="209"/>
    </row>
    <row r="386" spans="1:60" outlineLevel="1" x14ac:dyDescent="0.2">
      <c r="A386" s="216"/>
      <c r="B386" s="217"/>
      <c r="C386" s="257" t="s">
        <v>419</v>
      </c>
      <c r="D386" s="253"/>
      <c r="E386" s="253"/>
      <c r="F386" s="253"/>
      <c r="G386" s="253"/>
      <c r="H386" s="220"/>
      <c r="I386" s="220"/>
      <c r="J386" s="220"/>
      <c r="K386" s="220"/>
      <c r="L386" s="220"/>
      <c r="M386" s="220"/>
      <c r="N386" s="219"/>
      <c r="O386" s="219"/>
      <c r="P386" s="219"/>
      <c r="Q386" s="219"/>
      <c r="R386" s="220"/>
      <c r="S386" s="220"/>
      <c r="T386" s="220"/>
      <c r="U386" s="220"/>
      <c r="V386" s="220"/>
      <c r="W386" s="220"/>
      <c r="X386" s="220"/>
      <c r="Y386" s="209"/>
      <c r="Z386" s="209"/>
      <c r="AA386" s="209"/>
      <c r="AB386" s="209"/>
      <c r="AC386" s="209"/>
      <c r="AD386" s="209"/>
      <c r="AE386" s="209"/>
      <c r="AF386" s="209"/>
      <c r="AG386" s="209" t="s">
        <v>127</v>
      </c>
      <c r="AH386" s="209"/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 ht="22.5" outlineLevel="1" x14ac:dyDescent="0.2">
      <c r="A387" s="216"/>
      <c r="B387" s="217"/>
      <c r="C387" s="257" t="s">
        <v>420</v>
      </c>
      <c r="D387" s="253"/>
      <c r="E387" s="253"/>
      <c r="F387" s="253"/>
      <c r="G387" s="253"/>
      <c r="H387" s="220"/>
      <c r="I387" s="220"/>
      <c r="J387" s="220"/>
      <c r="K387" s="220"/>
      <c r="L387" s="220"/>
      <c r="M387" s="220"/>
      <c r="N387" s="219"/>
      <c r="O387" s="219"/>
      <c r="P387" s="219"/>
      <c r="Q387" s="219"/>
      <c r="R387" s="220"/>
      <c r="S387" s="220"/>
      <c r="T387" s="220"/>
      <c r="U387" s="220"/>
      <c r="V387" s="220"/>
      <c r="W387" s="220"/>
      <c r="X387" s="220"/>
      <c r="Y387" s="209"/>
      <c r="Z387" s="209"/>
      <c r="AA387" s="209"/>
      <c r="AB387" s="209"/>
      <c r="AC387" s="209"/>
      <c r="AD387" s="209"/>
      <c r="AE387" s="209"/>
      <c r="AF387" s="209"/>
      <c r="AG387" s="209" t="s">
        <v>127</v>
      </c>
      <c r="AH387" s="209"/>
      <c r="AI387" s="209"/>
      <c r="AJ387" s="209"/>
      <c r="AK387" s="209"/>
      <c r="AL387" s="209"/>
      <c r="AM387" s="209"/>
      <c r="AN387" s="209"/>
      <c r="AO387" s="209"/>
      <c r="AP387" s="209"/>
      <c r="AQ387" s="209"/>
      <c r="AR387" s="209"/>
      <c r="AS387" s="209"/>
      <c r="AT387" s="209"/>
      <c r="AU387" s="209"/>
      <c r="AV387" s="209"/>
      <c r="AW387" s="209"/>
      <c r="AX387" s="209"/>
      <c r="AY387" s="209"/>
      <c r="AZ387" s="209"/>
      <c r="BA387" s="236" t="str">
        <f>C387</f>
        <v>- při vodorovné dopravě po vodě : vyložení na hromady na suchu nebo na přeložení na dopravní prostředek na suchu do 15 m vodorovně a současně do 4 m svisle,</v>
      </c>
      <c r="BB387" s="209"/>
      <c r="BC387" s="209"/>
      <c r="BD387" s="209"/>
      <c r="BE387" s="209"/>
      <c r="BF387" s="209"/>
      <c r="BG387" s="209"/>
      <c r="BH387" s="209"/>
    </row>
    <row r="388" spans="1:60" outlineLevel="1" x14ac:dyDescent="0.2">
      <c r="A388" s="216"/>
      <c r="B388" s="217"/>
      <c r="C388" s="257" t="s">
        <v>421</v>
      </c>
      <c r="D388" s="253"/>
      <c r="E388" s="253"/>
      <c r="F388" s="253"/>
      <c r="G388" s="253"/>
      <c r="H388" s="220"/>
      <c r="I388" s="220"/>
      <c r="J388" s="220"/>
      <c r="K388" s="220"/>
      <c r="L388" s="220"/>
      <c r="M388" s="220"/>
      <c r="N388" s="219"/>
      <c r="O388" s="219"/>
      <c r="P388" s="219"/>
      <c r="Q388" s="219"/>
      <c r="R388" s="220"/>
      <c r="S388" s="220"/>
      <c r="T388" s="220"/>
      <c r="U388" s="220"/>
      <c r="V388" s="220"/>
      <c r="W388" s="220"/>
      <c r="X388" s="220"/>
      <c r="Y388" s="209"/>
      <c r="Z388" s="209"/>
      <c r="AA388" s="209"/>
      <c r="AB388" s="209"/>
      <c r="AC388" s="209"/>
      <c r="AD388" s="209"/>
      <c r="AE388" s="209"/>
      <c r="AF388" s="209"/>
      <c r="AG388" s="209" t="s">
        <v>127</v>
      </c>
      <c r="AH388" s="209"/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outlineLevel="1" x14ac:dyDescent="0.2">
      <c r="A389" s="216"/>
      <c r="B389" s="217"/>
      <c r="C389" s="255" t="s">
        <v>422</v>
      </c>
      <c r="D389" s="250"/>
      <c r="E389" s="251"/>
      <c r="F389" s="220"/>
      <c r="G389" s="220"/>
      <c r="H389" s="220"/>
      <c r="I389" s="220"/>
      <c r="J389" s="220"/>
      <c r="K389" s="220"/>
      <c r="L389" s="220"/>
      <c r="M389" s="220"/>
      <c r="N389" s="219"/>
      <c r="O389" s="219"/>
      <c r="P389" s="219"/>
      <c r="Q389" s="219"/>
      <c r="R389" s="220"/>
      <c r="S389" s="220"/>
      <c r="T389" s="220"/>
      <c r="U389" s="220"/>
      <c r="V389" s="220"/>
      <c r="W389" s="220"/>
      <c r="X389" s="220"/>
      <c r="Y389" s="209"/>
      <c r="Z389" s="209"/>
      <c r="AA389" s="209"/>
      <c r="AB389" s="209"/>
      <c r="AC389" s="209"/>
      <c r="AD389" s="209"/>
      <c r="AE389" s="209"/>
      <c r="AF389" s="209"/>
      <c r="AG389" s="209" t="s">
        <v>155</v>
      </c>
      <c r="AH389" s="209">
        <v>0</v>
      </c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outlineLevel="1" x14ac:dyDescent="0.2">
      <c r="A390" s="216"/>
      <c r="B390" s="217"/>
      <c r="C390" s="255" t="s">
        <v>423</v>
      </c>
      <c r="D390" s="250"/>
      <c r="E390" s="251"/>
      <c r="F390" s="220"/>
      <c r="G390" s="220"/>
      <c r="H390" s="220"/>
      <c r="I390" s="220"/>
      <c r="J390" s="220"/>
      <c r="K390" s="220"/>
      <c r="L390" s="220"/>
      <c r="M390" s="220"/>
      <c r="N390" s="219"/>
      <c r="O390" s="219"/>
      <c r="P390" s="219"/>
      <c r="Q390" s="219"/>
      <c r="R390" s="220"/>
      <c r="S390" s="220"/>
      <c r="T390" s="220"/>
      <c r="U390" s="220"/>
      <c r="V390" s="220"/>
      <c r="W390" s="220"/>
      <c r="X390" s="220"/>
      <c r="Y390" s="209"/>
      <c r="Z390" s="209"/>
      <c r="AA390" s="209"/>
      <c r="AB390" s="209"/>
      <c r="AC390" s="209"/>
      <c r="AD390" s="209"/>
      <c r="AE390" s="209"/>
      <c r="AF390" s="209"/>
      <c r="AG390" s="209" t="s">
        <v>155</v>
      </c>
      <c r="AH390" s="209">
        <v>0</v>
      </c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outlineLevel="1" x14ac:dyDescent="0.2">
      <c r="A391" s="216"/>
      <c r="B391" s="217"/>
      <c r="C391" s="255" t="s">
        <v>424</v>
      </c>
      <c r="D391" s="250"/>
      <c r="E391" s="251">
        <v>38.640889999999999</v>
      </c>
      <c r="F391" s="220"/>
      <c r="G391" s="220"/>
      <c r="H391" s="220"/>
      <c r="I391" s="220"/>
      <c r="J391" s="220"/>
      <c r="K391" s="220"/>
      <c r="L391" s="220"/>
      <c r="M391" s="220"/>
      <c r="N391" s="219"/>
      <c r="O391" s="219"/>
      <c r="P391" s="219"/>
      <c r="Q391" s="219"/>
      <c r="R391" s="220"/>
      <c r="S391" s="220"/>
      <c r="T391" s="220"/>
      <c r="U391" s="220"/>
      <c r="V391" s="220"/>
      <c r="W391" s="220"/>
      <c r="X391" s="220"/>
      <c r="Y391" s="209"/>
      <c r="Z391" s="209"/>
      <c r="AA391" s="209"/>
      <c r="AB391" s="209"/>
      <c r="AC391" s="209"/>
      <c r="AD391" s="209"/>
      <c r="AE391" s="209"/>
      <c r="AF391" s="209"/>
      <c r="AG391" s="209" t="s">
        <v>155</v>
      </c>
      <c r="AH391" s="209">
        <v>0</v>
      </c>
      <c r="AI391" s="209"/>
      <c r="AJ391" s="209"/>
      <c r="AK391" s="209"/>
      <c r="AL391" s="209"/>
      <c r="AM391" s="209"/>
      <c r="AN391" s="209"/>
      <c r="AO391" s="209"/>
      <c r="AP391" s="209"/>
      <c r="AQ391" s="209"/>
      <c r="AR391" s="209"/>
      <c r="AS391" s="209"/>
      <c r="AT391" s="209"/>
      <c r="AU391" s="209"/>
      <c r="AV391" s="209"/>
      <c r="AW391" s="209"/>
      <c r="AX391" s="209"/>
      <c r="AY391" s="209"/>
      <c r="AZ391" s="209"/>
      <c r="BA391" s="209"/>
      <c r="BB391" s="209"/>
      <c r="BC391" s="209"/>
      <c r="BD391" s="209"/>
      <c r="BE391" s="209"/>
      <c r="BF391" s="209"/>
      <c r="BG391" s="209"/>
      <c r="BH391" s="209"/>
    </row>
    <row r="392" spans="1:60" outlineLevel="1" x14ac:dyDescent="0.2">
      <c r="A392" s="216"/>
      <c r="B392" s="217"/>
      <c r="C392" s="245"/>
      <c r="D392" s="239"/>
      <c r="E392" s="239"/>
      <c r="F392" s="239"/>
      <c r="G392" s="239"/>
      <c r="H392" s="220"/>
      <c r="I392" s="220"/>
      <c r="J392" s="220"/>
      <c r="K392" s="220"/>
      <c r="L392" s="220"/>
      <c r="M392" s="220"/>
      <c r="N392" s="219"/>
      <c r="O392" s="219"/>
      <c r="P392" s="219"/>
      <c r="Q392" s="219"/>
      <c r="R392" s="220"/>
      <c r="S392" s="220"/>
      <c r="T392" s="220"/>
      <c r="U392" s="220"/>
      <c r="V392" s="220"/>
      <c r="W392" s="220"/>
      <c r="X392" s="220"/>
      <c r="Y392" s="209"/>
      <c r="Z392" s="209"/>
      <c r="AA392" s="209"/>
      <c r="AB392" s="209"/>
      <c r="AC392" s="209"/>
      <c r="AD392" s="209"/>
      <c r="AE392" s="209"/>
      <c r="AF392" s="209"/>
      <c r="AG392" s="209" t="s">
        <v>128</v>
      </c>
      <c r="AH392" s="209"/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 ht="22.5" outlineLevel="1" x14ac:dyDescent="0.2">
      <c r="A393" s="229">
        <v>61</v>
      </c>
      <c r="B393" s="230" t="s">
        <v>425</v>
      </c>
      <c r="C393" s="243" t="s">
        <v>426</v>
      </c>
      <c r="D393" s="231" t="s">
        <v>353</v>
      </c>
      <c r="E393" s="232">
        <v>38.640889999999999</v>
      </c>
      <c r="F393" s="233"/>
      <c r="G393" s="234">
        <f>ROUND(E393*F393,2)</f>
        <v>0</v>
      </c>
      <c r="H393" s="233"/>
      <c r="I393" s="234">
        <f>ROUND(E393*H393,2)</f>
        <v>0</v>
      </c>
      <c r="J393" s="233"/>
      <c r="K393" s="234">
        <f>ROUND(E393*J393,2)</f>
        <v>0</v>
      </c>
      <c r="L393" s="234">
        <v>21</v>
      </c>
      <c r="M393" s="234">
        <f>G393*(1+L393/100)</f>
        <v>0</v>
      </c>
      <c r="N393" s="232">
        <v>0</v>
      </c>
      <c r="O393" s="232">
        <f>ROUND(E393*N393,2)</f>
        <v>0</v>
      </c>
      <c r="P393" s="232">
        <v>0</v>
      </c>
      <c r="Q393" s="232">
        <f>ROUND(E393*P393,2)</f>
        <v>0</v>
      </c>
      <c r="R393" s="234" t="s">
        <v>329</v>
      </c>
      <c r="S393" s="234" t="s">
        <v>122</v>
      </c>
      <c r="T393" s="235" t="s">
        <v>122</v>
      </c>
      <c r="U393" s="220">
        <v>0.93300000000000005</v>
      </c>
      <c r="V393" s="220">
        <f>ROUND(E393*U393,2)</f>
        <v>36.049999999999997</v>
      </c>
      <c r="W393" s="220"/>
      <c r="X393" s="220" t="s">
        <v>415</v>
      </c>
      <c r="Y393" s="209"/>
      <c r="Z393" s="209"/>
      <c r="AA393" s="209"/>
      <c r="AB393" s="209"/>
      <c r="AC393" s="209"/>
      <c r="AD393" s="209"/>
      <c r="AE393" s="209"/>
      <c r="AF393" s="209"/>
      <c r="AG393" s="209" t="s">
        <v>416</v>
      </c>
      <c r="AH393" s="209"/>
      <c r="AI393" s="209"/>
      <c r="AJ393" s="209"/>
      <c r="AK393" s="209"/>
      <c r="AL393" s="209"/>
      <c r="AM393" s="209"/>
      <c r="AN393" s="209"/>
      <c r="AO393" s="209"/>
      <c r="AP393" s="209"/>
      <c r="AQ393" s="209"/>
      <c r="AR393" s="209"/>
      <c r="AS393" s="209"/>
      <c r="AT393" s="209"/>
      <c r="AU393" s="209"/>
      <c r="AV393" s="209"/>
      <c r="AW393" s="209"/>
      <c r="AX393" s="209"/>
      <c r="AY393" s="209"/>
      <c r="AZ393" s="209"/>
      <c r="BA393" s="209"/>
      <c r="BB393" s="209"/>
      <c r="BC393" s="209"/>
      <c r="BD393" s="209"/>
      <c r="BE393" s="209"/>
      <c r="BF393" s="209"/>
      <c r="BG393" s="209"/>
      <c r="BH393" s="209"/>
    </row>
    <row r="394" spans="1:60" outlineLevel="1" x14ac:dyDescent="0.2">
      <c r="A394" s="216"/>
      <c r="B394" s="217"/>
      <c r="C394" s="255" t="s">
        <v>422</v>
      </c>
      <c r="D394" s="250"/>
      <c r="E394" s="251"/>
      <c r="F394" s="220"/>
      <c r="G394" s="220"/>
      <c r="H394" s="220"/>
      <c r="I394" s="220"/>
      <c r="J394" s="220"/>
      <c r="K394" s="220"/>
      <c r="L394" s="220"/>
      <c r="M394" s="220"/>
      <c r="N394" s="219"/>
      <c r="O394" s="219"/>
      <c r="P394" s="219"/>
      <c r="Q394" s="219"/>
      <c r="R394" s="220"/>
      <c r="S394" s="220"/>
      <c r="T394" s="220"/>
      <c r="U394" s="220"/>
      <c r="V394" s="220"/>
      <c r="W394" s="220"/>
      <c r="X394" s="220"/>
      <c r="Y394" s="209"/>
      <c r="Z394" s="209"/>
      <c r="AA394" s="209"/>
      <c r="AB394" s="209"/>
      <c r="AC394" s="209"/>
      <c r="AD394" s="209"/>
      <c r="AE394" s="209"/>
      <c r="AF394" s="209"/>
      <c r="AG394" s="209" t="s">
        <v>155</v>
      </c>
      <c r="AH394" s="209">
        <v>0</v>
      </c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outlineLevel="1" x14ac:dyDescent="0.2">
      <c r="A395" s="216"/>
      <c r="B395" s="217"/>
      <c r="C395" s="255" t="s">
        <v>423</v>
      </c>
      <c r="D395" s="250"/>
      <c r="E395" s="251"/>
      <c r="F395" s="220"/>
      <c r="G395" s="220"/>
      <c r="H395" s="220"/>
      <c r="I395" s="220"/>
      <c r="J395" s="220"/>
      <c r="K395" s="220"/>
      <c r="L395" s="220"/>
      <c r="M395" s="220"/>
      <c r="N395" s="219"/>
      <c r="O395" s="219"/>
      <c r="P395" s="219"/>
      <c r="Q395" s="219"/>
      <c r="R395" s="220"/>
      <c r="S395" s="220"/>
      <c r="T395" s="220"/>
      <c r="U395" s="220"/>
      <c r="V395" s="220"/>
      <c r="W395" s="220"/>
      <c r="X395" s="220"/>
      <c r="Y395" s="209"/>
      <c r="Z395" s="209"/>
      <c r="AA395" s="209"/>
      <c r="AB395" s="209"/>
      <c r="AC395" s="209"/>
      <c r="AD395" s="209"/>
      <c r="AE395" s="209"/>
      <c r="AF395" s="209"/>
      <c r="AG395" s="209" t="s">
        <v>155</v>
      </c>
      <c r="AH395" s="209">
        <v>0</v>
      </c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outlineLevel="1" x14ac:dyDescent="0.2">
      <c r="A396" s="216"/>
      <c r="B396" s="217"/>
      <c r="C396" s="255" t="s">
        <v>424</v>
      </c>
      <c r="D396" s="250"/>
      <c r="E396" s="251">
        <v>38.640889999999999</v>
      </c>
      <c r="F396" s="220"/>
      <c r="G396" s="220"/>
      <c r="H396" s="220"/>
      <c r="I396" s="220"/>
      <c r="J396" s="220"/>
      <c r="K396" s="220"/>
      <c r="L396" s="220"/>
      <c r="M396" s="220"/>
      <c r="N396" s="219"/>
      <c r="O396" s="219"/>
      <c r="P396" s="219"/>
      <c r="Q396" s="219"/>
      <c r="R396" s="220"/>
      <c r="S396" s="220"/>
      <c r="T396" s="220"/>
      <c r="U396" s="220"/>
      <c r="V396" s="220"/>
      <c r="W396" s="220"/>
      <c r="X396" s="220"/>
      <c r="Y396" s="209"/>
      <c r="Z396" s="209"/>
      <c r="AA396" s="209"/>
      <c r="AB396" s="209"/>
      <c r="AC396" s="209"/>
      <c r="AD396" s="209"/>
      <c r="AE396" s="209"/>
      <c r="AF396" s="209"/>
      <c r="AG396" s="209" t="s">
        <v>155</v>
      </c>
      <c r="AH396" s="209">
        <v>0</v>
      </c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outlineLevel="1" x14ac:dyDescent="0.2">
      <c r="A397" s="216"/>
      <c r="B397" s="217"/>
      <c r="C397" s="245"/>
      <c r="D397" s="239"/>
      <c r="E397" s="239"/>
      <c r="F397" s="239"/>
      <c r="G397" s="239"/>
      <c r="H397" s="220"/>
      <c r="I397" s="220"/>
      <c r="J397" s="220"/>
      <c r="K397" s="220"/>
      <c r="L397" s="220"/>
      <c r="M397" s="220"/>
      <c r="N397" s="219"/>
      <c r="O397" s="219"/>
      <c r="P397" s="219"/>
      <c r="Q397" s="219"/>
      <c r="R397" s="220"/>
      <c r="S397" s="220"/>
      <c r="T397" s="220"/>
      <c r="U397" s="220"/>
      <c r="V397" s="220"/>
      <c r="W397" s="220"/>
      <c r="X397" s="220"/>
      <c r="Y397" s="209"/>
      <c r="Z397" s="209"/>
      <c r="AA397" s="209"/>
      <c r="AB397" s="209"/>
      <c r="AC397" s="209"/>
      <c r="AD397" s="209"/>
      <c r="AE397" s="209"/>
      <c r="AF397" s="209"/>
      <c r="AG397" s="209" t="s">
        <v>128</v>
      </c>
      <c r="AH397" s="209"/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outlineLevel="1" x14ac:dyDescent="0.2">
      <c r="A398" s="229">
        <v>62</v>
      </c>
      <c r="B398" s="230" t="s">
        <v>427</v>
      </c>
      <c r="C398" s="243" t="s">
        <v>428</v>
      </c>
      <c r="D398" s="231" t="s">
        <v>353</v>
      </c>
      <c r="E398" s="232">
        <v>115.92267</v>
      </c>
      <c r="F398" s="233"/>
      <c r="G398" s="234">
        <f>ROUND(E398*F398,2)</f>
        <v>0</v>
      </c>
      <c r="H398" s="233"/>
      <c r="I398" s="234">
        <f>ROUND(E398*H398,2)</f>
        <v>0</v>
      </c>
      <c r="J398" s="233"/>
      <c r="K398" s="234">
        <f>ROUND(E398*J398,2)</f>
        <v>0</v>
      </c>
      <c r="L398" s="234">
        <v>21</v>
      </c>
      <c r="M398" s="234">
        <f>G398*(1+L398/100)</f>
        <v>0</v>
      </c>
      <c r="N398" s="232">
        <v>0</v>
      </c>
      <c r="O398" s="232">
        <f>ROUND(E398*N398,2)</f>
        <v>0</v>
      </c>
      <c r="P398" s="232">
        <v>0</v>
      </c>
      <c r="Q398" s="232">
        <f>ROUND(E398*P398,2)</f>
        <v>0</v>
      </c>
      <c r="R398" s="234" t="s">
        <v>329</v>
      </c>
      <c r="S398" s="234" t="s">
        <v>122</v>
      </c>
      <c r="T398" s="235" t="s">
        <v>122</v>
      </c>
      <c r="U398" s="220">
        <v>0.65300000000000002</v>
      </c>
      <c r="V398" s="220">
        <f>ROUND(E398*U398,2)</f>
        <v>75.7</v>
      </c>
      <c r="W398" s="220"/>
      <c r="X398" s="220" t="s">
        <v>415</v>
      </c>
      <c r="Y398" s="209"/>
      <c r="Z398" s="209"/>
      <c r="AA398" s="209"/>
      <c r="AB398" s="209"/>
      <c r="AC398" s="209"/>
      <c r="AD398" s="209"/>
      <c r="AE398" s="209"/>
      <c r="AF398" s="209"/>
      <c r="AG398" s="209" t="s">
        <v>416</v>
      </c>
      <c r="AH398" s="209"/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outlineLevel="1" x14ac:dyDescent="0.2">
      <c r="A399" s="216"/>
      <c r="B399" s="217"/>
      <c r="C399" s="255" t="s">
        <v>422</v>
      </c>
      <c r="D399" s="250"/>
      <c r="E399" s="251"/>
      <c r="F399" s="220"/>
      <c r="G399" s="220"/>
      <c r="H399" s="220"/>
      <c r="I399" s="220"/>
      <c r="J399" s="220"/>
      <c r="K399" s="220"/>
      <c r="L399" s="220"/>
      <c r="M399" s="220"/>
      <c r="N399" s="219"/>
      <c r="O399" s="219"/>
      <c r="P399" s="219"/>
      <c r="Q399" s="219"/>
      <c r="R399" s="220"/>
      <c r="S399" s="220"/>
      <c r="T399" s="220"/>
      <c r="U399" s="220"/>
      <c r="V399" s="220"/>
      <c r="W399" s="220"/>
      <c r="X399" s="220"/>
      <c r="Y399" s="209"/>
      <c r="Z399" s="209"/>
      <c r="AA399" s="209"/>
      <c r="AB399" s="209"/>
      <c r="AC399" s="209"/>
      <c r="AD399" s="209"/>
      <c r="AE399" s="209"/>
      <c r="AF399" s="209"/>
      <c r="AG399" s="209" t="s">
        <v>155</v>
      </c>
      <c r="AH399" s="209">
        <v>0</v>
      </c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</row>
    <row r="400" spans="1:60" outlineLevel="1" x14ac:dyDescent="0.2">
      <c r="A400" s="216"/>
      <c r="B400" s="217"/>
      <c r="C400" s="255" t="s">
        <v>423</v>
      </c>
      <c r="D400" s="250"/>
      <c r="E400" s="251"/>
      <c r="F400" s="220"/>
      <c r="G400" s="220"/>
      <c r="H400" s="220"/>
      <c r="I400" s="220"/>
      <c r="J400" s="220"/>
      <c r="K400" s="220"/>
      <c r="L400" s="220"/>
      <c r="M400" s="220"/>
      <c r="N400" s="219"/>
      <c r="O400" s="219"/>
      <c r="P400" s="219"/>
      <c r="Q400" s="219"/>
      <c r="R400" s="220"/>
      <c r="S400" s="220"/>
      <c r="T400" s="220"/>
      <c r="U400" s="220"/>
      <c r="V400" s="220"/>
      <c r="W400" s="220"/>
      <c r="X400" s="220"/>
      <c r="Y400" s="209"/>
      <c r="Z400" s="209"/>
      <c r="AA400" s="209"/>
      <c r="AB400" s="209"/>
      <c r="AC400" s="209"/>
      <c r="AD400" s="209"/>
      <c r="AE400" s="209"/>
      <c r="AF400" s="209"/>
      <c r="AG400" s="209" t="s">
        <v>155</v>
      </c>
      <c r="AH400" s="209">
        <v>0</v>
      </c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</row>
    <row r="401" spans="1:60" outlineLevel="1" x14ac:dyDescent="0.2">
      <c r="A401" s="216"/>
      <c r="B401" s="217"/>
      <c r="C401" s="255" t="s">
        <v>429</v>
      </c>
      <c r="D401" s="250"/>
      <c r="E401" s="251">
        <v>115.92267</v>
      </c>
      <c r="F401" s="220"/>
      <c r="G401" s="220"/>
      <c r="H401" s="220"/>
      <c r="I401" s="220"/>
      <c r="J401" s="220"/>
      <c r="K401" s="220"/>
      <c r="L401" s="220"/>
      <c r="M401" s="220"/>
      <c r="N401" s="219"/>
      <c r="O401" s="219"/>
      <c r="P401" s="219"/>
      <c r="Q401" s="219"/>
      <c r="R401" s="220"/>
      <c r="S401" s="220"/>
      <c r="T401" s="220"/>
      <c r="U401" s="220"/>
      <c r="V401" s="220"/>
      <c r="W401" s="220"/>
      <c r="X401" s="220"/>
      <c r="Y401" s="209"/>
      <c r="Z401" s="209"/>
      <c r="AA401" s="209"/>
      <c r="AB401" s="209"/>
      <c r="AC401" s="209"/>
      <c r="AD401" s="209"/>
      <c r="AE401" s="209"/>
      <c r="AF401" s="209"/>
      <c r="AG401" s="209" t="s">
        <v>155</v>
      </c>
      <c r="AH401" s="209">
        <v>0</v>
      </c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outlineLevel="1" x14ac:dyDescent="0.2">
      <c r="A402" s="216"/>
      <c r="B402" s="217"/>
      <c r="C402" s="245"/>
      <c r="D402" s="239"/>
      <c r="E402" s="239"/>
      <c r="F402" s="239"/>
      <c r="G402" s="239"/>
      <c r="H402" s="220"/>
      <c r="I402" s="220"/>
      <c r="J402" s="220"/>
      <c r="K402" s="220"/>
      <c r="L402" s="220"/>
      <c r="M402" s="220"/>
      <c r="N402" s="219"/>
      <c r="O402" s="219"/>
      <c r="P402" s="219"/>
      <c r="Q402" s="219"/>
      <c r="R402" s="220"/>
      <c r="S402" s="220"/>
      <c r="T402" s="220"/>
      <c r="U402" s="220"/>
      <c r="V402" s="220"/>
      <c r="W402" s="220"/>
      <c r="X402" s="220"/>
      <c r="Y402" s="209"/>
      <c r="Z402" s="209"/>
      <c r="AA402" s="209"/>
      <c r="AB402" s="209"/>
      <c r="AC402" s="209"/>
      <c r="AD402" s="209"/>
      <c r="AE402" s="209"/>
      <c r="AF402" s="209"/>
      <c r="AG402" s="209" t="s">
        <v>128</v>
      </c>
      <c r="AH402" s="209"/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</row>
    <row r="403" spans="1:60" outlineLevel="1" x14ac:dyDescent="0.2">
      <c r="A403" s="229">
        <v>63</v>
      </c>
      <c r="B403" s="230" t="s">
        <v>430</v>
      </c>
      <c r="C403" s="243" t="s">
        <v>431</v>
      </c>
      <c r="D403" s="231" t="s">
        <v>353</v>
      </c>
      <c r="E403" s="232">
        <v>38.640889999999999</v>
      </c>
      <c r="F403" s="233"/>
      <c r="G403" s="234">
        <f>ROUND(E403*F403,2)</f>
        <v>0</v>
      </c>
      <c r="H403" s="233"/>
      <c r="I403" s="234">
        <f>ROUND(E403*H403,2)</f>
        <v>0</v>
      </c>
      <c r="J403" s="233"/>
      <c r="K403" s="234">
        <f>ROUND(E403*J403,2)</f>
        <v>0</v>
      </c>
      <c r="L403" s="234">
        <v>21</v>
      </c>
      <c r="M403" s="234">
        <f>G403*(1+L403/100)</f>
        <v>0</v>
      </c>
      <c r="N403" s="232">
        <v>0</v>
      </c>
      <c r="O403" s="232">
        <f>ROUND(E403*N403,2)</f>
        <v>0</v>
      </c>
      <c r="P403" s="232">
        <v>0</v>
      </c>
      <c r="Q403" s="232">
        <f>ROUND(E403*P403,2)</f>
        <v>0</v>
      </c>
      <c r="R403" s="234" t="s">
        <v>329</v>
      </c>
      <c r="S403" s="234" t="s">
        <v>122</v>
      </c>
      <c r="T403" s="235" t="s">
        <v>122</v>
      </c>
      <c r="U403" s="220">
        <v>0.49</v>
      </c>
      <c r="V403" s="220">
        <f>ROUND(E403*U403,2)</f>
        <v>18.93</v>
      </c>
      <c r="W403" s="220"/>
      <c r="X403" s="220" t="s">
        <v>415</v>
      </c>
      <c r="Y403" s="209"/>
      <c r="Z403" s="209"/>
      <c r="AA403" s="209"/>
      <c r="AB403" s="209"/>
      <c r="AC403" s="209"/>
      <c r="AD403" s="209"/>
      <c r="AE403" s="209"/>
      <c r="AF403" s="209"/>
      <c r="AG403" s="209" t="s">
        <v>416</v>
      </c>
      <c r="AH403" s="209"/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1" x14ac:dyDescent="0.2">
      <c r="A404" s="216"/>
      <c r="B404" s="217"/>
      <c r="C404" s="244" t="s">
        <v>432</v>
      </c>
      <c r="D404" s="237"/>
      <c r="E404" s="237"/>
      <c r="F404" s="237"/>
      <c r="G404" s="237"/>
      <c r="H404" s="220"/>
      <c r="I404" s="220"/>
      <c r="J404" s="220"/>
      <c r="K404" s="220"/>
      <c r="L404" s="220"/>
      <c r="M404" s="220"/>
      <c r="N404" s="219"/>
      <c r="O404" s="219"/>
      <c r="P404" s="219"/>
      <c r="Q404" s="219"/>
      <c r="R404" s="220"/>
      <c r="S404" s="220"/>
      <c r="T404" s="220"/>
      <c r="U404" s="220"/>
      <c r="V404" s="220"/>
      <c r="W404" s="220"/>
      <c r="X404" s="220"/>
      <c r="Y404" s="209"/>
      <c r="Z404" s="209"/>
      <c r="AA404" s="209"/>
      <c r="AB404" s="209"/>
      <c r="AC404" s="209"/>
      <c r="AD404" s="209"/>
      <c r="AE404" s="209"/>
      <c r="AF404" s="209"/>
      <c r="AG404" s="209" t="s">
        <v>127</v>
      </c>
      <c r="AH404" s="209"/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outlineLevel="1" x14ac:dyDescent="0.2">
      <c r="A405" s="216"/>
      <c r="B405" s="217"/>
      <c r="C405" s="255" t="s">
        <v>422</v>
      </c>
      <c r="D405" s="250"/>
      <c r="E405" s="251"/>
      <c r="F405" s="220"/>
      <c r="G405" s="220"/>
      <c r="H405" s="220"/>
      <c r="I405" s="220"/>
      <c r="J405" s="220"/>
      <c r="K405" s="220"/>
      <c r="L405" s="220"/>
      <c r="M405" s="220"/>
      <c r="N405" s="219"/>
      <c r="O405" s="219"/>
      <c r="P405" s="219"/>
      <c r="Q405" s="219"/>
      <c r="R405" s="220"/>
      <c r="S405" s="220"/>
      <c r="T405" s="220"/>
      <c r="U405" s="220"/>
      <c r="V405" s="220"/>
      <c r="W405" s="220"/>
      <c r="X405" s="220"/>
      <c r="Y405" s="209"/>
      <c r="Z405" s="209"/>
      <c r="AA405" s="209"/>
      <c r="AB405" s="209"/>
      <c r="AC405" s="209"/>
      <c r="AD405" s="209"/>
      <c r="AE405" s="209"/>
      <c r="AF405" s="209"/>
      <c r="AG405" s="209" t="s">
        <v>155</v>
      </c>
      <c r="AH405" s="209">
        <v>0</v>
      </c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</row>
    <row r="406" spans="1:60" outlineLevel="1" x14ac:dyDescent="0.2">
      <c r="A406" s="216"/>
      <c r="B406" s="217"/>
      <c r="C406" s="255" t="s">
        <v>423</v>
      </c>
      <c r="D406" s="250"/>
      <c r="E406" s="251"/>
      <c r="F406" s="220"/>
      <c r="G406" s="220"/>
      <c r="H406" s="220"/>
      <c r="I406" s="220"/>
      <c r="J406" s="220"/>
      <c r="K406" s="220"/>
      <c r="L406" s="220"/>
      <c r="M406" s="220"/>
      <c r="N406" s="219"/>
      <c r="O406" s="219"/>
      <c r="P406" s="219"/>
      <c r="Q406" s="219"/>
      <c r="R406" s="220"/>
      <c r="S406" s="220"/>
      <c r="T406" s="220"/>
      <c r="U406" s="220"/>
      <c r="V406" s="220"/>
      <c r="W406" s="220"/>
      <c r="X406" s="220"/>
      <c r="Y406" s="209"/>
      <c r="Z406" s="209"/>
      <c r="AA406" s="209"/>
      <c r="AB406" s="209"/>
      <c r="AC406" s="209"/>
      <c r="AD406" s="209"/>
      <c r="AE406" s="209"/>
      <c r="AF406" s="209"/>
      <c r="AG406" s="209" t="s">
        <v>155</v>
      </c>
      <c r="AH406" s="209">
        <v>0</v>
      </c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1" x14ac:dyDescent="0.2">
      <c r="A407" s="216"/>
      <c r="B407" s="217"/>
      <c r="C407" s="255" t="s">
        <v>424</v>
      </c>
      <c r="D407" s="250"/>
      <c r="E407" s="251">
        <v>38.640889999999999</v>
      </c>
      <c r="F407" s="220"/>
      <c r="G407" s="220"/>
      <c r="H407" s="220"/>
      <c r="I407" s="220"/>
      <c r="J407" s="220"/>
      <c r="K407" s="220"/>
      <c r="L407" s="220"/>
      <c r="M407" s="220"/>
      <c r="N407" s="219"/>
      <c r="O407" s="219"/>
      <c r="P407" s="219"/>
      <c r="Q407" s="219"/>
      <c r="R407" s="220"/>
      <c r="S407" s="220"/>
      <c r="T407" s="220"/>
      <c r="U407" s="220"/>
      <c r="V407" s="220"/>
      <c r="W407" s="220"/>
      <c r="X407" s="220"/>
      <c r="Y407" s="209"/>
      <c r="Z407" s="209"/>
      <c r="AA407" s="209"/>
      <c r="AB407" s="209"/>
      <c r="AC407" s="209"/>
      <c r="AD407" s="209"/>
      <c r="AE407" s="209"/>
      <c r="AF407" s="209"/>
      <c r="AG407" s="209" t="s">
        <v>155</v>
      </c>
      <c r="AH407" s="209">
        <v>0</v>
      </c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outlineLevel="1" x14ac:dyDescent="0.2">
      <c r="A408" s="216"/>
      <c r="B408" s="217"/>
      <c r="C408" s="245"/>
      <c r="D408" s="239"/>
      <c r="E408" s="239"/>
      <c r="F408" s="239"/>
      <c r="G408" s="239"/>
      <c r="H408" s="220"/>
      <c r="I408" s="220"/>
      <c r="J408" s="220"/>
      <c r="K408" s="220"/>
      <c r="L408" s="220"/>
      <c r="M408" s="220"/>
      <c r="N408" s="219"/>
      <c r="O408" s="219"/>
      <c r="P408" s="219"/>
      <c r="Q408" s="219"/>
      <c r="R408" s="220"/>
      <c r="S408" s="220"/>
      <c r="T408" s="220"/>
      <c r="U408" s="220"/>
      <c r="V408" s="220"/>
      <c r="W408" s="220"/>
      <c r="X408" s="220"/>
      <c r="Y408" s="209"/>
      <c r="Z408" s="209"/>
      <c r="AA408" s="209"/>
      <c r="AB408" s="209"/>
      <c r="AC408" s="209"/>
      <c r="AD408" s="209"/>
      <c r="AE408" s="209"/>
      <c r="AF408" s="209"/>
      <c r="AG408" s="209" t="s">
        <v>128</v>
      </c>
      <c r="AH408" s="209"/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 outlineLevel="1" x14ac:dyDescent="0.2">
      <c r="A409" s="229">
        <v>64</v>
      </c>
      <c r="B409" s="230" t="s">
        <v>433</v>
      </c>
      <c r="C409" s="243" t="s">
        <v>434</v>
      </c>
      <c r="D409" s="231" t="s">
        <v>353</v>
      </c>
      <c r="E409" s="232">
        <v>734.17692999999997</v>
      </c>
      <c r="F409" s="233"/>
      <c r="G409" s="234">
        <f>ROUND(E409*F409,2)</f>
        <v>0</v>
      </c>
      <c r="H409" s="233"/>
      <c r="I409" s="234">
        <f>ROUND(E409*H409,2)</f>
        <v>0</v>
      </c>
      <c r="J409" s="233"/>
      <c r="K409" s="234">
        <f>ROUND(E409*J409,2)</f>
        <v>0</v>
      </c>
      <c r="L409" s="234">
        <v>21</v>
      </c>
      <c r="M409" s="234">
        <f>G409*(1+L409/100)</f>
        <v>0</v>
      </c>
      <c r="N409" s="232">
        <v>0</v>
      </c>
      <c r="O409" s="232">
        <f>ROUND(E409*N409,2)</f>
        <v>0</v>
      </c>
      <c r="P409" s="232">
        <v>0</v>
      </c>
      <c r="Q409" s="232">
        <f>ROUND(E409*P409,2)</f>
        <v>0</v>
      </c>
      <c r="R409" s="234" t="s">
        <v>329</v>
      </c>
      <c r="S409" s="234" t="s">
        <v>122</v>
      </c>
      <c r="T409" s="235" t="s">
        <v>122</v>
      </c>
      <c r="U409" s="220">
        <v>0</v>
      </c>
      <c r="V409" s="220">
        <f>ROUND(E409*U409,2)</f>
        <v>0</v>
      </c>
      <c r="W409" s="220"/>
      <c r="X409" s="220" t="s">
        <v>415</v>
      </c>
      <c r="Y409" s="209"/>
      <c r="Z409" s="209"/>
      <c r="AA409" s="209"/>
      <c r="AB409" s="209"/>
      <c r="AC409" s="209"/>
      <c r="AD409" s="209"/>
      <c r="AE409" s="209"/>
      <c r="AF409" s="209"/>
      <c r="AG409" s="209" t="s">
        <v>416</v>
      </c>
      <c r="AH409" s="209"/>
      <c r="AI409" s="209"/>
      <c r="AJ409" s="209"/>
      <c r="AK409" s="209"/>
      <c r="AL409" s="209"/>
      <c r="AM409" s="209"/>
      <c r="AN409" s="209"/>
      <c r="AO409" s="209"/>
      <c r="AP409" s="209"/>
      <c r="AQ409" s="209"/>
      <c r="AR409" s="209"/>
      <c r="AS409" s="209"/>
      <c r="AT409" s="209"/>
      <c r="AU409" s="209"/>
      <c r="AV409" s="209"/>
      <c r="AW409" s="209"/>
      <c r="AX409" s="209"/>
      <c r="AY409" s="209"/>
      <c r="AZ409" s="209"/>
      <c r="BA409" s="209"/>
      <c r="BB409" s="209"/>
      <c r="BC409" s="209"/>
      <c r="BD409" s="209"/>
      <c r="BE409" s="209"/>
      <c r="BF409" s="209"/>
      <c r="BG409" s="209"/>
      <c r="BH409" s="209"/>
    </row>
    <row r="410" spans="1:60" outlineLevel="1" x14ac:dyDescent="0.2">
      <c r="A410" s="216"/>
      <c r="B410" s="217"/>
      <c r="C410" s="255" t="s">
        <v>422</v>
      </c>
      <c r="D410" s="250"/>
      <c r="E410" s="251"/>
      <c r="F410" s="220"/>
      <c r="G410" s="220"/>
      <c r="H410" s="220"/>
      <c r="I410" s="220"/>
      <c r="J410" s="220"/>
      <c r="K410" s="220"/>
      <c r="L410" s="220"/>
      <c r="M410" s="220"/>
      <c r="N410" s="219"/>
      <c r="O410" s="219"/>
      <c r="P410" s="219"/>
      <c r="Q410" s="219"/>
      <c r="R410" s="220"/>
      <c r="S410" s="220"/>
      <c r="T410" s="220"/>
      <c r="U410" s="220"/>
      <c r="V410" s="220"/>
      <c r="W410" s="220"/>
      <c r="X410" s="220"/>
      <c r="Y410" s="209"/>
      <c r="Z410" s="209"/>
      <c r="AA410" s="209"/>
      <c r="AB410" s="209"/>
      <c r="AC410" s="209"/>
      <c r="AD410" s="209"/>
      <c r="AE410" s="209"/>
      <c r="AF410" s="209"/>
      <c r="AG410" s="209" t="s">
        <v>155</v>
      </c>
      <c r="AH410" s="209">
        <v>0</v>
      </c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1" x14ac:dyDescent="0.2">
      <c r="A411" s="216"/>
      <c r="B411" s="217"/>
      <c r="C411" s="255" t="s">
        <v>423</v>
      </c>
      <c r="D411" s="250"/>
      <c r="E411" s="251"/>
      <c r="F411" s="220"/>
      <c r="G411" s="220"/>
      <c r="H411" s="220"/>
      <c r="I411" s="220"/>
      <c r="J411" s="220"/>
      <c r="K411" s="220"/>
      <c r="L411" s="220"/>
      <c r="M411" s="220"/>
      <c r="N411" s="219"/>
      <c r="O411" s="219"/>
      <c r="P411" s="219"/>
      <c r="Q411" s="219"/>
      <c r="R411" s="220"/>
      <c r="S411" s="220"/>
      <c r="T411" s="220"/>
      <c r="U411" s="220"/>
      <c r="V411" s="220"/>
      <c r="W411" s="220"/>
      <c r="X411" s="220"/>
      <c r="Y411" s="209"/>
      <c r="Z411" s="209"/>
      <c r="AA411" s="209"/>
      <c r="AB411" s="209"/>
      <c r="AC411" s="209"/>
      <c r="AD411" s="209"/>
      <c r="AE411" s="209"/>
      <c r="AF411" s="209"/>
      <c r="AG411" s="209" t="s">
        <v>155</v>
      </c>
      <c r="AH411" s="209">
        <v>0</v>
      </c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outlineLevel="1" x14ac:dyDescent="0.2">
      <c r="A412" s="216"/>
      <c r="B412" s="217"/>
      <c r="C412" s="255" t="s">
        <v>435</v>
      </c>
      <c r="D412" s="250"/>
      <c r="E412" s="251">
        <v>734.17692999999997</v>
      </c>
      <c r="F412" s="220"/>
      <c r="G412" s="220"/>
      <c r="H412" s="220"/>
      <c r="I412" s="220"/>
      <c r="J412" s="220"/>
      <c r="K412" s="220"/>
      <c r="L412" s="220"/>
      <c r="M412" s="220"/>
      <c r="N412" s="219"/>
      <c r="O412" s="219"/>
      <c r="P412" s="219"/>
      <c r="Q412" s="219"/>
      <c r="R412" s="220"/>
      <c r="S412" s="220"/>
      <c r="T412" s="220"/>
      <c r="U412" s="220"/>
      <c r="V412" s="220"/>
      <c r="W412" s="220"/>
      <c r="X412" s="220"/>
      <c r="Y412" s="209"/>
      <c r="Z412" s="209"/>
      <c r="AA412" s="209"/>
      <c r="AB412" s="209"/>
      <c r="AC412" s="209"/>
      <c r="AD412" s="209"/>
      <c r="AE412" s="209"/>
      <c r="AF412" s="209"/>
      <c r="AG412" s="209" t="s">
        <v>155</v>
      </c>
      <c r="AH412" s="209">
        <v>0</v>
      </c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outlineLevel="1" x14ac:dyDescent="0.2">
      <c r="A413" s="216"/>
      <c r="B413" s="217"/>
      <c r="C413" s="245"/>
      <c r="D413" s="239"/>
      <c r="E413" s="239"/>
      <c r="F413" s="239"/>
      <c r="G413" s="239"/>
      <c r="H413" s="220"/>
      <c r="I413" s="220"/>
      <c r="J413" s="220"/>
      <c r="K413" s="220"/>
      <c r="L413" s="220"/>
      <c r="M413" s="220"/>
      <c r="N413" s="219"/>
      <c r="O413" s="219"/>
      <c r="P413" s="219"/>
      <c r="Q413" s="219"/>
      <c r="R413" s="220"/>
      <c r="S413" s="220"/>
      <c r="T413" s="220"/>
      <c r="U413" s="220"/>
      <c r="V413" s="220"/>
      <c r="W413" s="220"/>
      <c r="X413" s="220"/>
      <c r="Y413" s="209"/>
      <c r="Z413" s="209"/>
      <c r="AA413" s="209"/>
      <c r="AB413" s="209"/>
      <c r="AC413" s="209"/>
      <c r="AD413" s="209"/>
      <c r="AE413" s="209"/>
      <c r="AF413" s="209"/>
      <c r="AG413" s="209" t="s">
        <v>128</v>
      </c>
      <c r="AH413" s="209"/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outlineLevel="1" x14ac:dyDescent="0.2">
      <c r="A414" s="229">
        <v>65</v>
      </c>
      <c r="B414" s="230" t="s">
        <v>436</v>
      </c>
      <c r="C414" s="243" t="s">
        <v>437</v>
      </c>
      <c r="D414" s="231" t="s">
        <v>353</v>
      </c>
      <c r="E414" s="232">
        <v>38.640889999999999</v>
      </c>
      <c r="F414" s="233"/>
      <c r="G414" s="234">
        <f>ROUND(E414*F414,2)</f>
        <v>0</v>
      </c>
      <c r="H414" s="233"/>
      <c r="I414" s="234">
        <f>ROUND(E414*H414,2)</f>
        <v>0</v>
      </c>
      <c r="J414" s="233"/>
      <c r="K414" s="234">
        <f>ROUND(E414*J414,2)</f>
        <v>0</v>
      </c>
      <c r="L414" s="234">
        <v>21</v>
      </c>
      <c r="M414" s="234">
        <f>G414*(1+L414/100)</f>
        <v>0</v>
      </c>
      <c r="N414" s="232">
        <v>0</v>
      </c>
      <c r="O414" s="232">
        <f>ROUND(E414*N414,2)</f>
        <v>0</v>
      </c>
      <c r="P414" s="232">
        <v>0</v>
      </c>
      <c r="Q414" s="232">
        <f>ROUND(E414*P414,2)</f>
        <v>0</v>
      </c>
      <c r="R414" s="234" t="s">
        <v>329</v>
      </c>
      <c r="S414" s="234" t="s">
        <v>122</v>
      </c>
      <c r="T414" s="235" t="s">
        <v>122</v>
      </c>
      <c r="U414" s="220">
        <v>0.94199999999999995</v>
      </c>
      <c r="V414" s="220">
        <f>ROUND(E414*U414,2)</f>
        <v>36.4</v>
      </c>
      <c r="W414" s="220"/>
      <c r="X414" s="220" t="s">
        <v>415</v>
      </c>
      <c r="Y414" s="209"/>
      <c r="Z414" s="209"/>
      <c r="AA414" s="209"/>
      <c r="AB414" s="209"/>
      <c r="AC414" s="209"/>
      <c r="AD414" s="209"/>
      <c r="AE414" s="209"/>
      <c r="AF414" s="209"/>
      <c r="AG414" s="209" t="s">
        <v>416</v>
      </c>
      <c r="AH414" s="209"/>
      <c r="AI414" s="209"/>
      <c r="AJ414" s="209"/>
      <c r="AK414" s="209"/>
      <c r="AL414" s="209"/>
      <c r="AM414" s="209"/>
      <c r="AN414" s="209"/>
      <c r="AO414" s="209"/>
      <c r="AP414" s="209"/>
      <c r="AQ414" s="209"/>
      <c r="AR414" s="209"/>
      <c r="AS414" s="209"/>
      <c r="AT414" s="209"/>
      <c r="AU414" s="209"/>
      <c r="AV414" s="209"/>
      <c r="AW414" s="209"/>
      <c r="AX414" s="209"/>
      <c r="AY414" s="209"/>
      <c r="AZ414" s="209"/>
      <c r="BA414" s="209"/>
      <c r="BB414" s="209"/>
      <c r="BC414" s="209"/>
      <c r="BD414" s="209"/>
      <c r="BE414" s="209"/>
      <c r="BF414" s="209"/>
      <c r="BG414" s="209"/>
      <c r="BH414" s="209"/>
    </row>
    <row r="415" spans="1:60" outlineLevel="1" x14ac:dyDescent="0.2">
      <c r="A415" s="216"/>
      <c r="B415" s="217"/>
      <c r="C415" s="244" t="s">
        <v>438</v>
      </c>
      <c r="D415" s="237"/>
      <c r="E415" s="237"/>
      <c r="F415" s="237"/>
      <c r="G415" s="237"/>
      <c r="H415" s="220"/>
      <c r="I415" s="220"/>
      <c r="J415" s="220"/>
      <c r="K415" s="220"/>
      <c r="L415" s="220"/>
      <c r="M415" s="220"/>
      <c r="N415" s="219"/>
      <c r="O415" s="219"/>
      <c r="P415" s="219"/>
      <c r="Q415" s="219"/>
      <c r="R415" s="220"/>
      <c r="S415" s="220"/>
      <c r="T415" s="220"/>
      <c r="U415" s="220"/>
      <c r="V415" s="220"/>
      <c r="W415" s="220"/>
      <c r="X415" s="220"/>
      <c r="Y415" s="209"/>
      <c r="Z415" s="209"/>
      <c r="AA415" s="209"/>
      <c r="AB415" s="209"/>
      <c r="AC415" s="209"/>
      <c r="AD415" s="209"/>
      <c r="AE415" s="209"/>
      <c r="AF415" s="209"/>
      <c r="AG415" s="209" t="s">
        <v>127</v>
      </c>
      <c r="AH415" s="209"/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1" x14ac:dyDescent="0.2">
      <c r="A416" s="216"/>
      <c r="B416" s="217"/>
      <c r="C416" s="255" t="s">
        <v>422</v>
      </c>
      <c r="D416" s="250"/>
      <c r="E416" s="251"/>
      <c r="F416" s="220"/>
      <c r="G416" s="220"/>
      <c r="H416" s="220"/>
      <c r="I416" s="220"/>
      <c r="J416" s="220"/>
      <c r="K416" s="220"/>
      <c r="L416" s="220"/>
      <c r="M416" s="220"/>
      <c r="N416" s="219"/>
      <c r="O416" s="219"/>
      <c r="P416" s="219"/>
      <c r="Q416" s="219"/>
      <c r="R416" s="220"/>
      <c r="S416" s="220"/>
      <c r="T416" s="220"/>
      <c r="U416" s="220"/>
      <c r="V416" s="220"/>
      <c r="W416" s="220"/>
      <c r="X416" s="220"/>
      <c r="Y416" s="209"/>
      <c r="Z416" s="209"/>
      <c r="AA416" s="209"/>
      <c r="AB416" s="209"/>
      <c r="AC416" s="209"/>
      <c r="AD416" s="209"/>
      <c r="AE416" s="209"/>
      <c r="AF416" s="209"/>
      <c r="AG416" s="209" t="s">
        <v>155</v>
      </c>
      <c r="AH416" s="209">
        <v>0</v>
      </c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outlineLevel="1" x14ac:dyDescent="0.2">
      <c r="A417" s="216"/>
      <c r="B417" s="217"/>
      <c r="C417" s="255" t="s">
        <v>423</v>
      </c>
      <c r="D417" s="250"/>
      <c r="E417" s="251"/>
      <c r="F417" s="220"/>
      <c r="G417" s="220"/>
      <c r="H417" s="220"/>
      <c r="I417" s="220"/>
      <c r="J417" s="220"/>
      <c r="K417" s="220"/>
      <c r="L417" s="220"/>
      <c r="M417" s="220"/>
      <c r="N417" s="219"/>
      <c r="O417" s="219"/>
      <c r="P417" s="219"/>
      <c r="Q417" s="219"/>
      <c r="R417" s="220"/>
      <c r="S417" s="220"/>
      <c r="T417" s="220"/>
      <c r="U417" s="220"/>
      <c r="V417" s="220"/>
      <c r="W417" s="220"/>
      <c r="X417" s="220"/>
      <c r="Y417" s="209"/>
      <c r="Z417" s="209"/>
      <c r="AA417" s="209"/>
      <c r="AB417" s="209"/>
      <c r="AC417" s="209"/>
      <c r="AD417" s="209"/>
      <c r="AE417" s="209"/>
      <c r="AF417" s="209"/>
      <c r="AG417" s="209" t="s">
        <v>155</v>
      </c>
      <c r="AH417" s="209">
        <v>0</v>
      </c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outlineLevel="1" x14ac:dyDescent="0.2">
      <c r="A418" s="216"/>
      <c r="B418" s="217"/>
      <c r="C418" s="255" t="s">
        <v>424</v>
      </c>
      <c r="D418" s="250"/>
      <c r="E418" s="251">
        <v>38.640889999999999</v>
      </c>
      <c r="F418" s="220"/>
      <c r="G418" s="220"/>
      <c r="H418" s="220"/>
      <c r="I418" s="220"/>
      <c r="J418" s="220"/>
      <c r="K418" s="220"/>
      <c r="L418" s="220"/>
      <c r="M418" s="220"/>
      <c r="N418" s="219"/>
      <c r="O418" s="219"/>
      <c r="P418" s="219"/>
      <c r="Q418" s="219"/>
      <c r="R418" s="220"/>
      <c r="S418" s="220"/>
      <c r="T418" s="220"/>
      <c r="U418" s="220"/>
      <c r="V418" s="220"/>
      <c r="W418" s="220"/>
      <c r="X418" s="220"/>
      <c r="Y418" s="209"/>
      <c r="Z418" s="209"/>
      <c r="AA418" s="209"/>
      <c r="AB418" s="209"/>
      <c r="AC418" s="209"/>
      <c r="AD418" s="209"/>
      <c r="AE418" s="209"/>
      <c r="AF418" s="209"/>
      <c r="AG418" s="209" t="s">
        <v>155</v>
      </c>
      <c r="AH418" s="209">
        <v>0</v>
      </c>
      <c r="AI418" s="209"/>
      <c r="AJ418" s="209"/>
      <c r="AK418" s="209"/>
      <c r="AL418" s="209"/>
      <c r="AM418" s="209"/>
      <c r="AN418" s="209"/>
      <c r="AO418" s="209"/>
      <c r="AP418" s="209"/>
      <c r="AQ418" s="209"/>
      <c r="AR418" s="209"/>
      <c r="AS418" s="209"/>
      <c r="AT418" s="209"/>
      <c r="AU418" s="209"/>
      <c r="AV418" s="209"/>
      <c r="AW418" s="209"/>
      <c r="AX418" s="209"/>
      <c r="AY418" s="209"/>
      <c r="AZ418" s="209"/>
      <c r="BA418" s="209"/>
      <c r="BB418" s="209"/>
      <c r="BC418" s="209"/>
      <c r="BD418" s="209"/>
      <c r="BE418" s="209"/>
      <c r="BF418" s="209"/>
      <c r="BG418" s="209"/>
      <c r="BH418" s="209"/>
    </row>
    <row r="419" spans="1:60" outlineLevel="1" x14ac:dyDescent="0.2">
      <c r="A419" s="216"/>
      <c r="B419" s="217"/>
      <c r="C419" s="245"/>
      <c r="D419" s="239"/>
      <c r="E419" s="239"/>
      <c r="F419" s="239"/>
      <c r="G419" s="239"/>
      <c r="H419" s="220"/>
      <c r="I419" s="220"/>
      <c r="J419" s="220"/>
      <c r="K419" s="220"/>
      <c r="L419" s="220"/>
      <c r="M419" s="220"/>
      <c r="N419" s="219"/>
      <c r="O419" s="219"/>
      <c r="P419" s="219"/>
      <c r="Q419" s="219"/>
      <c r="R419" s="220"/>
      <c r="S419" s="220"/>
      <c r="T419" s="220"/>
      <c r="U419" s="220"/>
      <c r="V419" s="220"/>
      <c r="W419" s="220"/>
      <c r="X419" s="220"/>
      <c r="Y419" s="209"/>
      <c r="Z419" s="209"/>
      <c r="AA419" s="209"/>
      <c r="AB419" s="209"/>
      <c r="AC419" s="209"/>
      <c r="AD419" s="209"/>
      <c r="AE419" s="209"/>
      <c r="AF419" s="209"/>
      <c r="AG419" s="209" t="s">
        <v>128</v>
      </c>
      <c r="AH419" s="209"/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ht="22.5" outlineLevel="1" x14ac:dyDescent="0.2">
      <c r="A420" s="229">
        <v>66</v>
      </c>
      <c r="B420" s="230" t="s">
        <v>439</v>
      </c>
      <c r="C420" s="243" t="s">
        <v>440</v>
      </c>
      <c r="D420" s="231" t="s">
        <v>353</v>
      </c>
      <c r="E420" s="232">
        <v>386.40890999999999</v>
      </c>
      <c r="F420" s="233"/>
      <c r="G420" s="234">
        <f>ROUND(E420*F420,2)</f>
        <v>0</v>
      </c>
      <c r="H420" s="233"/>
      <c r="I420" s="234">
        <f>ROUND(E420*H420,2)</f>
        <v>0</v>
      </c>
      <c r="J420" s="233"/>
      <c r="K420" s="234">
        <f>ROUND(E420*J420,2)</f>
        <v>0</v>
      </c>
      <c r="L420" s="234">
        <v>21</v>
      </c>
      <c r="M420" s="234">
        <f>G420*(1+L420/100)</f>
        <v>0</v>
      </c>
      <c r="N420" s="232">
        <v>0</v>
      </c>
      <c r="O420" s="232">
        <f>ROUND(E420*N420,2)</f>
        <v>0</v>
      </c>
      <c r="P420" s="232">
        <v>0</v>
      </c>
      <c r="Q420" s="232">
        <f>ROUND(E420*P420,2)</f>
        <v>0</v>
      </c>
      <c r="R420" s="234" t="s">
        <v>329</v>
      </c>
      <c r="S420" s="234" t="s">
        <v>122</v>
      </c>
      <c r="T420" s="235" t="s">
        <v>122</v>
      </c>
      <c r="U420" s="220">
        <v>0.105</v>
      </c>
      <c r="V420" s="220">
        <f>ROUND(E420*U420,2)</f>
        <v>40.57</v>
      </c>
      <c r="W420" s="220"/>
      <c r="X420" s="220" t="s">
        <v>415</v>
      </c>
      <c r="Y420" s="209"/>
      <c r="Z420" s="209"/>
      <c r="AA420" s="209"/>
      <c r="AB420" s="209"/>
      <c r="AC420" s="209"/>
      <c r="AD420" s="209"/>
      <c r="AE420" s="209"/>
      <c r="AF420" s="209"/>
      <c r="AG420" s="209" t="s">
        <v>416</v>
      </c>
      <c r="AH420" s="209"/>
      <c r="AI420" s="209"/>
      <c r="AJ420" s="209"/>
      <c r="AK420" s="209"/>
      <c r="AL420" s="209"/>
      <c r="AM420" s="209"/>
      <c r="AN420" s="209"/>
      <c r="AO420" s="209"/>
      <c r="AP420" s="209"/>
      <c r="AQ420" s="209"/>
      <c r="AR420" s="209"/>
      <c r="AS420" s="209"/>
      <c r="AT420" s="209"/>
      <c r="AU420" s="209"/>
      <c r="AV420" s="209"/>
      <c r="AW420" s="209"/>
      <c r="AX420" s="209"/>
      <c r="AY420" s="209"/>
      <c r="AZ420" s="209"/>
      <c r="BA420" s="209"/>
      <c r="BB420" s="209"/>
      <c r="BC420" s="209"/>
      <c r="BD420" s="209"/>
      <c r="BE420" s="209"/>
      <c r="BF420" s="209"/>
      <c r="BG420" s="209"/>
      <c r="BH420" s="209"/>
    </row>
    <row r="421" spans="1:60" outlineLevel="1" x14ac:dyDescent="0.2">
      <c r="A421" s="216"/>
      <c r="B421" s="217"/>
      <c r="C421" s="255" t="s">
        <v>422</v>
      </c>
      <c r="D421" s="250"/>
      <c r="E421" s="251"/>
      <c r="F421" s="220"/>
      <c r="G421" s="220"/>
      <c r="H421" s="220"/>
      <c r="I421" s="220"/>
      <c r="J421" s="220"/>
      <c r="K421" s="220"/>
      <c r="L421" s="220"/>
      <c r="M421" s="220"/>
      <c r="N421" s="219"/>
      <c r="O421" s="219"/>
      <c r="P421" s="219"/>
      <c r="Q421" s="219"/>
      <c r="R421" s="220"/>
      <c r="S421" s="220"/>
      <c r="T421" s="220"/>
      <c r="U421" s="220"/>
      <c r="V421" s="220"/>
      <c r="W421" s="220"/>
      <c r="X421" s="220"/>
      <c r="Y421" s="209"/>
      <c r="Z421" s="209"/>
      <c r="AA421" s="209"/>
      <c r="AB421" s="209"/>
      <c r="AC421" s="209"/>
      <c r="AD421" s="209"/>
      <c r="AE421" s="209"/>
      <c r="AF421" s="209"/>
      <c r="AG421" s="209" t="s">
        <v>155</v>
      </c>
      <c r="AH421" s="209">
        <v>0</v>
      </c>
      <c r="AI421" s="209"/>
      <c r="AJ421" s="209"/>
      <c r="AK421" s="209"/>
      <c r="AL421" s="209"/>
      <c r="AM421" s="209"/>
      <c r="AN421" s="209"/>
      <c r="AO421" s="209"/>
      <c r="AP421" s="209"/>
      <c r="AQ421" s="209"/>
      <c r="AR421" s="209"/>
      <c r="AS421" s="209"/>
      <c r="AT421" s="209"/>
      <c r="AU421" s="209"/>
      <c r="AV421" s="209"/>
      <c r="AW421" s="209"/>
      <c r="AX421" s="209"/>
      <c r="AY421" s="209"/>
      <c r="AZ421" s="209"/>
      <c r="BA421" s="209"/>
      <c r="BB421" s="209"/>
      <c r="BC421" s="209"/>
      <c r="BD421" s="209"/>
      <c r="BE421" s="209"/>
      <c r="BF421" s="209"/>
      <c r="BG421" s="209"/>
      <c r="BH421" s="209"/>
    </row>
    <row r="422" spans="1:60" outlineLevel="1" x14ac:dyDescent="0.2">
      <c r="A422" s="216"/>
      <c r="B422" s="217"/>
      <c r="C422" s="255" t="s">
        <v>423</v>
      </c>
      <c r="D422" s="250"/>
      <c r="E422" s="251"/>
      <c r="F422" s="220"/>
      <c r="G422" s="220"/>
      <c r="H422" s="220"/>
      <c r="I422" s="220"/>
      <c r="J422" s="220"/>
      <c r="K422" s="220"/>
      <c r="L422" s="220"/>
      <c r="M422" s="220"/>
      <c r="N422" s="219"/>
      <c r="O422" s="219"/>
      <c r="P422" s="219"/>
      <c r="Q422" s="219"/>
      <c r="R422" s="220"/>
      <c r="S422" s="220"/>
      <c r="T422" s="220"/>
      <c r="U422" s="220"/>
      <c r="V422" s="220"/>
      <c r="W422" s="220"/>
      <c r="X422" s="220"/>
      <c r="Y422" s="209"/>
      <c r="Z422" s="209"/>
      <c r="AA422" s="209"/>
      <c r="AB422" s="209"/>
      <c r="AC422" s="209"/>
      <c r="AD422" s="209"/>
      <c r="AE422" s="209"/>
      <c r="AF422" s="209"/>
      <c r="AG422" s="209" t="s">
        <v>155</v>
      </c>
      <c r="AH422" s="209">
        <v>0</v>
      </c>
      <c r="AI422" s="209"/>
      <c r="AJ422" s="209"/>
      <c r="AK422" s="209"/>
      <c r="AL422" s="209"/>
      <c r="AM422" s="209"/>
      <c r="AN422" s="209"/>
      <c r="AO422" s="209"/>
      <c r="AP422" s="209"/>
      <c r="AQ422" s="209"/>
      <c r="AR422" s="209"/>
      <c r="AS422" s="209"/>
      <c r="AT422" s="209"/>
      <c r="AU422" s="209"/>
      <c r="AV422" s="209"/>
      <c r="AW422" s="209"/>
      <c r="AX422" s="209"/>
      <c r="AY422" s="209"/>
      <c r="AZ422" s="209"/>
      <c r="BA422" s="209"/>
      <c r="BB422" s="209"/>
      <c r="BC422" s="209"/>
      <c r="BD422" s="209"/>
      <c r="BE422" s="209"/>
      <c r="BF422" s="209"/>
      <c r="BG422" s="209"/>
      <c r="BH422" s="209"/>
    </row>
    <row r="423" spans="1:60" outlineLevel="1" x14ac:dyDescent="0.2">
      <c r="A423" s="216"/>
      <c r="B423" s="217"/>
      <c r="C423" s="255" t="s">
        <v>441</v>
      </c>
      <c r="D423" s="250"/>
      <c r="E423" s="251">
        <v>386.40890999999999</v>
      </c>
      <c r="F423" s="220"/>
      <c r="G423" s="220"/>
      <c r="H423" s="220"/>
      <c r="I423" s="220"/>
      <c r="J423" s="220"/>
      <c r="K423" s="220"/>
      <c r="L423" s="220"/>
      <c r="M423" s="220"/>
      <c r="N423" s="219"/>
      <c r="O423" s="219"/>
      <c r="P423" s="219"/>
      <c r="Q423" s="219"/>
      <c r="R423" s="220"/>
      <c r="S423" s="220"/>
      <c r="T423" s="220"/>
      <c r="U423" s="220"/>
      <c r="V423" s="220"/>
      <c r="W423" s="220"/>
      <c r="X423" s="220"/>
      <c r="Y423" s="209"/>
      <c r="Z423" s="209"/>
      <c r="AA423" s="209"/>
      <c r="AB423" s="209"/>
      <c r="AC423" s="209"/>
      <c r="AD423" s="209"/>
      <c r="AE423" s="209"/>
      <c r="AF423" s="209"/>
      <c r="AG423" s="209" t="s">
        <v>155</v>
      </c>
      <c r="AH423" s="209">
        <v>0</v>
      </c>
      <c r="AI423" s="209"/>
      <c r="AJ423" s="209"/>
      <c r="AK423" s="209"/>
      <c r="AL423" s="209"/>
      <c r="AM423" s="209"/>
      <c r="AN423" s="209"/>
      <c r="AO423" s="209"/>
      <c r="AP423" s="209"/>
      <c r="AQ423" s="209"/>
      <c r="AR423" s="209"/>
      <c r="AS423" s="209"/>
      <c r="AT423" s="209"/>
      <c r="AU423" s="209"/>
      <c r="AV423" s="209"/>
      <c r="AW423" s="209"/>
      <c r="AX423" s="209"/>
      <c r="AY423" s="209"/>
      <c r="AZ423" s="209"/>
      <c r="BA423" s="209"/>
      <c r="BB423" s="209"/>
      <c r="BC423" s="209"/>
      <c r="BD423" s="209"/>
      <c r="BE423" s="209"/>
      <c r="BF423" s="209"/>
      <c r="BG423" s="209"/>
      <c r="BH423" s="209"/>
    </row>
    <row r="424" spans="1:60" outlineLevel="1" x14ac:dyDescent="0.2">
      <c r="A424" s="216"/>
      <c r="B424" s="217"/>
      <c r="C424" s="245"/>
      <c r="D424" s="239"/>
      <c r="E424" s="239"/>
      <c r="F424" s="239"/>
      <c r="G424" s="239"/>
      <c r="H424" s="220"/>
      <c r="I424" s="220"/>
      <c r="J424" s="220"/>
      <c r="K424" s="220"/>
      <c r="L424" s="220"/>
      <c r="M424" s="220"/>
      <c r="N424" s="219"/>
      <c r="O424" s="219"/>
      <c r="P424" s="219"/>
      <c r="Q424" s="219"/>
      <c r="R424" s="220"/>
      <c r="S424" s="220"/>
      <c r="T424" s="220"/>
      <c r="U424" s="220"/>
      <c r="V424" s="220"/>
      <c r="W424" s="220"/>
      <c r="X424" s="220"/>
      <c r="Y424" s="209"/>
      <c r="Z424" s="209"/>
      <c r="AA424" s="209"/>
      <c r="AB424" s="209"/>
      <c r="AC424" s="209"/>
      <c r="AD424" s="209"/>
      <c r="AE424" s="209"/>
      <c r="AF424" s="209"/>
      <c r="AG424" s="209" t="s">
        <v>128</v>
      </c>
      <c r="AH424" s="209"/>
      <c r="AI424" s="209"/>
      <c r="AJ424" s="209"/>
      <c r="AK424" s="209"/>
      <c r="AL424" s="209"/>
      <c r="AM424" s="209"/>
      <c r="AN424" s="209"/>
      <c r="AO424" s="209"/>
      <c r="AP424" s="209"/>
      <c r="AQ424" s="209"/>
      <c r="AR424" s="209"/>
      <c r="AS424" s="209"/>
      <c r="AT424" s="209"/>
      <c r="AU424" s="209"/>
      <c r="AV424" s="209"/>
      <c r="AW424" s="209"/>
      <c r="AX424" s="209"/>
      <c r="AY424" s="209"/>
      <c r="AZ424" s="209"/>
      <c r="BA424" s="209"/>
      <c r="BB424" s="209"/>
      <c r="BC424" s="209"/>
      <c r="BD424" s="209"/>
      <c r="BE424" s="209"/>
      <c r="BF424" s="209"/>
      <c r="BG424" s="209"/>
      <c r="BH424" s="209"/>
    </row>
    <row r="425" spans="1:60" ht="22.5" outlineLevel="1" x14ac:dyDescent="0.2">
      <c r="A425" s="229">
        <v>67</v>
      </c>
      <c r="B425" s="230" t="s">
        <v>442</v>
      </c>
      <c r="C425" s="243" t="s">
        <v>443</v>
      </c>
      <c r="D425" s="231" t="s">
        <v>353</v>
      </c>
      <c r="E425" s="232">
        <v>38.640889999999999</v>
      </c>
      <c r="F425" s="233"/>
      <c r="G425" s="234">
        <f>ROUND(E425*F425,2)</f>
        <v>0</v>
      </c>
      <c r="H425" s="233"/>
      <c r="I425" s="234">
        <f>ROUND(E425*H425,2)</f>
        <v>0</v>
      </c>
      <c r="J425" s="233"/>
      <c r="K425" s="234">
        <f>ROUND(E425*J425,2)</f>
        <v>0</v>
      </c>
      <c r="L425" s="234">
        <v>21</v>
      </c>
      <c r="M425" s="234">
        <f>G425*(1+L425/100)</f>
        <v>0</v>
      </c>
      <c r="N425" s="232">
        <v>0</v>
      </c>
      <c r="O425" s="232">
        <f>ROUND(E425*N425,2)</f>
        <v>0</v>
      </c>
      <c r="P425" s="232">
        <v>0</v>
      </c>
      <c r="Q425" s="232">
        <f>ROUND(E425*P425,2)</f>
        <v>0</v>
      </c>
      <c r="R425" s="234" t="s">
        <v>329</v>
      </c>
      <c r="S425" s="234" t="s">
        <v>122</v>
      </c>
      <c r="T425" s="235" t="s">
        <v>122</v>
      </c>
      <c r="U425" s="220">
        <v>0</v>
      </c>
      <c r="V425" s="220">
        <f>ROUND(E425*U425,2)</f>
        <v>0</v>
      </c>
      <c r="W425" s="220"/>
      <c r="X425" s="220" t="s">
        <v>415</v>
      </c>
      <c r="Y425" s="209"/>
      <c r="Z425" s="209"/>
      <c r="AA425" s="209"/>
      <c r="AB425" s="209"/>
      <c r="AC425" s="209"/>
      <c r="AD425" s="209"/>
      <c r="AE425" s="209"/>
      <c r="AF425" s="209"/>
      <c r="AG425" s="209" t="s">
        <v>416</v>
      </c>
      <c r="AH425" s="209"/>
      <c r="AI425" s="209"/>
      <c r="AJ425" s="209"/>
      <c r="AK425" s="209"/>
      <c r="AL425" s="209"/>
      <c r="AM425" s="209"/>
      <c r="AN425" s="209"/>
      <c r="AO425" s="209"/>
      <c r="AP425" s="209"/>
      <c r="AQ425" s="209"/>
      <c r="AR425" s="209"/>
      <c r="AS425" s="209"/>
      <c r="AT425" s="209"/>
      <c r="AU425" s="209"/>
      <c r="AV425" s="209"/>
      <c r="AW425" s="209"/>
      <c r="AX425" s="209"/>
      <c r="AY425" s="209"/>
      <c r="AZ425" s="209"/>
      <c r="BA425" s="209"/>
      <c r="BB425" s="209"/>
      <c r="BC425" s="209"/>
      <c r="BD425" s="209"/>
      <c r="BE425" s="209"/>
      <c r="BF425" s="209"/>
      <c r="BG425" s="209"/>
      <c r="BH425" s="209"/>
    </row>
    <row r="426" spans="1:60" outlineLevel="1" x14ac:dyDescent="0.2">
      <c r="A426" s="216"/>
      <c r="B426" s="217"/>
      <c r="C426" s="255" t="s">
        <v>422</v>
      </c>
      <c r="D426" s="250"/>
      <c r="E426" s="251"/>
      <c r="F426" s="220"/>
      <c r="G426" s="220"/>
      <c r="H426" s="220"/>
      <c r="I426" s="220"/>
      <c r="J426" s="220"/>
      <c r="K426" s="220"/>
      <c r="L426" s="220"/>
      <c r="M426" s="220"/>
      <c r="N426" s="219"/>
      <c r="O426" s="219"/>
      <c r="P426" s="219"/>
      <c r="Q426" s="219"/>
      <c r="R426" s="220"/>
      <c r="S426" s="220"/>
      <c r="T426" s="220"/>
      <c r="U426" s="220"/>
      <c r="V426" s="220"/>
      <c r="W426" s="220"/>
      <c r="X426" s="220"/>
      <c r="Y426" s="209"/>
      <c r="Z426" s="209"/>
      <c r="AA426" s="209"/>
      <c r="AB426" s="209"/>
      <c r="AC426" s="209"/>
      <c r="AD426" s="209"/>
      <c r="AE426" s="209"/>
      <c r="AF426" s="209"/>
      <c r="AG426" s="209" t="s">
        <v>155</v>
      </c>
      <c r="AH426" s="209">
        <v>0</v>
      </c>
      <c r="AI426" s="209"/>
      <c r="AJ426" s="209"/>
      <c r="AK426" s="209"/>
      <c r="AL426" s="209"/>
      <c r="AM426" s="209"/>
      <c r="AN426" s="209"/>
      <c r="AO426" s="209"/>
      <c r="AP426" s="209"/>
      <c r="AQ426" s="209"/>
      <c r="AR426" s="209"/>
      <c r="AS426" s="209"/>
      <c r="AT426" s="209"/>
      <c r="AU426" s="209"/>
      <c r="AV426" s="209"/>
      <c r="AW426" s="209"/>
      <c r="AX426" s="209"/>
      <c r="AY426" s="209"/>
      <c r="AZ426" s="209"/>
      <c r="BA426" s="209"/>
      <c r="BB426" s="209"/>
      <c r="BC426" s="209"/>
      <c r="BD426" s="209"/>
      <c r="BE426" s="209"/>
      <c r="BF426" s="209"/>
      <c r="BG426" s="209"/>
      <c r="BH426" s="209"/>
    </row>
    <row r="427" spans="1:60" outlineLevel="1" x14ac:dyDescent="0.2">
      <c r="A427" s="216"/>
      <c r="B427" s="217"/>
      <c r="C427" s="255" t="s">
        <v>423</v>
      </c>
      <c r="D427" s="250"/>
      <c r="E427" s="251"/>
      <c r="F427" s="220"/>
      <c r="G427" s="220"/>
      <c r="H427" s="220"/>
      <c r="I427" s="220"/>
      <c r="J427" s="220"/>
      <c r="K427" s="220"/>
      <c r="L427" s="220"/>
      <c r="M427" s="220"/>
      <c r="N427" s="219"/>
      <c r="O427" s="219"/>
      <c r="P427" s="219"/>
      <c r="Q427" s="219"/>
      <c r="R427" s="220"/>
      <c r="S427" s="220"/>
      <c r="T427" s="220"/>
      <c r="U427" s="220"/>
      <c r="V427" s="220"/>
      <c r="W427" s="220"/>
      <c r="X427" s="220"/>
      <c r="Y427" s="209"/>
      <c r="Z427" s="209"/>
      <c r="AA427" s="209"/>
      <c r="AB427" s="209"/>
      <c r="AC427" s="209"/>
      <c r="AD427" s="209"/>
      <c r="AE427" s="209"/>
      <c r="AF427" s="209"/>
      <c r="AG427" s="209" t="s">
        <v>155</v>
      </c>
      <c r="AH427" s="209">
        <v>0</v>
      </c>
      <c r="AI427" s="209"/>
      <c r="AJ427" s="209"/>
      <c r="AK427" s="209"/>
      <c r="AL427" s="209"/>
      <c r="AM427" s="209"/>
      <c r="AN427" s="209"/>
      <c r="AO427" s="209"/>
      <c r="AP427" s="209"/>
      <c r="AQ427" s="209"/>
      <c r="AR427" s="209"/>
      <c r="AS427" s="209"/>
      <c r="AT427" s="209"/>
      <c r="AU427" s="209"/>
      <c r="AV427" s="209"/>
      <c r="AW427" s="209"/>
      <c r="AX427" s="209"/>
      <c r="AY427" s="209"/>
      <c r="AZ427" s="209"/>
      <c r="BA427" s="209"/>
      <c r="BB427" s="209"/>
      <c r="BC427" s="209"/>
      <c r="BD427" s="209"/>
      <c r="BE427" s="209"/>
      <c r="BF427" s="209"/>
      <c r="BG427" s="209"/>
      <c r="BH427" s="209"/>
    </row>
    <row r="428" spans="1:60" outlineLevel="1" x14ac:dyDescent="0.2">
      <c r="A428" s="216"/>
      <c r="B428" s="217"/>
      <c r="C428" s="255" t="s">
        <v>424</v>
      </c>
      <c r="D428" s="250"/>
      <c r="E428" s="251">
        <v>38.640889999999999</v>
      </c>
      <c r="F428" s="220"/>
      <c r="G428" s="220"/>
      <c r="H428" s="220"/>
      <c r="I428" s="220"/>
      <c r="J428" s="220"/>
      <c r="K428" s="220"/>
      <c r="L428" s="220"/>
      <c r="M428" s="220"/>
      <c r="N428" s="219"/>
      <c r="O428" s="219"/>
      <c r="P428" s="219"/>
      <c r="Q428" s="219"/>
      <c r="R428" s="220"/>
      <c r="S428" s="220"/>
      <c r="T428" s="220"/>
      <c r="U428" s="220"/>
      <c r="V428" s="220"/>
      <c r="W428" s="220"/>
      <c r="X428" s="220"/>
      <c r="Y428" s="209"/>
      <c r="Z428" s="209"/>
      <c r="AA428" s="209"/>
      <c r="AB428" s="209"/>
      <c r="AC428" s="209"/>
      <c r="AD428" s="209"/>
      <c r="AE428" s="209"/>
      <c r="AF428" s="209"/>
      <c r="AG428" s="209" t="s">
        <v>155</v>
      </c>
      <c r="AH428" s="209">
        <v>0</v>
      </c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</row>
    <row r="429" spans="1:60" outlineLevel="1" x14ac:dyDescent="0.2">
      <c r="A429" s="216"/>
      <c r="B429" s="217"/>
      <c r="C429" s="245"/>
      <c r="D429" s="239"/>
      <c r="E429" s="239"/>
      <c r="F429" s="239"/>
      <c r="G429" s="239"/>
      <c r="H429" s="220"/>
      <c r="I429" s="220"/>
      <c r="J429" s="220"/>
      <c r="K429" s="220"/>
      <c r="L429" s="220"/>
      <c r="M429" s="220"/>
      <c r="N429" s="219"/>
      <c r="O429" s="219"/>
      <c r="P429" s="219"/>
      <c r="Q429" s="219"/>
      <c r="R429" s="220"/>
      <c r="S429" s="220"/>
      <c r="T429" s="220"/>
      <c r="U429" s="220"/>
      <c r="V429" s="220"/>
      <c r="W429" s="220"/>
      <c r="X429" s="220"/>
      <c r="Y429" s="209"/>
      <c r="Z429" s="209"/>
      <c r="AA429" s="209"/>
      <c r="AB429" s="209"/>
      <c r="AC429" s="209"/>
      <c r="AD429" s="209"/>
      <c r="AE429" s="209"/>
      <c r="AF429" s="209"/>
      <c r="AG429" s="209" t="s">
        <v>128</v>
      </c>
      <c r="AH429" s="209"/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</row>
    <row r="430" spans="1:60" x14ac:dyDescent="0.2">
      <c r="A430" s="3"/>
      <c r="B430" s="4"/>
      <c r="C430" s="247"/>
      <c r="D430" s="6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AE430">
        <v>15</v>
      </c>
      <c r="AF430">
        <v>21</v>
      </c>
      <c r="AG430" t="s">
        <v>104</v>
      </c>
    </row>
    <row r="431" spans="1:60" x14ac:dyDescent="0.2">
      <c r="A431" s="212"/>
      <c r="B431" s="213" t="s">
        <v>29</v>
      </c>
      <c r="C431" s="248"/>
      <c r="D431" s="214"/>
      <c r="E431" s="215"/>
      <c r="F431" s="215"/>
      <c r="G431" s="241">
        <f>G8+G28+G48+G62+G168+G223+G246+G314+G321+G333+G370+G382</f>
        <v>0</v>
      </c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AE431">
        <f>SUMIF(L7:L429,AE430,G7:G429)</f>
        <v>0</v>
      </c>
      <c r="AF431">
        <f>SUMIF(L7:L429,AF430,G7:G429)</f>
        <v>0</v>
      </c>
      <c r="AG431" t="s">
        <v>148</v>
      </c>
    </row>
    <row r="432" spans="1:60" x14ac:dyDescent="0.2">
      <c r="C432" s="249"/>
      <c r="D432" s="10"/>
      <c r="AG432" t="s">
        <v>149</v>
      </c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106">
    <mergeCell ref="C415:G415"/>
    <mergeCell ref="C419:G419"/>
    <mergeCell ref="C424:G424"/>
    <mergeCell ref="C429:G429"/>
    <mergeCell ref="C392:G392"/>
    <mergeCell ref="C397:G397"/>
    <mergeCell ref="C402:G402"/>
    <mergeCell ref="C404:G404"/>
    <mergeCell ref="C408:G408"/>
    <mergeCell ref="C413:G413"/>
    <mergeCell ref="C381:G381"/>
    <mergeCell ref="C384:G384"/>
    <mergeCell ref="C385:G385"/>
    <mergeCell ref="C386:G386"/>
    <mergeCell ref="C387:G387"/>
    <mergeCell ref="C388:G388"/>
    <mergeCell ref="C362:G362"/>
    <mergeCell ref="C366:G366"/>
    <mergeCell ref="C368:G368"/>
    <mergeCell ref="C369:G369"/>
    <mergeCell ref="C378:G378"/>
    <mergeCell ref="C380:G380"/>
    <mergeCell ref="C352:G352"/>
    <mergeCell ref="C354:G354"/>
    <mergeCell ref="C355:G355"/>
    <mergeCell ref="C357:G357"/>
    <mergeCell ref="C358:G358"/>
    <mergeCell ref="C360:G360"/>
    <mergeCell ref="C343:G343"/>
    <mergeCell ref="C344:G344"/>
    <mergeCell ref="C346:G346"/>
    <mergeCell ref="C347:G347"/>
    <mergeCell ref="C349:G349"/>
    <mergeCell ref="C351:G351"/>
    <mergeCell ref="C332:G332"/>
    <mergeCell ref="C335:G335"/>
    <mergeCell ref="C336:G336"/>
    <mergeCell ref="C338:G338"/>
    <mergeCell ref="C340:G340"/>
    <mergeCell ref="C341:G341"/>
    <mergeCell ref="C313:G313"/>
    <mergeCell ref="C316:G316"/>
    <mergeCell ref="C320:G320"/>
    <mergeCell ref="C325:G325"/>
    <mergeCell ref="C329:G329"/>
    <mergeCell ref="C331:G331"/>
    <mergeCell ref="C251:G251"/>
    <mergeCell ref="C275:G275"/>
    <mergeCell ref="C295:G295"/>
    <mergeCell ref="C300:G300"/>
    <mergeCell ref="C305:G305"/>
    <mergeCell ref="C309:G309"/>
    <mergeCell ref="C229:G229"/>
    <mergeCell ref="C233:G233"/>
    <mergeCell ref="C237:G237"/>
    <mergeCell ref="C241:G241"/>
    <mergeCell ref="C245:G245"/>
    <mergeCell ref="C248:G248"/>
    <mergeCell ref="C205:G205"/>
    <mergeCell ref="C207:G207"/>
    <mergeCell ref="C216:G216"/>
    <mergeCell ref="C218:G218"/>
    <mergeCell ref="C222:G222"/>
    <mergeCell ref="C225:G225"/>
    <mergeCell ref="C176:G176"/>
    <mergeCell ref="C179:G179"/>
    <mergeCell ref="C183:G183"/>
    <mergeCell ref="C187:G187"/>
    <mergeCell ref="C191:G191"/>
    <mergeCell ref="C201:G201"/>
    <mergeCell ref="C154:G154"/>
    <mergeCell ref="C158:G158"/>
    <mergeCell ref="C167:G167"/>
    <mergeCell ref="C170:G170"/>
    <mergeCell ref="C171:G171"/>
    <mergeCell ref="C174:G174"/>
    <mergeCell ref="C126:G126"/>
    <mergeCell ref="C128:G128"/>
    <mergeCell ref="C129:G129"/>
    <mergeCell ref="C132:G132"/>
    <mergeCell ref="C140:G140"/>
    <mergeCell ref="C144:G144"/>
    <mergeCell ref="C79:G79"/>
    <mergeCell ref="C109:G109"/>
    <mergeCell ref="C111:G111"/>
    <mergeCell ref="C118:G118"/>
    <mergeCell ref="C120:G120"/>
    <mergeCell ref="C121:G121"/>
    <mergeCell ref="C52:G52"/>
    <mergeCell ref="C54:G54"/>
    <mergeCell ref="C57:G57"/>
    <mergeCell ref="C61:G61"/>
    <mergeCell ref="C64:G64"/>
    <mergeCell ref="C77:G77"/>
    <mergeCell ref="C33:G33"/>
    <mergeCell ref="C37:G37"/>
    <mergeCell ref="C39:G39"/>
    <mergeCell ref="C42:G42"/>
    <mergeCell ref="C44:G44"/>
    <mergeCell ref="C47:G47"/>
    <mergeCell ref="A1:G1"/>
    <mergeCell ref="C2:G2"/>
    <mergeCell ref="C3:G3"/>
    <mergeCell ref="C4:G4"/>
    <mergeCell ref="C27:G27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00 00 Naklady</vt:lpstr>
      <vt:lpstr>SO 01 1-SA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00 Naklady'!Názvy_tisku</vt:lpstr>
      <vt:lpstr>'SO 01 1-SA Pol'!Názvy_tisku</vt:lpstr>
      <vt:lpstr>oadresa</vt:lpstr>
      <vt:lpstr>Stavba!Objednatel</vt:lpstr>
      <vt:lpstr>Stavba!Objekt</vt:lpstr>
      <vt:lpstr>'SO 00 00 Naklady'!Oblast_tisku</vt:lpstr>
      <vt:lpstr>'SO 01 1-SA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2023-09-04T18:23:53Z</dcterms:modified>
</cp:coreProperties>
</file>