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VYMENA\Sabolová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 01 Pol" sheetId="12" r:id="rId4"/>
    <sheet name="0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01 Pol'!$1:$7</definedName>
    <definedName name="_xlnm.Print_Titles" localSheetId="4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01 Pol'!$A$1:$X$17</definedName>
    <definedName name="_xlnm.Print_Area" localSheetId="4">'001 01 Pol'!$A$1:$X$239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16" i="1" s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H41" i="1" s="1"/>
  <c r="I41" i="1" s="1"/>
  <c r="G39" i="1"/>
  <c r="F39" i="1"/>
  <c r="G238" i="13"/>
  <c r="G8" i="13"/>
  <c r="I8" i="13"/>
  <c r="O8" i="13"/>
  <c r="Q8" i="13"/>
  <c r="G9" i="13"/>
  <c r="M9" i="13" s="1"/>
  <c r="M8" i="13" s="1"/>
  <c r="I9" i="13"/>
  <c r="K9" i="13"/>
  <c r="K8" i="13" s="1"/>
  <c r="O9" i="13"/>
  <c r="Q9" i="13"/>
  <c r="V9" i="13"/>
  <c r="V8" i="13" s="1"/>
  <c r="G16" i="13"/>
  <c r="M16" i="13" s="1"/>
  <c r="M15" i="13" s="1"/>
  <c r="I16" i="13"/>
  <c r="I15" i="13" s="1"/>
  <c r="K16" i="13"/>
  <c r="O16" i="13"/>
  <c r="O15" i="13" s="1"/>
  <c r="Q16" i="13"/>
  <c r="Q15" i="13" s="1"/>
  <c r="V16" i="13"/>
  <c r="G20" i="13"/>
  <c r="M20" i="13" s="1"/>
  <c r="I20" i="13"/>
  <c r="K20" i="13"/>
  <c r="O20" i="13"/>
  <c r="Q20" i="13"/>
  <c r="V20" i="13"/>
  <c r="G24" i="13"/>
  <c r="I24" i="13"/>
  <c r="K24" i="13"/>
  <c r="K15" i="13" s="1"/>
  <c r="M24" i="13"/>
  <c r="O24" i="13"/>
  <c r="Q24" i="13"/>
  <c r="V24" i="13"/>
  <c r="V15" i="13" s="1"/>
  <c r="G27" i="13"/>
  <c r="I27" i="13"/>
  <c r="K27" i="13"/>
  <c r="M27" i="13"/>
  <c r="O27" i="13"/>
  <c r="Q27" i="13"/>
  <c r="V27" i="13"/>
  <c r="G29" i="13"/>
  <c r="O29" i="13"/>
  <c r="G30" i="13"/>
  <c r="M30" i="13" s="1"/>
  <c r="M29" i="13" s="1"/>
  <c r="I30" i="13"/>
  <c r="I29" i="13" s="1"/>
  <c r="K30" i="13"/>
  <c r="K29" i="13" s="1"/>
  <c r="O30" i="13"/>
  <c r="Q30" i="13"/>
  <c r="Q29" i="13" s="1"/>
  <c r="V30" i="13"/>
  <c r="V29" i="13" s="1"/>
  <c r="K36" i="13"/>
  <c r="V36" i="13"/>
  <c r="G37" i="13"/>
  <c r="G36" i="13" s="1"/>
  <c r="I37" i="13"/>
  <c r="I36" i="13" s="1"/>
  <c r="K37" i="13"/>
  <c r="M37" i="13"/>
  <c r="O37" i="13"/>
  <c r="O36" i="13" s="1"/>
  <c r="Q37" i="13"/>
  <c r="Q36" i="13" s="1"/>
  <c r="V37" i="13"/>
  <c r="G43" i="13"/>
  <c r="M43" i="13" s="1"/>
  <c r="I43" i="13"/>
  <c r="K43" i="13"/>
  <c r="O43" i="13"/>
  <c r="Q43" i="13"/>
  <c r="V43" i="13"/>
  <c r="G49" i="13"/>
  <c r="I49" i="13"/>
  <c r="K49" i="13"/>
  <c r="M49" i="13"/>
  <c r="O49" i="13"/>
  <c r="Q49" i="13"/>
  <c r="V49" i="13"/>
  <c r="G53" i="13"/>
  <c r="K53" i="13"/>
  <c r="O53" i="13"/>
  <c r="V53" i="13"/>
  <c r="G54" i="13"/>
  <c r="I54" i="13"/>
  <c r="I53" i="13" s="1"/>
  <c r="K54" i="13"/>
  <c r="M54" i="13"/>
  <c r="M53" i="13" s="1"/>
  <c r="O54" i="13"/>
  <c r="Q54" i="13"/>
  <c r="Q53" i="13" s="1"/>
  <c r="V54" i="13"/>
  <c r="G58" i="13"/>
  <c r="K58" i="13"/>
  <c r="O58" i="13"/>
  <c r="V58" i="13"/>
  <c r="G59" i="13"/>
  <c r="I59" i="13"/>
  <c r="I58" i="13" s="1"/>
  <c r="K59" i="13"/>
  <c r="M59" i="13"/>
  <c r="M58" i="13" s="1"/>
  <c r="O59" i="13"/>
  <c r="Q59" i="13"/>
  <c r="Q58" i="13" s="1"/>
  <c r="V59" i="13"/>
  <c r="K65" i="13"/>
  <c r="V65" i="13"/>
  <c r="G66" i="13"/>
  <c r="I66" i="13"/>
  <c r="I65" i="13" s="1"/>
  <c r="K66" i="13"/>
  <c r="M66" i="13"/>
  <c r="O66" i="13"/>
  <c r="Q66" i="13"/>
  <c r="Q65" i="13" s="1"/>
  <c r="V66" i="13"/>
  <c r="G68" i="13"/>
  <c r="M68" i="13" s="1"/>
  <c r="I68" i="13"/>
  <c r="K68" i="13"/>
  <c r="O68" i="13"/>
  <c r="O65" i="13" s="1"/>
  <c r="Q68" i="13"/>
  <c r="V68" i="13"/>
  <c r="I70" i="13"/>
  <c r="Q70" i="13"/>
  <c r="G71" i="13"/>
  <c r="G70" i="13" s="1"/>
  <c r="I71" i="13"/>
  <c r="K71" i="13"/>
  <c r="K70" i="13" s="1"/>
  <c r="O71" i="13"/>
  <c r="O70" i="13" s="1"/>
  <c r="Q71" i="13"/>
  <c r="V71" i="13"/>
  <c r="V70" i="13" s="1"/>
  <c r="G76" i="13"/>
  <c r="I76" i="13"/>
  <c r="K76" i="13"/>
  <c r="M76" i="13"/>
  <c r="O76" i="13"/>
  <c r="Q76" i="13"/>
  <c r="V76" i="13"/>
  <c r="G79" i="13"/>
  <c r="I79" i="13"/>
  <c r="I78" i="13" s="1"/>
  <c r="K79" i="13"/>
  <c r="M79" i="13"/>
  <c r="O79" i="13"/>
  <c r="Q79" i="13"/>
  <c r="Q78" i="13" s="1"/>
  <c r="V79" i="13"/>
  <c r="G83" i="13"/>
  <c r="M83" i="13" s="1"/>
  <c r="I83" i="13"/>
  <c r="K83" i="13"/>
  <c r="K78" i="13" s="1"/>
  <c r="O83" i="13"/>
  <c r="Q83" i="13"/>
  <c r="V83" i="13"/>
  <c r="V78" i="13" s="1"/>
  <c r="G87" i="13"/>
  <c r="I87" i="13"/>
  <c r="K87" i="13"/>
  <c r="M87" i="13"/>
  <c r="O87" i="13"/>
  <c r="Q87" i="13"/>
  <c r="V87" i="13"/>
  <c r="G92" i="13"/>
  <c r="M92" i="13" s="1"/>
  <c r="I92" i="13"/>
  <c r="K92" i="13"/>
  <c r="O92" i="13"/>
  <c r="O78" i="13" s="1"/>
  <c r="Q92" i="13"/>
  <c r="V92" i="13"/>
  <c r="G96" i="13"/>
  <c r="I96" i="13"/>
  <c r="K96" i="13"/>
  <c r="M96" i="13"/>
  <c r="O96" i="13"/>
  <c r="Q96" i="13"/>
  <c r="V96" i="13"/>
  <c r="G101" i="13"/>
  <c r="M101" i="13" s="1"/>
  <c r="I101" i="13"/>
  <c r="K101" i="13"/>
  <c r="O101" i="13"/>
  <c r="Q101" i="13"/>
  <c r="V101" i="13"/>
  <c r="G105" i="13"/>
  <c r="I105" i="13"/>
  <c r="K105" i="13"/>
  <c r="M105" i="13"/>
  <c r="O105" i="13"/>
  <c r="Q105" i="13"/>
  <c r="V105" i="13"/>
  <c r="G109" i="13"/>
  <c r="M109" i="13" s="1"/>
  <c r="I109" i="13"/>
  <c r="K109" i="13"/>
  <c r="O109" i="13"/>
  <c r="Q109" i="13"/>
  <c r="V109" i="13"/>
  <c r="G113" i="13"/>
  <c r="I113" i="13"/>
  <c r="K113" i="13"/>
  <c r="M113" i="13"/>
  <c r="O113" i="13"/>
  <c r="Q113" i="13"/>
  <c r="V113" i="13"/>
  <c r="G115" i="13"/>
  <c r="K115" i="13"/>
  <c r="O115" i="13"/>
  <c r="V115" i="13"/>
  <c r="G116" i="13"/>
  <c r="I116" i="13"/>
  <c r="I115" i="13" s="1"/>
  <c r="K116" i="13"/>
  <c r="M116" i="13"/>
  <c r="M115" i="13" s="1"/>
  <c r="O116" i="13"/>
  <c r="Q116" i="13"/>
  <c r="Q115" i="13" s="1"/>
  <c r="V116" i="13"/>
  <c r="G119" i="13"/>
  <c r="K119" i="13"/>
  <c r="O119" i="13"/>
  <c r="V119" i="13"/>
  <c r="G120" i="13"/>
  <c r="I120" i="13"/>
  <c r="I119" i="13" s="1"/>
  <c r="K120" i="13"/>
  <c r="M120" i="13"/>
  <c r="M119" i="13" s="1"/>
  <c r="O120" i="13"/>
  <c r="Q120" i="13"/>
  <c r="Q119" i="13" s="1"/>
  <c r="V120" i="13"/>
  <c r="G122" i="13"/>
  <c r="K122" i="13"/>
  <c r="O122" i="13"/>
  <c r="V122" i="13"/>
  <c r="G123" i="13"/>
  <c r="I123" i="13"/>
  <c r="I122" i="13" s="1"/>
  <c r="K123" i="13"/>
  <c r="M123" i="13"/>
  <c r="M122" i="13" s="1"/>
  <c r="O123" i="13"/>
  <c r="Q123" i="13"/>
  <c r="Q122" i="13" s="1"/>
  <c r="V123" i="13"/>
  <c r="G126" i="13"/>
  <c r="K126" i="13"/>
  <c r="O126" i="13"/>
  <c r="V126" i="13"/>
  <c r="G127" i="13"/>
  <c r="I127" i="13"/>
  <c r="I126" i="13" s="1"/>
  <c r="K127" i="13"/>
  <c r="M127" i="13"/>
  <c r="M126" i="13" s="1"/>
  <c r="O127" i="13"/>
  <c r="Q127" i="13"/>
  <c r="Q126" i="13" s="1"/>
  <c r="V127" i="13"/>
  <c r="G130" i="13"/>
  <c r="K130" i="13"/>
  <c r="O130" i="13"/>
  <c r="V130" i="13"/>
  <c r="G131" i="13"/>
  <c r="I131" i="13"/>
  <c r="I130" i="13" s="1"/>
  <c r="K131" i="13"/>
  <c r="M131" i="13"/>
  <c r="M130" i="13" s="1"/>
  <c r="O131" i="13"/>
  <c r="Q131" i="13"/>
  <c r="Q130" i="13" s="1"/>
  <c r="V131" i="13"/>
  <c r="G135" i="13"/>
  <c r="K135" i="13"/>
  <c r="O135" i="13"/>
  <c r="V135" i="13"/>
  <c r="G136" i="13"/>
  <c r="I136" i="13"/>
  <c r="I135" i="13" s="1"/>
  <c r="K136" i="13"/>
  <c r="M136" i="13"/>
  <c r="M135" i="13" s="1"/>
  <c r="O136" i="13"/>
  <c r="Q136" i="13"/>
  <c r="Q135" i="13" s="1"/>
  <c r="V136" i="13"/>
  <c r="K138" i="13"/>
  <c r="V138" i="13"/>
  <c r="G139" i="13"/>
  <c r="I139" i="13"/>
  <c r="I138" i="13" s="1"/>
  <c r="K139" i="13"/>
  <c r="M139" i="13"/>
  <c r="O139" i="13"/>
  <c r="Q139" i="13"/>
  <c r="Q138" i="13" s="1"/>
  <c r="V139" i="13"/>
  <c r="G141" i="13"/>
  <c r="M141" i="13" s="1"/>
  <c r="I141" i="13"/>
  <c r="K141" i="13"/>
  <c r="O141" i="13"/>
  <c r="O138" i="13" s="1"/>
  <c r="Q141" i="13"/>
  <c r="V141" i="13"/>
  <c r="I143" i="13"/>
  <c r="Q143" i="13"/>
  <c r="G144" i="13"/>
  <c r="G143" i="13" s="1"/>
  <c r="I144" i="13"/>
  <c r="K144" i="13"/>
  <c r="K143" i="13" s="1"/>
  <c r="O144" i="13"/>
  <c r="O143" i="13" s="1"/>
  <c r="Q144" i="13"/>
  <c r="V144" i="13"/>
  <c r="V143" i="13" s="1"/>
  <c r="G149" i="13"/>
  <c r="I149" i="13"/>
  <c r="K149" i="13"/>
  <c r="M149" i="13"/>
  <c r="O149" i="13"/>
  <c r="Q149" i="13"/>
  <c r="V149" i="13"/>
  <c r="G151" i="13"/>
  <c r="O151" i="13"/>
  <c r="G152" i="13"/>
  <c r="I152" i="13"/>
  <c r="I151" i="13" s="1"/>
  <c r="K152" i="13"/>
  <c r="M152" i="13"/>
  <c r="O152" i="13"/>
  <c r="Q152" i="13"/>
  <c r="Q151" i="13" s="1"/>
  <c r="V152" i="13"/>
  <c r="G154" i="13"/>
  <c r="M154" i="13" s="1"/>
  <c r="I154" i="13"/>
  <c r="K154" i="13"/>
  <c r="K151" i="13" s="1"/>
  <c r="O154" i="13"/>
  <c r="Q154" i="13"/>
  <c r="V154" i="13"/>
  <c r="V151" i="13" s="1"/>
  <c r="G156" i="13"/>
  <c r="I156" i="13"/>
  <c r="K156" i="13"/>
  <c r="M156" i="13"/>
  <c r="O156" i="13"/>
  <c r="Q156" i="13"/>
  <c r="V156" i="13"/>
  <c r="G158" i="13"/>
  <c r="O158" i="13"/>
  <c r="G159" i="13"/>
  <c r="I159" i="13"/>
  <c r="I158" i="13" s="1"/>
  <c r="K159" i="13"/>
  <c r="M159" i="13"/>
  <c r="O159" i="13"/>
  <c r="Q159" i="13"/>
  <c r="Q158" i="13" s="1"/>
  <c r="V159" i="13"/>
  <c r="G164" i="13"/>
  <c r="M164" i="13" s="1"/>
  <c r="I164" i="13"/>
  <c r="K164" i="13"/>
  <c r="K158" i="13" s="1"/>
  <c r="O164" i="13"/>
  <c r="Q164" i="13"/>
  <c r="V164" i="13"/>
  <c r="V158" i="13" s="1"/>
  <c r="G168" i="13"/>
  <c r="I168" i="13"/>
  <c r="K168" i="13"/>
  <c r="M168" i="13"/>
  <c r="O168" i="13"/>
  <c r="Q168" i="13"/>
  <c r="V168" i="13"/>
  <c r="G171" i="13"/>
  <c r="I171" i="13"/>
  <c r="I170" i="13" s="1"/>
  <c r="K171" i="13"/>
  <c r="M171" i="13"/>
  <c r="O171" i="13"/>
  <c r="Q171" i="13"/>
  <c r="Q170" i="13" s="1"/>
  <c r="V171" i="13"/>
  <c r="G175" i="13"/>
  <c r="M175" i="13" s="1"/>
  <c r="I175" i="13"/>
  <c r="K175" i="13"/>
  <c r="K170" i="13" s="1"/>
  <c r="O175" i="13"/>
  <c r="Q175" i="13"/>
  <c r="V175" i="13"/>
  <c r="V170" i="13" s="1"/>
  <c r="G179" i="13"/>
  <c r="I179" i="13"/>
  <c r="K179" i="13"/>
  <c r="M179" i="13"/>
  <c r="O179" i="13"/>
  <c r="Q179" i="13"/>
  <c r="V179" i="13"/>
  <c r="G182" i="13"/>
  <c r="M182" i="13" s="1"/>
  <c r="I182" i="13"/>
  <c r="K182" i="13"/>
  <c r="O182" i="13"/>
  <c r="O170" i="13" s="1"/>
  <c r="Q182" i="13"/>
  <c r="V182" i="13"/>
  <c r="G185" i="13"/>
  <c r="I185" i="13"/>
  <c r="K185" i="13"/>
  <c r="M185" i="13"/>
  <c r="O185" i="13"/>
  <c r="Q185" i="13"/>
  <c r="V185" i="13"/>
  <c r="G188" i="13"/>
  <c r="M188" i="13" s="1"/>
  <c r="I188" i="13"/>
  <c r="K188" i="13"/>
  <c r="O188" i="13"/>
  <c r="Q188" i="13"/>
  <c r="V188" i="13"/>
  <c r="G192" i="13"/>
  <c r="I192" i="13"/>
  <c r="K192" i="13"/>
  <c r="M192" i="13"/>
  <c r="O192" i="13"/>
  <c r="Q192" i="13"/>
  <c r="V192" i="13"/>
  <c r="G197" i="13"/>
  <c r="M197" i="13" s="1"/>
  <c r="I197" i="13"/>
  <c r="K197" i="13"/>
  <c r="O197" i="13"/>
  <c r="Q197" i="13"/>
  <c r="V197" i="13"/>
  <c r="I199" i="13"/>
  <c r="Q199" i="13"/>
  <c r="G200" i="13"/>
  <c r="G199" i="13" s="1"/>
  <c r="I200" i="13"/>
  <c r="K200" i="13"/>
  <c r="K199" i="13" s="1"/>
  <c r="O200" i="13"/>
  <c r="O199" i="13" s="1"/>
  <c r="Q200" i="13"/>
  <c r="V200" i="13"/>
  <c r="V199" i="13" s="1"/>
  <c r="G207" i="13"/>
  <c r="I207" i="13"/>
  <c r="K207" i="13"/>
  <c r="M207" i="13"/>
  <c r="O207" i="13"/>
  <c r="Q207" i="13"/>
  <c r="V207" i="13"/>
  <c r="G209" i="13"/>
  <c r="K209" i="13"/>
  <c r="O209" i="13"/>
  <c r="V209" i="13"/>
  <c r="G210" i="13"/>
  <c r="I210" i="13"/>
  <c r="I209" i="13" s="1"/>
  <c r="K210" i="13"/>
  <c r="M210" i="13"/>
  <c r="M209" i="13" s="1"/>
  <c r="O210" i="13"/>
  <c r="Q210" i="13"/>
  <c r="Q209" i="13" s="1"/>
  <c r="V210" i="13"/>
  <c r="G217" i="13"/>
  <c r="K217" i="13"/>
  <c r="O217" i="13"/>
  <c r="V217" i="13"/>
  <c r="G218" i="13"/>
  <c r="I218" i="13"/>
  <c r="I217" i="13" s="1"/>
  <c r="K218" i="13"/>
  <c r="M218" i="13"/>
  <c r="M217" i="13" s="1"/>
  <c r="O218" i="13"/>
  <c r="Q218" i="13"/>
  <c r="Q217" i="13" s="1"/>
  <c r="V218" i="13"/>
  <c r="G220" i="13"/>
  <c r="G221" i="13"/>
  <c r="I221" i="13"/>
  <c r="I220" i="13" s="1"/>
  <c r="K221" i="13"/>
  <c r="M221" i="13"/>
  <c r="O221" i="13"/>
  <c r="Q221" i="13"/>
  <c r="Q220" i="13" s="1"/>
  <c r="V221" i="13"/>
  <c r="G223" i="13"/>
  <c r="M223" i="13" s="1"/>
  <c r="I223" i="13"/>
  <c r="K223" i="13"/>
  <c r="K220" i="13" s="1"/>
  <c r="O223" i="13"/>
  <c r="Q223" i="13"/>
  <c r="V223" i="13"/>
  <c r="V220" i="13" s="1"/>
  <c r="G225" i="13"/>
  <c r="I225" i="13"/>
  <c r="K225" i="13"/>
  <c r="M225" i="13"/>
  <c r="O225" i="13"/>
  <c r="Q225" i="13"/>
  <c r="V225" i="13"/>
  <c r="G227" i="13"/>
  <c r="M227" i="13" s="1"/>
  <c r="I227" i="13"/>
  <c r="K227" i="13"/>
  <c r="O227" i="13"/>
  <c r="O220" i="13" s="1"/>
  <c r="Q227" i="13"/>
  <c r="V227" i="13"/>
  <c r="I229" i="13"/>
  <c r="Q229" i="13"/>
  <c r="G230" i="13"/>
  <c r="G229" i="13" s="1"/>
  <c r="I230" i="13"/>
  <c r="K230" i="13"/>
  <c r="K229" i="13" s="1"/>
  <c r="O230" i="13"/>
  <c r="O229" i="13" s="1"/>
  <c r="Q230" i="13"/>
  <c r="V230" i="13"/>
  <c r="V229" i="13" s="1"/>
  <c r="G233" i="13"/>
  <c r="M233" i="13" s="1"/>
  <c r="M232" i="13" s="1"/>
  <c r="I233" i="13"/>
  <c r="K233" i="13"/>
  <c r="K232" i="13" s="1"/>
  <c r="O233" i="13"/>
  <c r="O232" i="13" s="1"/>
  <c r="Q233" i="13"/>
  <c r="V233" i="13"/>
  <c r="V232" i="13" s="1"/>
  <c r="G235" i="13"/>
  <c r="I235" i="13"/>
  <c r="I232" i="13" s="1"/>
  <c r="K235" i="13"/>
  <c r="M235" i="13"/>
  <c r="O235" i="13"/>
  <c r="Q235" i="13"/>
  <c r="Q232" i="13" s="1"/>
  <c r="V235" i="13"/>
  <c r="AE238" i="13"/>
  <c r="G16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AE16" i="12"/>
  <c r="AF16" i="12"/>
  <c r="I20" i="1"/>
  <c r="I19" i="1"/>
  <c r="I18" i="1"/>
  <c r="I17" i="1"/>
  <c r="F45" i="1"/>
  <c r="G45" i="1"/>
  <c r="G25" i="1" s="1"/>
  <c r="A25" i="1" s="1"/>
  <c r="H44" i="1"/>
  <c r="I44" i="1" s="1"/>
  <c r="H43" i="1"/>
  <c r="I43" i="1" s="1"/>
  <c r="H42" i="1"/>
  <c r="I42" i="1" s="1"/>
  <c r="H40" i="1"/>
  <c r="H39" i="1"/>
  <c r="H45" i="1" s="1"/>
  <c r="I72" i="1" l="1"/>
  <c r="J70" i="1" s="1"/>
  <c r="G26" i="1"/>
  <c r="A26" i="1"/>
  <c r="G28" i="1"/>
  <c r="G23" i="1"/>
  <c r="M151" i="13"/>
  <c r="M220" i="13"/>
  <c r="M78" i="13"/>
  <c r="M65" i="13"/>
  <c r="M36" i="13"/>
  <c r="M170" i="13"/>
  <c r="M158" i="13"/>
  <c r="M138" i="13"/>
  <c r="G138" i="13"/>
  <c r="G65" i="13"/>
  <c r="G232" i="13"/>
  <c r="M230" i="13"/>
  <c r="M229" i="13" s="1"/>
  <c r="M200" i="13"/>
  <c r="M199" i="13" s="1"/>
  <c r="M144" i="13"/>
  <c r="M143" i="13" s="1"/>
  <c r="M71" i="13"/>
  <c r="M70" i="13" s="1"/>
  <c r="G15" i="13"/>
  <c r="G170" i="13"/>
  <c r="G78" i="13"/>
  <c r="AF238" i="13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54" i="1"/>
  <c r="J67" i="1"/>
  <c r="J55" i="1"/>
  <c r="J53" i="1"/>
  <c r="J60" i="1"/>
  <c r="J59" i="1"/>
  <c r="J65" i="1"/>
  <c r="J69" i="1"/>
  <c r="J68" i="1"/>
  <c r="J66" i="1"/>
  <c r="J58" i="1"/>
  <c r="J71" i="1"/>
  <c r="J57" i="1"/>
  <c r="J61" i="1"/>
  <c r="J64" i="1"/>
  <c r="J56" i="1"/>
  <c r="J63" i="1"/>
  <c r="J52" i="1"/>
  <c r="A23" i="1"/>
  <c r="J43" i="1"/>
  <c r="J44" i="1"/>
  <c r="J42" i="1"/>
  <c r="J41" i="1"/>
  <c r="J39" i="1"/>
  <c r="J45" i="1" s="1"/>
  <c r="J72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Marečková Anna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Marečková Anna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<sst xmlns="http://schemas.openxmlformats.org/spreadsheetml/2006/main" count="999" uniqueCount="325">
  <si>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</si>
  <si>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</si>
  <si>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</si>
  <si>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</si>
  <si>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</si>
  <si>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</si>
  <si>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</si>
  <si>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</si>
  <si>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</si>
  <si>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</si>
  <si>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</si>
  <si>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</si>
  <si>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</si>
  <si>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</si>
  <si>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</si>
  <si>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</si>
  <si>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</si>
  <si>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</si>
  <si>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</si>
  <si>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</si>
  <si>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</si>
  <si>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</si>
  <si>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</si>
  <si>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</si>
  <si>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</si>
  <si>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</si>
  <si>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</si>
  <si>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</si>
  <si>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</si>
  <si>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</si>
  <si>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</si>
  <si>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</si>
  <si>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</si>
  <si>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</si>
  <si>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</si>
  <si>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</si>
  <si>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</si>
  <si>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</si>
  <si>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</si>
  <si>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</si>
  <si>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</si>
  <si>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</si>
  <si>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</si>
  <si>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Marečková</t>
  </si>
  <si>
    <t>sdfsdf</t>
  </si>
  <si>
    <t>OSM MMB</t>
  </si>
  <si>
    <t>01/2020</t>
  </si>
  <si>
    <t>Stavební úpravy a změna užívání prostor v 1.PP, Hu</t>
  </si>
  <si>
    <t>Stavba</t>
  </si>
  <si>
    <t>Stavební objekt</t>
  </si>
  <si>
    <t>00</t>
  </si>
  <si>
    <t>Vedlejší a ostatní náklady</t>
  </si>
  <si>
    <t>01</t>
  </si>
  <si>
    <t>Vedlejí a ostatní náklady</t>
  </si>
  <si>
    <t>001</t>
  </si>
  <si>
    <t>Husova 5, Brno</t>
  </si>
  <si>
    <t>Stavební úpravy a změna užívání prostor v 1.PP</t>
  </si>
  <si>
    <t>Celkem za stavbu</t>
  </si>
  <si>
    <t>CZK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</si>
  <si>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</si>
  <si>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</si>
  <si>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</si>
  <si>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</si>
  <si>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</si>
  <si>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</si>
  <si>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</t>
  </si>
  <si>
    <t>Úpravy povrchu, podlahy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</si>
  <si>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</si>
  <si>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</si>
  <si>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</si>
  <si>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</si>
  <si>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</si>
  <si>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</si>
  <si>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</si>
  <si>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</si>
  <si>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</si>
  <si>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</si>
  <si>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713</t>
  </si>
  <si>
    <t>Izolace tepelné</t>
  </si>
  <si>
    <t>728</t>
  </si>
  <si>
    <t>Vzduchotechnika</t>
  </si>
  <si>
    <t>762</t>
  </si>
  <si>
    <t>Konstrukce tesařské</t>
  </si>
  <si>
    <t>763</t>
  </si>
  <si>
    <t>Dřevostavby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</si>
  <si>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</si>
  <si>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</si>
  <si>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</si>
  <si>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</si>
  <si>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</si>
  <si>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</si>
  <si>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</si>
  <si>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</si>
  <si>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</si>
  <si>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</si>
  <si>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</si>
  <si>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</si>
  <si>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</si>
  <si>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</si>
  <si>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</si>
  <si>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</si>
  <si>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</si>
  <si>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</si>
  <si>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</si>
  <si>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</si>
  <si>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</si>
  <si>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</si>
  <si>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</si>
  <si>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</si>
  <si>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</si>
  <si>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</si>
  <si>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</si>
  <si>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</si>
  <si>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</si>
  <si>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</si>
  <si>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</si>
  <si>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</si>
  <si>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</si>
  <si>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</si>
  <si>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</si>
  <si>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</si>
  <si>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</si>
  <si>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</si>
  <si>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</si>
  <si>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</si>
  <si>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</si>
  <si>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</si>
  <si>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</si>
  <si>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</si>
  <si>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</si>
  <si>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</si>
  <si>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</si>
  <si>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</si>
  <si>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Vlastní</t>
  </si>
  <si>
    <t>Indiv</t>
  </si>
  <si>
    <t>VRN</t>
  </si>
  <si>
    <t>POL99_8</t>
  </si>
  <si>
    <t>SPU</t>
  </si>
  <si>
    <t>005121020R</t>
  </si>
  <si>
    <t>Provoz zařízení staveniště</t>
  </si>
  <si>
    <t>005121030R</t>
  </si>
  <si>
    <t>Odstranění zařízení staveniště</t>
  </si>
  <si>
    <t>SUM</t>
  </si>
  <si>
    <t>END</t>
  </si>
  <si>
    <t>216904212R00</t>
  </si>
  <si>
    <t>Očištění stlačeným vzduchem zdiva a rubu kleneb</t>
  </si>
  <si>
    <t>m2</t>
  </si>
  <si>
    <t>Práce</t>
  </si>
  <si>
    <t>POL1_1</t>
  </si>
  <si>
    <t xml:space="preserve">1.PP klenba : </t>
  </si>
  <si>
    <t>VV</t>
  </si>
  <si>
    <t>m.č.020 : 21,37</t>
  </si>
  <si>
    <t>1,52*5,5</t>
  </si>
  <si>
    <t>2,92*(3,6+3,6+5,5)</t>
  </si>
  <si>
    <t>317944313RT6</t>
  </si>
  <si>
    <t>Válcované nosníky č.14-22 do připravených otvorů včetně dodávky profilu  I č.22</t>
  </si>
  <si>
    <t>t</t>
  </si>
  <si>
    <t>31,1*(7,9+8,1)/1000</t>
  </si>
  <si>
    <t xml:space="preserve">I č. 220 : </t>
  </si>
  <si>
    <t>338963181R00</t>
  </si>
  <si>
    <t>Montáž výstražné tabulky</t>
  </si>
  <si>
    <t>kus</t>
  </si>
  <si>
    <t xml:space="preserve">1.PP : </t>
  </si>
  <si>
    <t>m.č.013 : 2</t>
  </si>
  <si>
    <t>347015112R00</t>
  </si>
  <si>
    <t>Předstěna SDK,tl.65mm,oc.kce CW,1x RF 12,5mm,izol.</t>
  </si>
  <si>
    <t>svislé opláštění : 7,77*0,55</t>
  </si>
  <si>
    <t>73534501G</t>
  </si>
  <si>
    <t>Tabulka výstražná 200x100 mm plastová</t>
  </si>
  <si>
    <t>Specifikace</t>
  </si>
  <si>
    <t>POL3_1</t>
  </si>
  <si>
    <t>602016193R00</t>
  </si>
  <si>
    <t>Penetrace hloubková stěn PROFI Akryl-Tiefengrund</t>
  </si>
  <si>
    <t>952902110R00</t>
  </si>
  <si>
    <t>Čištění zametáním v místnostech a chodbách</t>
  </si>
  <si>
    <t>podlaha 1.PP : 2,1*0,9</t>
  </si>
  <si>
    <t>18,98</t>
  </si>
  <si>
    <t>24,18</t>
  </si>
  <si>
    <t>21,37</t>
  </si>
  <si>
    <t>95-01</t>
  </si>
  <si>
    <t>Označení fotoluminescenčním prvkem prům. 95 mm</t>
  </si>
  <si>
    <t>m</t>
  </si>
  <si>
    <t xml:space="preserve">první a poslední stupeň schodiště : </t>
  </si>
  <si>
    <t>m.č.013 : 0,9*2</t>
  </si>
  <si>
    <t>m.č.017 : 1*2</t>
  </si>
  <si>
    <t>95-02</t>
  </si>
  <si>
    <t>Výstražné označení černožlutým pruhem</t>
  </si>
  <si>
    <t>m.č.013 nad schodištěm : 1</t>
  </si>
  <si>
    <t>973031345R00</t>
  </si>
  <si>
    <t>Vysekání kapes zeď cih. MVC pl. 0,25 m2, hl. 30 cm</t>
  </si>
  <si>
    <t xml:space="preserve">m.č.209 : </t>
  </si>
  <si>
    <t>kapsy pro ocelové nosníky I č.260 : 4</t>
  </si>
  <si>
    <t>941955001R00</t>
  </si>
  <si>
    <t>Lešení lehké pomocné, výška podlahy do 1,2 m</t>
  </si>
  <si>
    <t>POL1_</t>
  </si>
  <si>
    <t>96-001</t>
  </si>
  <si>
    <t>Odstranění šroubu v podlaze</t>
  </si>
  <si>
    <t>968061125R00</t>
  </si>
  <si>
    <t>Vyvěšení dřevěných dveřních křídel pl. do 2 m2</t>
  </si>
  <si>
    <t>713522111R00</t>
  </si>
  <si>
    <t>Protipožár. obklad dřev. prvků Promatect - H, R 30</t>
  </si>
  <si>
    <t>POL1_7</t>
  </si>
  <si>
    <t>vododrovná plocha : 7,77*1,15</t>
  </si>
  <si>
    <t>svislá plocha : 7,77*0,55</t>
  </si>
  <si>
    <t>762231811R00</t>
  </si>
  <si>
    <t>Demontáž obložení schodišť, stupně, podstupnice</t>
  </si>
  <si>
    <t>stupnice a podstupnice : 3*7,75</t>
  </si>
  <si>
    <t>762526811R00</t>
  </si>
  <si>
    <t>Demontáž podlah bez polštářů z dřevotřísky do 2 cm</t>
  </si>
  <si>
    <t>podlaha mezi I profily : 7,75*1,25</t>
  </si>
  <si>
    <t>762795000R00</t>
  </si>
  <si>
    <t>Spojovací prostředky pro vázané konstrukce</t>
  </si>
  <si>
    <t>m3</t>
  </si>
  <si>
    <t>0,16128</t>
  </si>
  <si>
    <t>0,12863</t>
  </si>
  <si>
    <t>762822110R00</t>
  </si>
  <si>
    <t>Montáž stropnic hraněných pl. do 144 cm2</t>
  </si>
  <si>
    <t>fošny vložené mezi nosníky : 0,96*16</t>
  </si>
  <si>
    <t>762911111R00</t>
  </si>
  <si>
    <t>Impregnace řeziva máčením Bochemit QB</t>
  </si>
  <si>
    <t>fošny vložené mezi nosníky : (0,05+0,2)*2*0,96*16</t>
  </si>
  <si>
    <t>hranol stupně : (0,25+0,25)*2*0,28*7</t>
  </si>
  <si>
    <t>762712151G00</t>
  </si>
  <si>
    <t>Montáž vázaných konstrukcí hraněných nad 600 cm2</t>
  </si>
  <si>
    <t>stupeň : 4,4</t>
  </si>
  <si>
    <t>60512622R</t>
  </si>
  <si>
    <t>Fošna SM/JD omítaná tl. 5 dl. 200-350 š. 17-24 II. jakost</t>
  </si>
  <si>
    <t>fošny vložené mezi nosníky : 0,05*0,2*0,96*16*1,05</t>
  </si>
  <si>
    <t>60596002R</t>
  </si>
  <si>
    <t>Řezivo - hranoly</t>
  </si>
  <si>
    <t>hranol stupně : 0,25*0,25*0,28*7*1,05</t>
  </si>
  <si>
    <t>998762102R00</t>
  </si>
  <si>
    <t>Přesun hmot pro tesařské konstrukce, výšky do 12 m</t>
  </si>
  <si>
    <t>968072455R00</t>
  </si>
  <si>
    <t>Vybourání kovových dveřních zárubní pl. do 2 m2</t>
  </si>
  <si>
    <t>dveře v m.č.016,017,020 : 3*0,8</t>
  </si>
  <si>
    <t>642942111RT4</t>
  </si>
  <si>
    <t>Osazení zárubní dveřních ocelových, pl. do 2,5 m2 včetně dodávky zárubně  80 x 197 x 11 cm</t>
  </si>
  <si>
    <t>dveře v m.č.016,017,020 : 3</t>
  </si>
  <si>
    <t>766661413R00</t>
  </si>
  <si>
    <t>Montáž dveří protipožár.1kř.do 80 cm, bez kukátka</t>
  </si>
  <si>
    <t>612401391RT2</t>
  </si>
  <si>
    <t>Omítka malých ploch vnitřních stěn do 1 m2 vápennou štukovou omítkou</t>
  </si>
  <si>
    <t>u nových dveří : 3</t>
  </si>
  <si>
    <t>u větrací mřížky : 1</t>
  </si>
  <si>
    <t>728415112R00</t>
  </si>
  <si>
    <t>Montáž mřížky větrací nebo ventilační do 0,10 m2</t>
  </si>
  <si>
    <t>4297311035R</t>
  </si>
  <si>
    <t>Mřížka stěnová středová  MSU 25-1.0   400x300</t>
  </si>
  <si>
    <t>POL3_</t>
  </si>
  <si>
    <t>55345602R</t>
  </si>
  <si>
    <t>Dveře požární 1kř.-60 min EI 60 DP1 80x197 cm</t>
  </si>
  <si>
    <t>763614231RT6</t>
  </si>
  <si>
    <t>M.podlahy z desek nad tl.18 mm, na sraz, šroubov. vč. dodávky desky OSB ECO 3N tl. 22 mm</t>
  </si>
  <si>
    <t>podlaha : 7,7*1,15</t>
  </si>
  <si>
    <t>stupeň : 4,4*(0,3+0,27)</t>
  </si>
  <si>
    <t>998763101R00</t>
  </si>
  <si>
    <t>Přesun hmot pro dřevostavby, výšky do 12 m</t>
  </si>
  <si>
    <t>953941312R00</t>
  </si>
  <si>
    <t>Osazení požárního hasicího přístroje na stěnu</t>
  </si>
  <si>
    <t>44984132R</t>
  </si>
  <si>
    <t>Přístroj hasicí vodní V9Ti</t>
  </si>
  <si>
    <t>953941391R00</t>
  </si>
  <si>
    <t>Revize požárního hasicího přístroje do 5 ks</t>
  </si>
  <si>
    <t>767585101R00</t>
  </si>
  <si>
    <t>Montáž pomocných konstrukcí-svařováním</t>
  </si>
  <si>
    <t>navaření nových nosníků na stávající : (7,73+7,77)*2</t>
  </si>
  <si>
    <t>vevaření příčných nosníků : 0,99*2*2</t>
  </si>
  <si>
    <t>13480915R</t>
  </si>
  <si>
    <t>Tyč průřezu I 200, hrubé, jakost oceli S235 11375</t>
  </si>
  <si>
    <t>26,2*0,99*2/1000*1,05</t>
  </si>
  <si>
    <t>998767101R00</t>
  </si>
  <si>
    <t>Přesun hmot pro zámečnické konstr., výšky do 6 m</t>
  </si>
  <si>
    <t>776200810RT3</t>
  </si>
  <si>
    <t>Odstranění PVC podlah lepen. bez podl. ze schodišť z ploch do 5 m2</t>
  </si>
  <si>
    <t>stupenice a podstupnuice : 7,75*3</t>
  </si>
  <si>
    <t>776210300RU2</t>
  </si>
  <si>
    <t>Lepení hran pryžových na stupně včetně dodávky hran - barevná</t>
  </si>
  <si>
    <t>4,4*2</t>
  </si>
  <si>
    <t>776220110RU2</t>
  </si>
  <si>
    <t>Lepení podlah z PVC na stupnice rovné včetně podlahoviny Novoflor extra, tl. 2,0 mm</t>
  </si>
  <si>
    <t>m.č.209 : 4,4</t>
  </si>
  <si>
    <t>776220200RU2</t>
  </si>
  <si>
    <t>Lepení podlah z PVC na podstupnice včetně podlahoviny Novoflor extra, tl. 2,0 mm</t>
  </si>
  <si>
    <t>m.č.209 : 4,4*2</t>
  </si>
  <si>
    <t>776421100RU1</t>
  </si>
  <si>
    <t>Lepení podlahových soklíků z PVC a vinylu včetně dodávky soklíku PVC</t>
  </si>
  <si>
    <t>m.č.209 : 1,15+7,35+1,15+0,3+0,27+0,27+7,7</t>
  </si>
  <si>
    <t>776511810RT3</t>
  </si>
  <si>
    <t>Odstranění PVC a koberců lepených bez podložky z ploch do 10 m2</t>
  </si>
  <si>
    <t>pódium : 1,25*7,75</t>
  </si>
  <si>
    <t>776521100RU2</t>
  </si>
  <si>
    <t>Lepení povlak.podlah z pásů PVC na Chemopren včetně podlahoviny Novoflor extra, tl. 2,0 mm</t>
  </si>
  <si>
    <t>3,37*0,55</t>
  </si>
  <si>
    <t>998776101R00</t>
  </si>
  <si>
    <t>Přesun hmot pro podlahy povlakové, výšky do 6 m</t>
  </si>
  <si>
    <t>777511112R00</t>
  </si>
  <si>
    <t>Podlahová stěrka int.syst.Sikagard 750 Deco EpoCem</t>
  </si>
  <si>
    <t>dvojnásobná stěrka : 66,42</t>
  </si>
  <si>
    <t>998777101R00</t>
  </si>
  <si>
    <t>Přesun hmot pro podlahy syntetické, výšky do 6 m</t>
  </si>
  <si>
    <t>783226100R00</t>
  </si>
  <si>
    <t>Nátěr syntetický kovových konstrukcí základní</t>
  </si>
  <si>
    <t>válcované nosníky I č. 220 : 0,22*2*(8,1+7,9)</t>
  </si>
  <si>
    <t>0,098*4*(8,1+7,9)</t>
  </si>
  <si>
    <t>válcované nosníky I č. 200 : 0,2*2*0,99*2</t>
  </si>
  <si>
    <t>0,09*4*0,99*2</t>
  </si>
  <si>
    <t>M21-001</t>
  </si>
  <si>
    <t>Elekrtoinstalace - přesun lišty v m.č.209a a úprava rozvaděče</t>
  </si>
  <si>
    <t>kompl.</t>
  </si>
  <si>
    <t>979091111R00</t>
  </si>
  <si>
    <t>Vodorovné přemístění vybouraných hmot do 7 km</t>
  </si>
  <si>
    <t>POL1_9</t>
  </si>
  <si>
    <t>979091295R00</t>
  </si>
  <si>
    <t>Příplatek za vodo.přemístění suti při rekonstrukci</t>
  </si>
  <si>
    <t>979087311R00</t>
  </si>
  <si>
    <t>Vodorovné přemístění suti nošením do 10 m</t>
  </si>
  <si>
    <t>979087391R00</t>
  </si>
  <si>
    <t>Příplatek za nošení suti každých dalších 10 m</t>
  </si>
  <si>
    <t>767649191R00</t>
  </si>
  <si>
    <t>Montáž doplňků dveří, samozavírače hydraulického</t>
  </si>
  <si>
    <t>998766101R00</t>
  </si>
  <si>
    <t>Přesun hmot pro truhlářské konstr., výšky do 6 m</t>
  </si>
  <si>
    <t>54917035R</t>
  </si>
  <si>
    <t>Zavírač dveří hydraulický K 204  č.12  stříbrná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</si>
</sst>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.brno.cz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46</v>
      </c>
      <c r="E2" s="114" t="s">
        <v>47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SUMIF(F52:F71,A16,I52:I71)+SUMIF(F52:F71,"PSU",I52:I71)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SUMIF(F52:F71,A17,I52:I71)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SUMIF(F52:F71,A18,I52:I71)</f>
        <v>0</v>
      </c>
      <c r="J18" s="85"/>
    </row>
    <row r="19" spans="1:10" ht="23.25" customHeight="1" x14ac:dyDescent="0.2">
      <c r="A19" s="194" t="s">
        <v>100</v>
      </c>
      <c r="B19" s="38" t="s">
        <v>27</v>
      </c>
      <c r="C19" s="62"/>
      <c r="D19" s="63"/>
      <c r="E19" s="83"/>
      <c r="F19" s="84"/>
      <c r="G19" s="83"/>
      <c r="H19" s="84"/>
      <c r="I19" s="83">
        <f>SUMIF(F52:F71,A19,I52:I71)</f>
        <v>0</v>
      </c>
      <c r="J19" s="85"/>
    </row>
    <row r="20" spans="1:10" ht="23.25" customHeight="1" x14ac:dyDescent="0.2">
      <c r="A20" s="194" t="s">
        <v>101</v>
      </c>
      <c r="B20" s="38" t="s">
        <v>28</v>
      </c>
      <c r="C20" s="62"/>
      <c r="D20" s="63"/>
      <c r="E20" s="83"/>
      <c r="F20" s="84"/>
      <c r="G20" s="83"/>
      <c r="H20" s="84"/>
      <c r="I20" s="83">
        <f>SUMIF(F52:F71,A20,I52:I71)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 t="s">
        <v>44</v>
      </c>
      <c r="E34" s="104"/>
      <c r="G34" s="105" t="s">
        <v>45</v>
      </c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48</v>
      </c>
      <c r="C39" s="146"/>
      <c r="D39" s="146"/>
      <c r="E39" s="146"/>
      <c r="F39" s="147">
        <f>'00 01 Pol'!AE16+'001 01 Pol'!AE238</f>
        <v>0</v>
      </c>
      <c r="G39" s="148">
        <f>'00 01 Pol'!AF16+'001 01 Pol'!AF238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49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">
      <c r="A41" s="135">
        <v>2</v>
      </c>
      <c r="B41" s="151" t="s">
        <v>50</v>
      </c>
      <c r="C41" s="152" t="s">
        <v>51</v>
      </c>
      <c r="D41" s="152"/>
      <c r="E41" s="152"/>
      <c r="F41" s="153">
        <f>'00 01 Pol'!AE16</f>
        <v>0</v>
      </c>
      <c r="G41" s="154">
        <f>'00 01 Pol'!AF16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52</v>
      </c>
      <c r="C42" s="146" t="s">
        <v>53</v>
      </c>
      <c r="D42" s="146"/>
      <c r="E42" s="146"/>
      <c r="F42" s="157">
        <f>'00 01 Pol'!AE16</f>
        <v>0</v>
      </c>
      <c r="G42" s="149">
        <f>'00 01 Pol'!AF16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54</v>
      </c>
      <c r="C43" s="152" t="s">
        <v>55</v>
      </c>
      <c r="D43" s="152"/>
      <c r="E43" s="152"/>
      <c r="F43" s="153">
        <f>'001 01 Pol'!AE238</f>
        <v>0</v>
      </c>
      <c r="G43" s="154">
        <f>'001 01 Pol'!AF238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52</v>
      </c>
      <c r="C44" s="146" t="s">
        <v>56</v>
      </c>
      <c r="D44" s="146"/>
      <c r="E44" s="146"/>
      <c r="F44" s="157">
        <f>'001 01 Pol'!AE238</f>
        <v>0</v>
      </c>
      <c r="G44" s="149">
        <f>'001 01 Pol'!AF238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57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59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60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61</v>
      </c>
      <c r="C52" s="183" t="s">
        <v>62</v>
      </c>
      <c r="D52" s="184"/>
      <c r="E52" s="184"/>
      <c r="F52" s="190" t="s">
        <v>24</v>
      </c>
      <c r="G52" s="191"/>
      <c r="H52" s="191"/>
      <c r="I52" s="191">
        <f>'001 01 Pol'!G8</f>
        <v>0</v>
      </c>
      <c r="J52" s="188" t="str">
        <f>IF(I72=0,"",I52/I72*100)</f>
        <v/>
      </c>
    </row>
    <row r="53" spans="1:10" ht="36.75" customHeight="1" x14ac:dyDescent="0.2">
      <c r="A53" s="177"/>
      <c r="B53" s="182" t="s">
        <v>63</v>
      </c>
      <c r="C53" s="183" t="s">
        <v>64</v>
      </c>
      <c r="D53" s="184"/>
      <c r="E53" s="184"/>
      <c r="F53" s="190" t="s">
        <v>24</v>
      </c>
      <c r="G53" s="191"/>
      <c r="H53" s="191"/>
      <c r="I53" s="191">
        <f>'001 01 Pol'!G15</f>
        <v>0</v>
      </c>
      <c r="J53" s="188" t="str">
        <f>IF(I72=0,"",I53/I72*100)</f>
        <v/>
      </c>
    </row>
    <row r="54" spans="1:10" ht="36.75" customHeight="1" x14ac:dyDescent="0.2">
      <c r="A54" s="177"/>
      <c r="B54" s="182" t="s">
        <v>65</v>
      </c>
      <c r="C54" s="183" t="s">
        <v>66</v>
      </c>
      <c r="D54" s="184"/>
      <c r="E54" s="184"/>
      <c r="F54" s="190" t="s">
        <v>24</v>
      </c>
      <c r="G54" s="191"/>
      <c r="H54" s="191"/>
      <c r="I54" s="191">
        <f>'001 01 Pol'!G29</f>
        <v>0</v>
      </c>
      <c r="J54" s="188" t="str">
        <f>IF(I72=0,"",I54/I72*100)</f>
        <v/>
      </c>
    </row>
    <row r="55" spans="1:10" ht="36.75" customHeight="1" x14ac:dyDescent="0.2">
      <c r="A55" s="177"/>
      <c r="B55" s="182" t="s">
        <v>67</v>
      </c>
      <c r="C55" s="183" t="s">
        <v>68</v>
      </c>
      <c r="D55" s="184"/>
      <c r="E55" s="184"/>
      <c r="F55" s="190" t="s">
        <v>24</v>
      </c>
      <c r="G55" s="191"/>
      <c r="H55" s="191"/>
      <c r="I55" s="191">
        <f>'001 01 Pol'!G130</f>
        <v>0</v>
      </c>
      <c r="J55" s="188" t="str">
        <f>IF(I72=0,"",I55/I72*100)</f>
        <v/>
      </c>
    </row>
    <row r="56" spans="1:10" ht="36.75" customHeight="1" x14ac:dyDescent="0.2">
      <c r="A56" s="177"/>
      <c r="B56" s="182" t="s">
        <v>69</v>
      </c>
      <c r="C56" s="183" t="s">
        <v>70</v>
      </c>
      <c r="D56" s="184"/>
      <c r="E56" s="184"/>
      <c r="F56" s="190" t="s">
        <v>24</v>
      </c>
      <c r="G56" s="191"/>
      <c r="H56" s="191"/>
      <c r="I56" s="191">
        <f>'001 01 Pol'!G119</f>
        <v>0</v>
      </c>
      <c r="J56" s="188" t="str">
        <f>IF(I72=0,"",I56/I72*100)</f>
        <v/>
      </c>
    </row>
    <row r="57" spans="1:10" ht="36.75" customHeight="1" x14ac:dyDescent="0.2">
      <c r="A57" s="177"/>
      <c r="B57" s="182" t="s">
        <v>71</v>
      </c>
      <c r="C57" s="183" t="s">
        <v>72</v>
      </c>
      <c r="D57" s="184"/>
      <c r="E57" s="184"/>
      <c r="F57" s="190" t="s">
        <v>24</v>
      </c>
      <c r="G57" s="191"/>
      <c r="H57" s="191"/>
      <c r="I57" s="191">
        <f>'001 01 Pol'!G58</f>
        <v>0</v>
      </c>
      <c r="J57" s="188" t="str">
        <f>IF(I72=0,"",I57/I72*100)</f>
        <v/>
      </c>
    </row>
    <row r="58" spans="1:10" ht="36.75" customHeight="1" x14ac:dyDescent="0.2">
      <c r="A58" s="177"/>
      <c r="B58" s="182" t="s">
        <v>73</v>
      </c>
      <c r="C58" s="183" t="s">
        <v>74</v>
      </c>
      <c r="D58" s="184"/>
      <c r="E58" s="184"/>
      <c r="F58" s="190" t="s">
        <v>24</v>
      </c>
      <c r="G58" s="191"/>
      <c r="H58" s="191"/>
      <c r="I58" s="191">
        <f>'001 01 Pol'!G36+'001 01 Pol'!G151</f>
        <v>0</v>
      </c>
      <c r="J58" s="188" t="str">
        <f>IF(I72=0,"",I58/I72*100)</f>
        <v/>
      </c>
    </row>
    <row r="59" spans="1:10" ht="36.75" customHeight="1" x14ac:dyDescent="0.2">
      <c r="A59" s="177"/>
      <c r="B59" s="182" t="s">
        <v>75</v>
      </c>
      <c r="C59" s="183" t="s">
        <v>76</v>
      </c>
      <c r="D59" s="184"/>
      <c r="E59" s="184"/>
      <c r="F59" s="190" t="s">
        <v>24</v>
      </c>
      <c r="G59" s="191"/>
      <c r="H59" s="191"/>
      <c r="I59" s="191">
        <f>'001 01 Pol'!G53+'001 01 Pol'!G65+'001 01 Pol'!G115+'001 01 Pol'!G122</f>
        <v>0</v>
      </c>
      <c r="J59" s="188" t="str">
        <f>IF(I72=0,"",I59/I72*100)</f>
        <v/>
      </c>
    </row>
    <row r="60" spans="1:10" ht="36.75" customHeight="1" x14ac:dyDescent="0.2">
      <c r="A60" s="177"/>
      <c r="B60" s="182" t="s">
        <v>77</v>
      </c>
      <c r="C60" s="183" t="s">
        <v>78</v>
      </c>
      <c r="D60" s="184"/>
      <c r="E60" s="184"/>
      <c r="F60" s="190" t="s">
        <v>25</v>
      </c>
      <c r="G60" s="191"/>
      <c r="H60" s="191"/>
      <c r="I60" s="191">
        <f>'001 01 Pol'!G70</f>
        <v>0</v>
      </c>
      <c r="J60" s="188" t="str">
        <f>IF(I72=0,"",I60/I72*100)</f>
        <v/>
      </c>
    </row>
    <row r="61" spans="1:10" ht="36.75" customHeight="1" x14ac:dyDescent="0.2">
      <c r="A61" s="177"/>
      <c r="B61" s="182" t="s">
        <v>79</v>
      </c>
      <c r="C61" s="183" t="s">
        <v>80</v>
      </c>
      <c r="D61" s="184"/>
      <c r="E61" s="184"/>
      <c r="F61" s="190" t="s">
        <v>25</v>
      </c>
      <c r="G61" s="191"/>
      <c r="H61" s="191"/>
      <c r="I61" s="191">
        <f>'001 01 Pol'!G135</f>
        <v>0</v>
      </c>
      <c r="J61" s="188" t="str">
        <f>IF(I72=0,"",I61/I72*100)</f>
        <v/>
      </c>
    </row>
    <row r="62" spans="1:10" ht="36.75" customHeight="1" x14ac:dyDescent="0.2">
      <c r="A62" s="177"/>
      <c r="B62" s="182" t="s">
        <v>81</v>
      </c>
      <c r="C62" s="183" t="s">
        <v>82</v>
      </c>
      <c r="D62" s="184"/>
      <c r="E62" s="184"/>
      <c r="F62" s="190" t="s">
        <v>25</v>
      </c>
      <c r="G62" s="191"/>
      <c r="H62" s="191"/>
      <c r="I62" s="191">
        <f>'001 01 Pol'!G78</f>
        <v>0</v>
      </c>
      <c r="J62" s="188" t="str">
        <f>IF(I72=0,"",I62/I72*100)</f>
        <v/>
      </c>
    </row>
    <row r="63" spans="1:10" ht="36.75" customHeight="1" x14ac:dyDescent="0.2">
      <c r="A63" s="177"/>
      <c r="B63" s="182" t="s">
        <v>83</v>
      </c>
      <c r="C63" s="183" t="s">
        <v>84</v>
      </c>
      <c r="D63" s="184"/>
      <c r="E63" s="184"/>
      <c r="F63" s="190" t="s">
        <v>25</v>
      </c>
      <c r="G63" s="191"/>
      <c r="H63" s="191"/>
      <c r="I63" s="191">
        <f>'001 01 Pol'!G143</f>
        <v>0</v>
      </c>
      <c r="J63" s="188" t="str">
        <f>IF(I72=0,"",I63/I72*100)</f>
        <v/>
      </c>
    </row>
    <row r="64" spans="1:10" ht="36.75" customHeight="1" x14ac:dyDescent="0.2">
      <c r="A64" s="177"/>
      <c r="B64" s="182" t="s">
        <v>85</v>
      </c>
      <c r="C64" s="183" t="s">
        <v>86</v>
      </c>
      <c r="D64" s="184"/>
      <c r="E64" s="184"/>
      <c r="F64" s="190" t="s">
        <v>25</v>
      </c>
      <c r="G64" s="191"/>
      <c r="H64" s="191"/>
      <c r="I64" s="191">
        <f>'001 01 Pol'!G126+'001 01 Pol'!G138+'001 01 Pol'!G232</f>
        <v>0</v>
      </c>
      <c r="J64" s="188" t="str">
        <f>IF(I72=0,"",I64/I72*100)</f>
        <v/>
      </c>
    </row>
    <row r="65" spans="1:10" ht="36.75" customHeight="1" x14ac:dyDescent="0.2">
      <c r="A65" s="177"/>
      <c r="B65" s="182" t="s">
        <v>87</v>
      </c>
      <c r="C65" s="183" t="s">
        <v>88</v>
      </c>
      <c r="D65" s="184"/>
      <c r="E65" s="184"/>
      <c r="F65" s="190" t="s">
        <v>25</v>
      </c>
      <c r="G65" s="191"/>
      <c r="H65" s="191"/>
      <c r="I65" s="191">
        <f>'001 01 Pol'!G158+'001 01 Pol'!G229</f>
        <v>0</v>
      </c>
      <c r="J65" s="188" t="str">
        <f>IF(I72=0,"",I65/I72*100)</f>
        <v/>
      </c>
    </row>
    <row r="66" spans="1:10" ht="36.75" customHeight="1" x14ac:dyDescent="0.2">
      <c r="A66" s="177"/>
      <c r="B66" s="182" t="s">
        <v>89</v>
      </c>
      <c r="C66" s="183" t="s">
        <v>90</v>
      </c>
      <c r="D66" s="184"/>
      <c r="E66" s="184"/>
      <c r="F66" s="190" t="s">
        <v>25</v>
      </c>
      <c r="G66" s="191"/>
      <c r="H66" s="191"/>
      <c r="I66" s="191">
        <f>'001 01 Pol'!G170</f>
        <v>0</v>
      </c>
      <c r="J66" s="188" t="str">
        <f>IF(I72=0,"",I66/I72*100)</f>
        <v/>
      </c>
    </row>
    <row r="67" spans="1:10" ht="36.75" customHeight="1" x14ac:dyDescent="0.2">
      <c r="A67" s="177"/>
      <c r="B67" s="182" t="s">
        <v>91</v>
      </c>
      <c r="C67" s="183" t="s">
        <v>92</v>
      </c>
      <c r="D67" s="184"/>
      <c r="E67" s="184"/>
      <c r="F67" s="190" t="s">
        <v>25</v>
      </c>
      <c r="G67" s="191"/>
      <c r="H67" s="191"/>
      <c r="I67" s="191">
        <f>'001 01 Pol'!G199</f>
        <v>0</v>
      </c>
      <c r="J67" s="188" t="str">
        <f>IF(I72=0,"",I67/I72*100)</f>
        <v/>
      </c>
    </row>
    <row r="68" spans="1:10" ht="36.75" customHeight="1" x14ac:dyDescent="0.2">
      <c r="A68" s="177"/>
      <c r="B68" s="182" t="s">
        <v>93</v>
      </c>
      <c r="C68" s="183" t="s">
        <v>94</v>
      </c>
      <c r="D68" s="184"/>
      <c r="E68" s="184"/>
      <c r="F68" s="190" t="s">
        <v>25</v>
      </c>
      <c r="G68" s="191"/>
      <c r="H68" s="191"/>
      <c r="I68" s="191">
        <f>'001 01 Pol'!G209</f>
        <v>0</v>
      </c>
      <c r="J68" s="188" t="str">
        <f>IF(I72=0,"",I68/I72*100)</f>
        <v/>
      </c>
    </row>
    <row r="69" spans="1:10" ht="36.75" customHeight="1" x14ac:dyDescent="0.2">
      <c r="A69" s="177"/>
      <c r="B69" s="182" t="s">
        <v>95</v>
      </c>
      <c r="C69" s="183" t="s">
        <v>96</v>
      </c>
      <c r="D69" s="184"/>
      <c r="E69" s="184"/>
      <c r="F69" s="190" t="s">
        <v>26</v>
      </c>
      <c r="G69" s="191"/>
      <c r="H69" s="191"/>
      <c r="I69" s="191">
        <f>'001 01 Pol'!G217</f>
        <v>0</v>
      </c>
      <c r="J69" s="188" t="str">
        <f>IF(I72=0,"",I69/I72*100)</f>
        <v/>
      </c>
    </row>
    <row r="70" spans="1:10" ht="36.75" customHeight="1" x14ac:dyDescent="0.2">
      <c r="A70" s="177"/>
      <c r="B70" s="182" t="s">
        <v>97</v>
      </c>
      <c r="C70" s="183" t="s">
        <v>98</v>
      </c>
      <c r="D70" s="184"/>
      <c r="E70" s="184"/>
      <c r="F70" s="190" t="s">
        <v>99</v>
      </c>
      <c r="G70" s="191"/>
      <c r="H70" s="191"/>
      <c r="I70" s="191">
        <f>'001 01 Pol'!G220</f>
        <v>0</v>
      </c>
      <c r="J70" s="188" t="str">
        <f>IF(I72=0,"",I70/I72*100)</f>
        <v/>
      </c>
    </row>
    <row r="71" spans="1:10" ht="36.75" customHeight="1" x14ac:dyDescent="0.2">
      <c r="A71" s="177"/>
      <c r="B71" s="182" t="s">
        <v>100</v>
      </c>
      <c r="C71" s="183" t="s">
        <v>27</v>
      </c>
      <c r="D71" s="184"/>
      <c r="E71" s="184"/>
      <c r="F71" s="190" t="s">
        <v>100</v>
      </c>
      <c r="G71" s="191"/>
      <c r="H71" s="191"/>
      <c r="I71" s="191">
        <f>'00 01 Pol'!G8</f>
        <v>0</v>
      </c>
      <c r="J71" s="188" t="str">
        <f>IF(I72=0,"",I71/I72*100)</f>
        <v/>
      </c>
    </row>
    <row r="72" spans="1:10" ht="25.5" customHeight="1" x14ac:dyDescent="0.2">
      <c r="A72" s="178"/>
      <c r="B72" s="185" t="s">
        <v>1</v>
      </c>
      <c r="C72" s="186"/>
      <c r="D72" s="187"/>
      <c r="E72" s="187"/>
      <c r="F72" s="192"/>
      <c r="G72" s="193"/>
      <c r="H72" s="193"/>
      <c r="I72" s="193">
        <f>SUM(I52:I71)</f>
        <v>0</v>
      </c>
      <c r="J72" s="189">
        <f>SUM(J52:J71)</f>
        <v>0</v>
      </c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  <row r="75" spans="1:10" x14ac:dyDescent="0.2">
      <c r="F75" s="133"/>
      <c r="G75" s="133"/>
      <c r="H75" s="133"/>
      <c r="I75" s="133"/>
      <c r="J75" s="134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102</v>
      </c>
      <c r="B1" s="195"/>
      <c r="C1" s="195"/>
      <c r="D1" s="195"/>
      <c r="E1" s="195"/>
      <c r="F1" s="195"/>
      <c r="G1" s="195"/>
      <c r="AG1" t="s">
        <v>103</v>
      </c>
    </row>
    <row r="2" spans="1:60" ht="24.95" customHeight="1" x14ac:dyDescent="0.2">
      <c r="A2" s="196" t="s">
        <v>7</v>
      </c>
      <c r="B2" s="49" t="s">
        <v>46</v>
      </c>
      <c r="C2" s="199" t="s">
        <v>47</v>
      </c>
      <c r="D2" s="197"/>
      <c r="E2" s="197"/>
      <c r="F2" s="197"/>
      <c r="G2" s="198"/>
      <c r="AG2" t="s">
        <v>104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5" t="s">
        <v>104</v>
      </c>
      <c r="AG3" t="s">
        <v>105</v>
      </c>
    </row>
    <row r="4" spans="1:60" ht="24.95" customHeight="1" x14ac:dyDescent="0.2">
      <c r="A4" s="200" t="s">
        <v>9</v>
      </c>
      <c r="B4" s="201" t="s">
        <v>52</v>
      </c>
      <c r="C4" s="202" t="s">
        <v>53</v>
      </c>
      <c r="D4" s="203"/>
      <c r="E4" s="203"/>
      <c r="F4" s="203"/>
      <c r="G4" s="204"/>
      <c r="AG4" t="s">
        <v>106</v>
      </c>
    </row>
    <row r="5" spans="1:60" x14ac:dyDescent="0.2">
      <c r="D5" s="10"/>
    </row>
    <row r="6" spans="1:60" ht="38.25" x14ac:dyDescent="0.2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29</v>
      </c>
      <c r="H6" s="209" t="s">
        <v>30</v>
      </c>
      <c r="I6" s="209" t="s">
        <v>113</v>
      </c>
      <c r="J6" s="209" t="s">
        <v>31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128</v>
      </c>
      <c r="B8" s="222" t="s">
        <v>100</v>
      </c>
      <c r="C8" s="237" t="s">
        <v>27</v>
      </c>
      <c r="D8" s="223"/>
      <c r="E8" s="224"/>
      <c r="F8" s="225"/>
      <c r="G8" s="225">
        <f>SUMIF(AG9:AG14,"&lt;&gt;NOR",G9:G14)</f>
        <v>0</v>
      </c>
      <c r="H8" s="225"/>
      <c r="I8" s="225">
        <f>SUM(I9:I14)</f>
        <v>0</v>
      </c>
      <c r="J8" s="225"/>
      <c r="K8" s="225">
        <f>SUM(K9:K14)</f>
        <v>0</v>
      </c>
      <c r="L8" s="225"/>
      <c r="M8" s="225">
        <f>SUM(M9:M14)</f>
        <v>0</v>
      </c>
      <c r="N8" s="225"/>
      <c r="O8" s="225">
        <f>SUM(O9:O14)</f>
        <v>0</v>
      </c>
      <c r="P8" s="225"/>
      <c r="Q8" s="225">
        <f>SUM(Q9:Q14)</f>
        <v>0</v>
      </c>
      <c r="R8" s="225"/>
      <c r="S8" s="225"/>
      <c r="T8" s="226"/>
      <c r="U8" s="220"/>
      <c r="V8" s="220">
        <f>SUM(V9:V14)</f>
        <v>0</v>
      </c>
      <c r="W8" s="220"/>
      <c r="X8" s="220"/>
      <c r="AG8" t="s">
        <v>129</v>
      </c>
    </row>
    <row r="9" spans="1:60" outlineLevel="1" x14ac:dyDescent="0.2">
      <c r="A9" s="227">
        <v>1</v>
      </c>
      <c r="B9" s="228" t="s">
        <v>130</v>
      </c>
      <c r="C9" s="238" t="s">
        <v>131</v>
      </c>
      <c r="D9" s="229" t="s">
        <v>132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133</v>
      </c>
      <c r="T9" s="233" t="s">
        <v>134</v>
      </c>
      <c r="U9" s="219">
        <v>0</v>
      </c>
      <c r="V9" s="219">
        <f>ROUND(E9*U9,2)</f>
        <v>0</v>
      </c>
      <c r="W9" s="219"/>
      <c r="X9" s="219" t="s">
        <v>135</v>
      </c>
      <c r="Y9" s="210"/>
      <c r="Z9" s="210"/>
      <c r="AA9" s="210"/>
      <c r="AB9" s="210"/>
      <c r="AC9" s="210"/>
      <c r="AD9" s="210"/>
      <c r="AE9" s="210"/>
      <c r="AF9" s="210"/>
      <c r="AG9" s="210" t="s">
        <v>136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39"/>
      <c r="D10" s="235"/>
      <c r="E10" s="235"/>
      <c r="F10" s="235"/>
      <c r="G10" s="235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137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7">
        <v>2</v>
      </c>
      <c r="B11" s="228" t="s">
        <v>138</v>
      </c>
      <c r="C11" s="238" t="s">
        <v>139</v>
      </c>
      <c r="D11" s="229" t="s">
        <v>132</v>
      </c>
      <c r="E11" s="230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 t="s">
        <v>133</v>
      </c>
      <c r="T11" s="233" t="s">
        <v>134</v>
      </c>
      <c r="U11" s="219">
        <v>0</v>
      </c>
      <c r="V11" s="219">
        <f>ROUND(E11*U11,2)</f>
        <v>0</v>
      </c>
      <c r="W11" s="219"/>
      <c r="X11" s="219" t="s">
        <v>135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136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39"/>
      <c r="D12" s="235"/>
      <c r="E12" s="235"/>
      <c r="F12" s="235"/>
      <c r="G12" s="235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137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7">
        <v>3</v>
      </c>
      <c r="B13" s="228" t="s">
        <v>140</v>
      </c>
      <c r="C13" s="238" t="s">
        <v>141</v>
      </c>
      <c r="D13" s="229" t="s">
        <v>132</v>
      </c>
      <c r="E13" s="230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133</v>
      </c>
      <c r="T13" s="233" t="s">
        <v>134</v>
      </c>
      <c r="U13" s="219">
        <v>0</v>
      </c>
      <c r="V13" s="219">
        <f>ROUND(E13*U13,2)</f>
        <v>0</v>
      </c>
      <c r="W13" s="219"/>
      <c r="X13" s="219" t="s">
        <v>135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136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39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3"/>
      <c r="B15" s="4"/>
      <c r="C15" s="240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115</v>
      </c>
    </row>
    <row r="16" spans="1:60" x14ac:dyDescent="0.2">
      <c r="A16" s="213"/>
      <c r="B16" s="214" t="s">
        <v>29</v>
      </c>
      <c r="C16" s="241"/>
      <c r="D16" s="215"/>
      <c r="E16" s="216"/>
      <c r="F16" s="216"/>
      <c r="G16" s="236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f>SUMIF(L7:L14,AE15,G7:G14)</f>
        <v>0</v>
      </c>
      <c r="AF16">
        <f>SUMIF(L7:L14,AF15,G7:G14)</f>
        <v>0</v>
      </c>
      <c r="AG16" t="s">
        <v>142</v>
      </c>
    </row>
    <row r="17" spans="3:33" x14ac:dyDescent="0.2">
      <c r="C17" s="242"/>
      <c r="D17" s="10"/>
      <c r="AG17" t="s">
        <v>143</v>
      </c>
    </row>
    <row r="18" spans="3:33" x14ac:dyDescent="0.2">
      <c r="D18" s="10"/>
    </row>
    <row r="19" spans="3:33" x14ac:dyDescent="0.2">
      <c r="D19" s="10"/>
    </row>
    <row r="20" spans="3:33" x14ac:dyDescent="0.2">
      <c r="D20" s="10"/>
    </row>
    <row r="21" spans="3:33" x14ac:dyDescent="0.2">
      <c r="D21" s="10"/>
    </row>
    <row r="22" spans="3:33" x14ac:dyDescent="0.2">
      <c r="D22" s="10"/>
    </row>
    <row r="23" spans="3:33" x14ac:dyDescent="0.2">
      <c r="D23" s="10"/>
    </row>
    <row r="24" spans="3:33" x14ac:dyDescent="0.2">
      <c r="D24" s="10"/>
    </row>
    <row r="25" spans="3:33" x14ac:dyDescent="0.2">
      <c r="D25" s="10"/>
    </row>
    <row r="26" spans="3:33" x14ac:dyDescent="0.2">
      <c r="D26" s="10"/>
    </row>
    <row r="27" spans="3:33" x14ac:dyDescent="0.2">
      <c r="D27" s="10"/>
    </row>
    <row r="28" spans="3:33" x14ac:dyDescent="0.2">
      <c r="D28" s="10"/>
    </row>
    <row r="29" spans="3:33" x14ac:dyDescent="0.2">
      <c r="D29" s="10"/>
    </row>
    <row r="30" spans="3:33" x14ac:dyDescent="0.2">
      <c r="D30" s="10"/>
    </row>
    <row r="31" spans="3:33" x14ac:dyDescent="0.2">
      <c r="D31" s="10"/>
    </row>
    <row r="32" spans="3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18B" sheet="1"/>
  <mergeCells count="7">
    <mergeCell ref="C14:G1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8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102</v>
      </c>
      <c r="B1" s="195"/>
      <c r="C1" s="195"/>
      <c r="D1" s="195"/>
      <c r="E1" s="195"/>
      <c r="F1" s="195"/>
      <c r="G1" s="195"/>
      <c r="AG1" t="s">
        <v>103</v>
      </c>
    </row>
    <row r="2" spans="1:60" ht="24.95" customHeight="1" x14ac:dyDescent="0.2">
      <c r="A2" s="196" t="s">
        <v>7</v>
      </c>
      <c r="B2" s="49" t="s">
        <v>46</v>
      </c>
      <c r="C2" s="199" t="s">
        <v>47</v>
      </c>
      <c r="D2" s="197"/>
      <c r="E2" s="197"/>
      <c r="F2" s="197"/>
      <c r="G2" s="198"/>
      <c r="AG2" t="s">
        <v>104</v>
      </c>
    </row>
    <row r="3" spans="1:60" ht="24.95" customHeight="1" x14ac:dyDescent="0.2">
      <c r="A3" s="196" t="s">
        <v>8</v>
      </c>
      <c r="B3" s="49" t="s">
        <v>54</v>
      </c>
      <c r="C3" s="199" t="s">
        <v>55</v>
      </c>
      <c r="D3" s="197"/>
      <c r="E3" s="197"/>
      <c r="F3" s="197"/>
      <c r="G3" s="198"/>
      <c r="AC3" s="175" t="s">
        <v>104</v>
      </c>
      <c r="AG3" t="s">
        <v>105</v>
      </c>
    </row>
    <row r="4" spans="1:60" ht="24.95" customHeight="1" x14ac:dyDescent="0.2">
      <c r="A4" s="200" t="s">
        <v>9</v>
      </c>
      <c r="B4" s="201" t="s">
        <v>52</v>
      </c>
      <c r="C4" s="202" t="s">
        <v>56</v>
      </c>
      <c r="D4" s="203"/>
      <c r="E4" s="203"/>
      <c r="F4" s="203"/>
      <c r="G4" s="204"/>
      <c r="AG4" t="s">
        <v>106</v>
      </c>
    </row>
    <row r="5" spans="1:60" x14ac:dyDescent="0.2">
      <c r="D5" s="10"/>
    </row>
    <row r="6" spans="1:60" ht="38.25" x14ac:dyDescent="0.2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29</v>
      </c>
      <c r="H6" s="209" t="s">
        <v>30</v>
      </c>
      <c r="I6" s="209" t="s">
        <v>113</v>
      </c>
      <c r="J6" s="209" t="s">
        <v>31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128</v>
      </c>
      <c r="B8" s="222" t="s">
        <v>61</v>
      </c>
      <c r="C8" s="237" t="s">
        <v>62</v>
      </c>
      <c r="D8" s="223"/>
      <c r="E8" s="224"/>
      <c r="F8" s="225"/>
      <c r="G8" s="225">
        <f>SUMIF(AG9:AG14,"&lt;&gt;NOR",G9:G14)</f>
        <v>0</v>
      </c>
      <c r="H8" s="225"/>
      <c r="I8" s="225">
        <f>SUM(I9:I14)</f>
        <v>0</v>
      </c>
      <c r="J8" s="225"/>
      <c r="K8" s="225">
        <f>SUM(K9:K14)</f>
        <v>0</v>
      </c>
      <c r="L8" s="225"/>
      <c r="M8" s="225">
        <f>SUM(M9:M14)</f>
        <v>0</v>
      </c>
      <c r="N8" s="225"/>
      <c r="O8" s="225">
        <f>SUM(O9:O14)</f>
        <v>0</v>
      </c>
      <c r="P8" s="225"/>
      <c r="Q8" s="225">
        <f>SUM(Q9:Q14)</f>
        <v>0</v>
      </c>
      <c r="R8" s="225"/>
      <c r="S8" s="225"/>
      <c r="T8" s="226"/>
      <c r="U8" s="220"/>
      <c r="V8" s="220">
        <f>SUM(V9:V14)</f>
        <v>23.32</v>
      </c>
      <c r="W8" s="220"/>
      <c r="X8" s="220"/>
      <c r="AG8" t="s">
        <v>129</v>
      </c>
    </row>
    <row r="9" spans="1:60" outlineLevel="1" x14ac:dyDescent="0.2">
      <c r="A9" s="227">
        <v>1</v>
      </c>
      <c r="B9" s="228" t="s">
        <v>144</v>
      </c>
      <c r="C9" s="238" t="s">
        <v>145</v>
      </c>
      <c r="D9" s="229" t="s">
        <v>146</v>
      </c>
      <c r="E9" s="230">
        <v>66.813999999999993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133</v>
      </c>
      <c r="T9" s="233" t="s">
        <v>134</v>
      </c>
      <c r="U9" s="219">
        <v>0.34899999999999998</v>
      </c>
      <c r="V9" s="219">
        <f>ROUND(E9*U9,2)</f>
        <v>23.32</v>
      </c>
      <c r="W9" s="219"/>
      <c r="X9" s="219" t="s">
        <v>147</v>
      </c>
      <c r="Y9" s="210"/>
      <c r="Z9" s="210"/>
      <c r="AA9" s="210"/>
      <c r="AB9" s="210"/>
      <c r="AC9" s="210"/>
      <c r="AD9" s="210"/>
      <c r="AE9" s="210"/>
      <c r="AF9" s="210"/>
      <c r="AG9" s="210" t="s">
        <v>148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5" t="s">
        <v>149</v>
      </c>
      <c r="D10" s="243"/>
      <c r="E10" s="244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150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5" t="s">
        <v>151</v>
      </c>
      <c r="D11" s="243"/>
      <c r="E11" s="244">
        <v>21.37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150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5" t="s">
        <v>152</v>
      </c>
      <c r="D12" s="243"/>
      <c r="E12" s="244">
        <v>8.36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150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45" t="s">
        <v>153</v>
      </c>
      <c r="D13" s="243"/>
      <c r="E13" s="244">
        <v>37.08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150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6"/>
      <c r="D14" s="234"/>
      <c r="E14" s="234"/>
      <c r="F14" s="234"/>
      <c r="G14" s="234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1" t="s">
        <v>128</v>
      </c>
      <c r="B15" s="222" t="s">
        <v>63</v>
      </c>
      <c r="C15" s="237" t="s">
        <v>64</v>
      </c>
      <c r="D15" s="223"/>
      <c r="E15" s="224"/>
      <c r="F15" s="225"/>
      <c r="G15" s="225">
        <f>SUMIF(AG16:AG28,"&lt;&gt;NOR",G16:G28)</f>
        <v>0</v>
      </c>
      <c r="H15" s="225"/>
      <c r="I15" s="225">
        <f>SUM(I16:I28)</f>
        <v>0</v>
      </c>
      <c r="J15" s="225"/>
      <c r="K15" s="225">
        <f>SUM(K16:K28)</f>
        <v>0</v>
      </c>
      <c r="L15" s="225"/>
      <c r="M15" s="225">
        <f>SUM(M16:M28)</f>
        <v>0</v>
      </c>
      <c r="N15" s="225"/>
      <c r="O15" s="225">
        <f>SUM(O16:O28)</f>
        <v>0.60000000000000009</v>
      </c>
      <c r="P15" s="225"/>
      <c r="Q15" s="225">
        <f>SUM(Q16:Q28)</f>
        <v>0</v>
      </c>
      <c r="R15" s="225"/>
      <c r="S15" s="225"/>
      <c r="T15" s="226"/>
      <c r="U15" s="220"/>
      <c r="V15" s="220">
        <f>SUM(V16:V28)</f>
        <v>13.129999999999999</v>
      </c>
      <c r="W15" s="220"/>
      <c r="X15" s="220"/>
      <c r="AG15" t="s">
        <v>129</v>
      </c>
    </row>
    <row r="16" spans="1:60" outlineLevel="1" x14ac:dyDescent="0.2">
      <c r="A16" s="227">
        <v>2</v>
      </c>
      <c r="B16" s="228" t="s">
        <v>154</v>
      </c>
      <c r="C16" s="238" t="s">
        <v>155</v>
      </c>
      <c r="D16" s="229" t="s">
        <v>156</v>
      </c>
      <c r="E16" s="230">
        <v>0.49759999999999999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1.0900000000000001</v>
      </c>
      <c r="O16" s="232">
        <f>ROUND(E16*N16,2)</f>
        <v>0.54</v>
      </c>
      <c r="P16" s="232">
        <v>0</v>
      </c>
      <c r="Q16" s="232">
        <f>ROUND(E16*P16,2)</f>
        <v>0</v>
      </c>
      <c r="R16" s="232"/>
      <c r="S16" s="232" t="s">
        <v>133</v>
      </c>
      <c r="T16" s="233" t="s">
        <v>134</v>
      </c>
      <c r="U16" s="219">
        <v>18.8</v>
      </c>
      <c r="V16" s="219">
        <f>ROUND(E16*U16,2)</f>
        <v>9.35</v>
      </c>
      <c r="W16" s="219"/>
      <c r="X16" s="219" t="s">
        <v>147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148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5" t="s">
        <v>157</v>
      </c>
      <c r="D17" s="243"/>
      <c r="E17" s="244">
        <v>0.5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150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5" t="s">
        <v>158</v>
      </c>
      <c r="D18" s="243"/>
      <c r="E18" s="244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150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6"/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137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27">
        <v>3</v>
      </c>
      <c r="B20" s="228" t="s">
        <v>159</v>
      </c>
      <c r="C20" s="238" t="s">
        <v>160</v>
      </c>
      <c r="D20" s="229" t="s">
        <v>161</v>
      </c>
      <c r="E20" s="230">
        <v>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/>
      <c r="S20" s="232" t="s">
        <v>133</v>
      </c>
      <c r="T20" s="233" t="s">
        <v>134</v>
      </c>
      <c r="U20" s="219">
        <v>0.18</v>
      </c>
      <c r="V20" s="219">
        <f>ROUND(E20*U20,2)</f>
        <v>0.36</v>
      </c>
      <c r="W20" s="219"/>
      <c r="X20" s="219" t="s">
        <v>147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148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45" t="s">
        <v>162</v>
      </c>
      <c r="D21" s="243"/>
      <c r="E21" s="244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150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5" t="s">
        <v>163</v>
      </c>
      <c r="D22" s="243"/>
      <c r="E22" s="244">
        <v>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150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6"/>
      <c r="D23" s="234"/>
      <c r="E23" s="234"/>
      <c r="F23" s="234"/>
      <c r="G23" s="234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137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7">
        <v>4</v>
      </c>
      <c r="B24" s="228" t="s">
        <v>164</v>
      </c>
      <c r="C24" s="238" t="s">
        <v>165</v>
      </c>
      <c r="D24" s="229" t="s">
        <v>146</v>
      </c>
      <c r="E24" s="230">
        <v>4.2735000000000003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1.47E-2</v>
      </c>
      <c r="O24" s="232">
        <f>ROUND(E24*N24,2)</f>
        <v>0.06</v>
      </c>
      <c r="P24" s="232">
        <v>0</v>
      </c>
      <c r="Q24" s="232">
        <f>ROUND(E24*P24,2)</f>
        <v>0</v>
      </c>
      <c r="R24" s="232"/>
      <c r="S24" s="232" t="s">
        <v>133</v>
      </c>
      <c r="T24" s="233" t="s">
        <v>134</v>
      </c>
      <c r="U24" s="219">
        <v>0.8</v>
      </c>
      <c r="V24" s="219">
        <f>ROUND(E24*U24,2)</f>
        <v>3.42</v>
      </c>
      <c r="W24" s="219"/>
      <c r="X24" s="219" t="s">
        <v>147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148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5" t="s">
        <v>166</v>
      </c>
      <c r="D25" s="243"/>
      <c r="E25" s="244">
        <v>4.2699999999999996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150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46"/>
      <c r="D26" s="234"/>
      <c r="E26" s="234"/>
      <c r="F26" s="234"/>
      <c r="G26" s="234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137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27">
        <v>5</v>
      </c>
      <c r="B27" s="228" t="s">
        <v>167</v>
      </c>
      <c r="C27" s="238" t="s">
        <v>168</v>
      </c>
      <c r="D27" s="229" t="s">
        <v>161</v>
      </c>
      <c r="E27" s="230">
        <v>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/>
      <c r="S27" s="232" t="s">
        <v>133</v>
      </c>
      <c r="T27" s="233" t="s">
        <v>134</v>
      </c>
      <c r="U27" s="219">
        <v>0</v>
      </c>
      <c r="V27" s="219">
        <f>ROUND(E27*U27,2)</f>
        <v>0</v>
      </c>
      <c r="W27" s="219"/>
      <c r="X27" s="219" t="s">
        <v>169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170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39"/>
      <c r="D28" s="235"/>
      <c r="E28" s="235"/>
      <c r="F28" s="235"/>
      <c r="G28" s="235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137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1" t="s">
        <v>128</v>
      </c>
      <c r="B29" s="222" t="s">
        <v>65</v>
      </c>
      <c r="C29" s="237" t="s">
        <v>66</v>
      </c>
      <c r="D29" s="223"/>
      <c r="E29" s="224"/>
      <c r="F29" s="225"/>
      <c r="G29" s="225">
        <f>SUMIF(AG30:AG35,"&lt;&gt;NOR",G30:G35)</f>
        <v>0</v>
      </c>
      <c r="H29" s="225"/>
      <c r="I29" s="225">
        <f>SUM(I30:I35)</f>
        <v>0</v>
      </c>
      <c r="J29" s="225"/>
      <c r="K29" s="225">
        <f>SUM(K30:K35)</f>
        <v>0</v>
      </c>
      <c r="L29" s="225"/>
      <c r="M29" s="225">
        <f>SUM(M30:M35)</f>
        <v>0</v>
      </c>
      <c r="N29" s="225"/>
      <c r="O29" s="225">
        <f>SUM(O30:O35)</f>
        <v>0.02</v>
      </c>
      <c r="P29" s="225"/>
      <c r="Q29" s="225">
        <f>SUM(Q30:Q35)</f>
        <v>0</v>
      </c>
      <c r="R29" s="225"/>
      <c r="S29" s="225"/>
      <c r="T29" s="226"/>
      <c r="U29" s="220"/>
      <c r="V29" s="220">
        <f>SUM(V30:V35)</f>
        <v>4.68</v>
      </c>
      <c r="W29" s="220"/>
      <c r="X29" s="220"/>
      <c r="AG29" t="s">
        <v>129</v>
      </c>
    </row>
    <row r="30" spans="1:60" outlineLevel="1" x14ac:dyDescent="0.2">
      <c r="A30" s="227">
        <v>6</v>
      </c>
      <c r="B30" s="228" t="s">
        <v>171</v>
      </c>
      <c r="C30" s="238" t="s">
        <v>172</v>
      </c>
      <c r="D30" s="229" t="s">
        <v>146</v>
      </c>
      <c r="E30" s="230">
        <v>66.813999999999993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3.2000000000000003E-4</v>
      </c>
      <c r="O30" s="232">
        <f>ROUND(E30*N30,2)</f>
        <v>0.02</v>
      </c>
      <c r="P30" s="232">
        <v>0</v>
      </c>
      <c r="Q30" s="232">
        <f>ROUND(E30*P30,2)</f>
        <v>0</v>
      </c>
      <c r="R30" s="232"/>
      <c r="S30" s="232" t="s">
        <v>133</v>
      </c>
      <c r="T30" s="233" t="s">
        <v>134</v>
      </c>
      <c r="U30" s="219">
        <v>7.0000000000000007E-2</v>
      </c>
      <c r="V30" s="219">
        <f>ROUND(E30*U30,2)</f>
        <v>4.68</v>
      </c>
      <c r="W30" s="219"/>
      <c r="X30" s="219" t="s">
        <v>147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148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5" t="s">
        <v>149</v>
      </c>
      <c r="D31" s="243"/>
      <c r="E31" s="244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150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5" t="s">
        <v>151</v>
      </c>
      <c r="D32" s="243"/>
      <c r="E32" s="244">
        <v>21.37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150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5" t="s">
        <v>152</v>
      </c>
      <c r="D33" s="243"/>
      <c r="E33" s="244">
        <v>8.36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150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5" t="s">
        <v>153</v>
      </c>
      <c r="D34" s="243"/>
      <c r="E34" s="244">
        <v>37.08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150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6"/>
      <c r="D35" s="234"/>
      <c r="E35" s="234"/>
      <c r="F35" s="234"/>
      <c r="G35" s="234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137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21" t="s">
        <v>128</v>
      </c>
      <c r="B36" s="222" t="s">
        <v>73</v>
      </c>
      <c r="C36" s="237" t="s">
        <v>74</v>
      </c>
      <c r="D36" s="223"/>
      <c r="E36" s="224"/>
      <c r="F36" s="225"/>
      <c r="G36" s="225">
        <f>SUMIF(AG37:AG52,"&lt;&gt;NOR",G37:G52)</f>
        <v>0</v>
      </c>
      <c r="H36" s="225"/>
      <c r="I36" s="225">
        <f>SUM(I37:I52)</f>
        <v>0</v>
      </c>
      <c r="J36" s="225"/>
      <c r="K36" s="225">
        <f>SUM(K37:K52)</f>
        <v>0</v>
      </c>
      <c r="L36" s="225"/>
      <c r="M36" s="225">
        <f>SUM(M37:M52)</f>
        <v>0</v>
      </c>
      <c r="N36" s="225"/>
      <c r="O36" s="225">
        <f>SUM(O37:O52)</f>
        <v>0</v>
      </c>
      <c r="P36" s="225"/>
      <c r="Q36" s="225">
        <f>SUM(Q37:Q52)</f>
        <v>0</v>
      </c>
      <c r="R36" s="225"/>
      <c r="S36" s="225"/>
      <c r="T36" s="226"/>
      <c r="U36" s="220"/>
      <c r="V36" s="220">
        <f>SUM(V37:V52)</f>
        <v>1</v>
      </c>
      <c r="W36" s="220"/>
      <c r="X36" s="220"/>
      <c r="AG36" t="s">
        <v>129</v>
      </c>
    </row>
    <row r="37" spans="1:60" outlineLevel="1" x14ac:dyDescent="0.2">
      <c r="A37" s="227">
        <v>7</v>
      </c>
      <c r="B37" s="228" t="s">
        <v>173</v>
      </c>
      <c r="C37" s="238" t="s">
        <v>174</v>
      </c>
      <c r="D37" s="229" t="s">
        <v>146</v>
      </c>
      <c r="E37" s="230">
        <v>66.42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/>
      <c r="S37" s="232" t="s">
        <v>133</v>
      </c>
      <c r="T37" s="233" t="s">
        <v>134</v>
      </c>
      <c r="U37" s="219">
        <v>1.4999999999999999E-2</v>
      </c>
      <c r="V37" s="219">
        <f>ROUND(E37*U37,2)</f>
        <v>1</v>
      </c>
      <c r="W37" s="219"/>
      <c r="X37" s="219" t="s">
        <v>147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148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5" t="s">
        <v>175</v>
      </c>
      <c r="D38" s="243"/>
      <c r="E38" s="244">
        <v>1.89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150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5" t="s">
        <v>176</v>
      </c>
      <c r="D39" s="243"/>
      <c r="E39" s="244">
        <v>18.98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150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5" t="s">
        <v>177</v>
      </c>
      <c r="D40" s="243"/>
      <c r="E40" s="244">
        <v>24.18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150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45" t="s">
        <v>178</v>
      </c>
      <c r="D41" s="243"/>
      <c r="E41" s="244">
        <v>21.37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150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6"/>
      <c r="D42" s="234"/>
      <c r="E42" s="234"/>
      <c r="F42" s="234"/>
      <c r="G42" s="234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137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7">
        <v>8</v>
      </c>
      <c r="B43" s="228" t="s">
        <v>179</v>
      </c>
      <c r="C43" s="238" t="s">
        <v>180</v>
      </c>
      <c r="D43" s="229" t="s">
        <v>181</v>
      </c>
      <c r="E43" s="230">
        <v>3.8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2"/>
      <c r="S43" s="232" t="s">
        <v>133</v>
      </c>
      <c r="T43" s="233" t="s">
        <v>134</v>
      </c>
      <c r="U43" s="219">
        <v>0</v>
      </c>
      <c r="V43" s="219">
        <f>ROUND(E43*U43,2)</f>
        <v>0</v>
      </c>
      <c r="W43" s="219"/>
      <c r="X43" s="219" t="s">
        <v>147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148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45" t="s">
        <v>162</v>
      </c>
      <c r="D44" s="243"/>
      <c r="E44" s="244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150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5" t="s">
        <v>182</v>
      </c>
      <c r="D45" s="243"/>
      <c r="E45" s="244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150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5" t="s">
        <v>183</v>
      </c>
      <c r="D46" s="243"/>
      <c r="E46" s="244">
        <v>1.8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150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5" t="s">
        <v>184</v>
      </c>
      <c r="D47" s="243"/>
      <c r="E47" s="244">
        <v>2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150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6"/>
      <c r="D48" s="234"/>
      <c r="E48" s="234"/>
      <c r="F48" s="234"/>
      <c r="G48" s="234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137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>
        <v>9</v>
      </c>
      <c r="B49" s="228" t="s">
        <v>185</v>
      </c>
      <c r="C49" s="238" t="s">
        <v>186</v>
      </c>
      <c r="D49" s="229" t="s">
        <v>181</v>
      </c>
      <c r="E49" s="230">
        <v>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 t="s">
        <v>133</v>
      </c>
      <c r="T49" s="233" t="s">
        <v>134</v>
      </c>
      <c r="U49" s="219">
        <v>0</v>
      </c>
      <c r="V49" s="219">
        <f>ROUND(E49*U49,2)</f>
        <v>0</v>
      </c>
      <c r="W49" s="219"/>
      <c r="X49" s="219" t="s">
        <v>147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148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5" t="s">
        <v>162</v>
      </c>
      <c r="D50" s="243"/>
      <c r="E50" s="244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150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5" t="s">
        <v>187</v>
      </c>
      <c r="D51" s="243"/>
      <c r="E51" s="244">
        <v>1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150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6"/>
      <c r="D52" s="234"/>
      <c r="E52" s="234"/>
      <c r="F52" s="234"/>
      <c r="G52" s="234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137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1" t="s">
        <v>128</v>
      </c>
      <c r="B53" s="222" t="s">
        <v>75</v>
      </c>
      <c r="C53" s="237" t="s">
        <v>76</v>
      </c>
      <c r="D53" s="223"/>
      <c r="E53" s="224"/>
      <c r="F53" s="225"/>
      <c r="G53" s="225">
        <f>SUMIF(AG54:AG57,"&lt;&gt;NOR",G54:G57)</f>
        <v>0</v>
      </c>
      <c r="H53" s="225"/>
      <c r="I53" s="225">
        <f>SUM(I54:I57)</f>
        <v>0</v>
      </c>
      <c r="J53" s="225"/>
      <c r="K53" s="225">
        <f>SUM(K54:K57)</f>
        <v>0</v>
      </c>
      <c r="L53" s="225"/>
      <c r="M53" s="225">
        <f>SUM(M54:M57)</f>
        <v>0</v>
      </c>
      <c r="N53" s="225"/>
      <c r="O53" s="225">
        <f>SUM(O54:O57)</f>
        <v>0</v>
      </c>
      <c r="P53" s="225"/>
      <c r="Q53" s="225">
        <f>SUM(Q54:Q57)</f>
        <v>0.39</v>
      </c>
      <c r="R53" s="225"/>
      <c r="S53" s="225"/>
      <c r="T53" s="226"/>
      <c r="U53" s="220"/>
      <c r="V53" s="220">
        <f>SUM(V54:V57)</f>
        <v>4.7300000000000004</v>
      </c>
      <c r="W53" s="220"/>
      <c r="X53" s="220"/>
      <c r="AG53" t="s">
        <v>129</v>
      </c>
    </row>
    <row r="54" spans="1:60" outlineLevel="1" x14ac:dyDescent="0.2">
      <c r="A54" s="227">
        <v>10</v>
      </c>
      <c r="B54" s="228" t="s">
        <v>188</v>
      </c>
      <c r="C54" s="238" t="s">
        <v>189</v>
      </c>
      <c r="D54" s="229" t="s">
        <v>161</v>
      </c>
      <c r="E54" s="230">
        <v>4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9.1E-4</v>
      </c>
      <c r="O54" s="232">
        <f>ROUND(E54*N54,2)</f>
        <v>0</v>
      </c>
      <c r="P54" s="232">
        <v>9.7000000000000003E-2</v>
      </c>
      <c r="Q54" s="232">
        <f>ROUND(E54*P54,2)</f>
        <v>0.39</v>
      </c>
      <c r="R54" s="232"/>
      <c r="S54" s="232" t="s">
        <v>133</v>
      </c>
      <c r="T54" s="233" t="s">
        <v>134</v>
      </c>
      <c r="U54" s="219">
        <v>1.1819999999999999</v>
      </c>
      <c r="V54" s="219">
        <f>ROUND(E54*U54,2)</f>
        <v>4.7300000000000004</v>
      </c>
      <c r="W54" s="219"/>
      <c r="X54" s="219" t="s">
        <v>147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148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5" t="s">
        <v>190</v>
      </c>
      <c r="D55" s="243"/>
      <c r="E55" s="244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150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5" t="s">
        <v>191</v>
      </c>
      <c r="D56" s="243"/>
      <c r="E56" s="244">
        <v>4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150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6"/>
      <c r="D57" s="234"/>
      <c r="E57" s="234"/>
      <c r="F57" s="234"/>
      <c r="G57" s="234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137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221" t="s">
        <v>128</v>
      </c>
      <c r="B58" s="222" t="s">
        <v>71</v>
      </c>
      <c r="C58" s="237" t="s">
        <v>72</v>
      </c>
      <c r="D58" s="223"/>
      <c r="E58" s="224"/>
      <c r="F58" s="225"/>
      <c r="G58" s="225">
        <f>SUMIF(AG59:AG64,"&lt;&gt;NOR",G59:G64)</f>
        <v>0</v>
      </c>
      <c r="H58" s="225"/>
      <c r="I58" s="225">
        <f>SUM(I59:I64)</f>
        <v>0</v>
      </c>
      <c r="J58" s="225"/>
      <c r="K58" s="225">
        <f>SUM(K59:K64)</f>
        <v>0</v>
      </c>
      <c r="L58" s="225"/>
      <c r="M58" s="225">
        <f>SUM(M59:M64)</f>
        <v>0</v>
      </c>
      <c r="N58" s="225"/>
      <c r="O58" s="225">
        <f>SUM(O59:O64)</f>
        <v>0.08</v>
      </c>
      <c r="P58" s="225"/>
      <c r="Q58" s="225">
        <f>SUM(Q59:Q64)</f>
        <v>0</v>
      </c>
      <c r="R58" s="225"/>
      <c r="S58" s="225"/>
      <c r="T58" s="226"/>
      <c r="U58" s="220"/>
      <c r="V58" s="220">
        <f>SUM(V59:V64)</f>
        <v>11.76</v>
      </c>
      <c r="W58" s="220"/>
      <c r="X58" s="220"/>
      <c r="AG58" t="s">
        <v>129</v>
      </c>
    </row>
    <row r="59" spans="1:60" outlineLevel="1" x14ac:dyDescent="0.2">
      <c r="A59" s="227">
        <v>11</v>
      </c>
      <c r="B59" s="228" t="s">
        <v>192</v>
      </c>
      <c r="C59" s="238" t="s">
        <v>193</v>
      </c>
      <c r="D59" s="229" t="s">
        <v>146</v>
      </c>
      <c r="E59" s="230">
        <v>66.42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1.2099999999999999E-3</v>
      </c>
      <c r="O59" s="232">
        <f>ROUND(E59*N59,2)</f>
        <v>0.08</v>
      </c>
      <c r="P59" s="232">
        <v>0</v>
      </c>
      <c r="Q59" s="232">
        <f>ROUND(E59*P59,2)</f>
        <v>0</v>
      </c>
      <c r="R59" s="232"/>
      <c r="S59" s="232" t="s">
        <v>133</v>
      </c>
      <c r="T59" s="233" t="s">
        <v>134</v>
      </c>
      <c r="U59" s="219">
        <v>0.17699999999999999</v>
      </c>
      <c r="V59" s="219">
        <f>ROUND(E59*U59,2)</f>
        <v>11.76</v>
      </c>
      <c r="W59" s="219"/>
      <c r="X59" s="219" t="s">
        <v>147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194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45" t="s">
        <v>175</v>
      </c>
      <c r="D60" s="243"/>
      <c r="E60" s="244">
        <v>1.89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150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5" t="s">
        <v>176</v>
      </c>
      <c r="D61" s="243"/>
      <c r="E61" s="244">
        <v>18.98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150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5" t="s">
        <v>177</v>
      </c>
      <c r="D62" s="243"/>
      <c r="E62" s="244">
        <v>24.18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150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5" t="s">
        <v>178</v>
      </c>
      <c r="D63" s="243"/>
      <c r="E63" s="244">
        <v>21.37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150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6"/>
      <c r="D64" s="234"/>
      <c r="E64" s="234"/>
      <c r="F64" s="234"/>
      <c r="G64" s="234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137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1" t="s">
        <v>128</v>
      </c>
      <c r="B65" s="222" t="s">
        <v>75</v>
      </c>
      <c r="C65" s="237" t="s">
        <v>76</v>
      </c>
      <c r="D65" s="223"/>
      <c r="E65" s="224"/>
      <c r="F65" s="225"/>
      <c r="G65" s="225">
        <f>SUMIF(AG66:AG69,"&lt;&gt;NOR",G66:G69)</f>
        <v>0</v>
      </c>
      <c r="H65" s="225"/>
      <c r="I65" s="225">
        <f>SUM(I66:I69)</f>
        <v>0</v>
      </c>
      <c r="J65" s="225"/>
      <c r="K65" s="225">
        <f>SUM(K66:K69)</f>
        <v>0</v>
      </c>
      <c r="L65" s="225"/>
      <c r="M65" s="225">
        <f>SUM(M66:M69)</f>
        <v>0</v>
      </c>
      <c r="N65" s="225"/>
      <c r="O65" s="225">
        <f>SUM(O66:O69)</f>
        <v>0</v>
      </c>
      <c r="P65" s="225"/>
      <c r="Q65" s="225">
        <f>SUM(Q66:Q69)</f>
        <v>0</v>
      </c>
      <c r="R65" s="225"/>
      <c r="S65" s="225"/>
      <c r="T65" s="226"/>
      <c r="U65" s="220"/>
      <c r="V65" s="220">
        <f>SUM(V66:V69)</f>
        <v>0.03</v>
      </c>
      <c r="W65" s="220"/>
      <c r="X65" s="220"/>
      <c r="AG65" t="s">
        <v>129</v>
      </c>
    </row>
    <row r="66" spans="1:60" outlineLevel="1" x14ac:dyDescent="0.2">
      <c r="A66" s="227">
        <v>12</v>
      </c>
      <c r="B66" s="228" t="s">
        <v>195</v>
      </c>
      <c r="C66" s="238" t="s">
        <v>196</v>
      </c>
      <c r="D66" s="229" t="s">
        <v>161</v>
      </c>
      <c r="E66" s="230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/>
      <c r="S66" s="232" t="s">
        <v>133</v>
      </c>
      <c r="T66" s="233" t="s">
        <v>134</v>
      </c>
      <c r="U66" s="219">
        <v>0</v>
      </c>
      <c r="V66" s="219">
        <f>ROUND(E66*U66,2)</f>
        <v>0</v>
      </c>
      <c r="W66" s="219"/>
      <c r="X66" s="219" t="s">
        <v>147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148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39"/>
      <c r="D67" s="235"/>
      <c r="E67" s="235"/>
      <c r="F67" s="235"/>
      <c r="G67" s="235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137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27">
        <v>13</v>
      </c>
      <c r="B68" s="228" t="s">
        <v>197</v>
      </c>
      <c r="C68" s="238" t="s">
        <v>198</v>
      </c>
      <c r="D68" s="229" t="s">
        <v>161</v>
      </c>
      <c r="E68" s="230">
        <v>0.65405000000000002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2"/>
      <c r="S68" s="232" t="s">
        <v>133</v>
      </c>
      <c r="T68" s="233" t="s">
        <v>134</v>
      </c>
      <c r="U68" s="219">
        <v>0.05</v>
      </c>
      <c r="V68" s="219">
        <f>ROUND(E68*U68,2)</f>
        <v>0.03</v>
      </c>
      <c r="W68" s="219"/>
      <c r="X68" s="219" t="s">
        <v>147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148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39"/>
      <c r="D69" s="235"/>
      <c r="E69" s="235"/>
      <c r="F69" s="235"/>
      <c r="G69" s="235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137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21" t="s">
        <v>128</v>
      </c>
      <c r="B70" s="222" t="s">
        <v>77</v>
      </c>
      <c r="C70" s="237" t="s">
        <v>78</v>
      </c>
      <c r="D70" s="223"/>
      <c r="E70" s="224"/>
      <c r="F70" s="225"/>
      <c r="G70" s="225">
        <f>SUMIF(AG71:AG77,"&lt;&gt;NOR",G71:G77)</f>
        <v>0</v>
      </c>
      <c r="H70" s="225"/>
      <c r="I70" s="225">
        <f>SUM(I71:I77)</f>
        <v>0</v>
      </c>
      <c r="J70" s="225"/>
      <c r="K70" s="225">
        <f>SUM(K71:K77)</f>
        <v>0</v>
      </c>
      <c r="L70" s="225"/>
      <c r="M70" s="225">
        <f>SUM(M71:M77)</f>
        <v>0</v>
      </c>
      <c r="N70" s="225"/>
      <c r="O70" s="225">
        <f>SUM(O71:O77)</f>
        <v>0.1</v>
      </c>
      <c r="P70" s="225"/>
      <c r="Q70" s="225">
        <f>SUM(Q71:Q77)</f>
        <v>0</v>
      </c>
      <c r="R70" s="225"/>
      <c r="S70" s="225"/>
      <c r="T70" s="226"/>
      <c r="U70" s="220"/>
      <c r="V70" s="220">
        <f>SUM(V71:V77)</f>
        <v>11.73</v>
      </c>
      <c r="W70" s="220"/>
      <c r="X70" s="220"/>
      <c r="AG70" t="s">
        <v>129</v>
      </c>
    </row>
    <row r="71" spans="1:60" outlineLevel="1" x14ac:dyDescent="0.2">
      <c r="A71" s="227">
        <v>14</v>
      </c>
      <c r="B71" s="228" t="s">
        <v>199</v>
      </c>
      <c r="C71" s="238" t="s">
        <v>200</v>
      </c>
      <c r="D71" s="229" t="s">
        <v>146</v>
      </c>
      <c r="E71" s="230">
        <v>13.209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32">
        <v>7.5799999999999999E-3</v>
      </c>
      <c r="O71" s="232">
        <f>ROUND(E71*N71,2)</f>
        <v>0.1</v>
      </c>
      <c r="P71" s="232">
        <v>0</v>
      </c>
      <c r="Q71" s="232">
        <f>ROUND(E71*P71,2)</f>
        <v>0</v>
      </c>
      <c r="R71" s="232"/>
      <c r="S71" s="232" t="s">
        <v>133</v>
      </c>
      <c r="T71" s="233" t="s">
        <v>134</v>
      </c>
      <c r="U71" s="219">
        <v>0.88100000000000001</v>
      </c>
      <c r="V71" s="219">
        <f>ROUND(E71*U71,2)</f>
        <v>11.64</v>
      </c>
      <c r="W71" s="219"/>
      <c r="X71" s="219" t="s">
        <v>147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201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5" t="s">
        <v>190</v>
      </c>
      <c r="D72" s="243"/>
      <c r="E72" s="244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150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45" t="s">
        <v>202</v>
      </c>
      <c r="D73" s="243"/>
      <c r="E73" s="244">
        <v>8.94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150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5" t="s">
        <v>203</v>
      </c>
      <c r="D74" s="243"/>
      <c r="E74" s="244">
        <v>4.2699999999999996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150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6"/>
      <c r="D75" s="234"/>
      <c r="E75" s="234"/>
      <c r="F75" s="234"/>
      <c r="G75" s="234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137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27">
        <v>15</v>
      </c>
      <c r="B76" s="228" t="s">
        <v>199</v>
      </c>
      <c r="C76" s="238" t="s">
        <v>200</v>
      </c>
      <c r="D76" s="229" t="s">
        <v>146</v>
      </c>
      <c r="E76" s="230">
        <v>0.10012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32">
        <v>7.5799999999999999E-3</v>
      </c>
      <c r="O76" s="232">
        <f>ROUND(E76*N76,2)</f>
        <v>0</v>
      </c>
      <c r="P76" s="232">
        <v>0</v>
      </c>
      <c r="Q76" s="232">
        <f>ROUND(E76*P76,2)</f>
        <v>0</v>
      </c>
      <c r="R76" s="232"/>
      <c r="S76" s="232" t="s">
        <v>133</v>
      </c>
      <c r="T76" s="233" t="s">
        <v>134</v>
      </c>
      <c r="U76" s="219">
        <v>0.88100000000000001</v>
      </c>
      <c r="V76" s="219">
        <f>ROUND(E76*U76,2)</f>
        <v>0.09</v>
      </c>
      <c r="W76" s="219"/>
      <c r="X76" s="219" t="s">
        <v>147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201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39"/>
      <c r="D77" s="235"/>
      <c r="E77" s="235"/>
      <c r="F77" s="235"/>
      <c r="G77" s="235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137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221" t="s">
        <v>128</v>
      </c>
      <c r="B78" s="222" t="s">
        <v>81</v>
      </c>
      <c r="C78" s="237" t="s">
        <v>82</v>
      </c>
      <c r="D78" s="223"/>
      <c r="E78" s="224"/>
      <c r="F78" s="225"/>
      <c r="G78" s="225">
        <f>SUMIF(AG79:AG114,"&lt;&gt;NOR",G79:G114)</f>
        <v>0</v>
      </c>
      <c r="H78" s="225"/>
      <c r="I78" s="225">
        <f>SUM(I79:I114)</f>
        <v>0</v>
      </c>
      <c r="J78" s="225"/>
      <c r="K78" s="225">
        <f>SUM(K79:K114)</f>
        <v>0</v>
      </c>
      <c r="L78" s="225"/>
      <c r="M78" s="225">
        <f>SUM(M79:M114)</f>
        <v>0</v>
      </c>
      <c r="N78" s="225"/>
      <c r="O78" s="225">
        <f>SUM(O79:O114)</f>
        <v>0.18</v>
      </c>
      <c r="P78" s="225"/>
      <c r="Q78" s="225">
        <f>SUM(Q79:Q114)</f>
        <v>0.81</v>
      </c>
      <c r="R78" s="225"/>
      <c r="S78" s="225"/>
      <c r="T78" s="226"/>
      <c r="U78" s="220"/>
      <c r="V78" s="220">
        <f>SUM(V79:V114)</f>
        <v>8.4600000000000009</v>
      </c>
      <c r="W78" s="220"/>
      <c r="X78" s="220"/>
      <c r="AG78" t="s">
        <v>129</v>
      </c>
    </row>
    <row r="79" spans="1:60" outlineLevel="1" x14ac:dyDescent="0.2">
      <c r="A79" s="227">
        <v>16</v>
      </c>
      <c r="B79" s="228" t="s">
        <v>204</v>
      </c>
      <c r="C79" s="238" t="s">
        <v>205</v>
      </c>
      <c r="D79" s="229" t="s">
        <v>181</v>
      </c>
      <c r="E79" s="230">
        <v>23.25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2">
        <v>0</v>
      </c>
      <c r="O79" s="232">
        <f>ROUND(E79*N79,2)</f>
        <v>0</v>
      </c>
      <c r="P79" s="232">
        <v>0.02</v>
      </c>
      <c r="Q79" s="232">
        <f>ROUND(E79*P79,2)</f>
        <v>0.47</v>
      </c>
      <c r="R79" s="232"/>
      <c r="S79" s="232" t="s">
        <v>133</v>
      </c>
      <c r="T79" s="233" t="s">
        <v>134</v>
      </c>
      <c r="U79" s="219">
        <v>0.23499999999999999</v>
      </c>
      <c r="V79" s="219">
        <f>ROUND(E79*U79,2)</f>
        <v>5.46</v>
      </c>
      <c r="W79" s="219"/>
      <c r="X79" s="219" t="s">
        <v>147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201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5" t="s">
        <v>190</v>
      </c>
      <c r="D80" s="243"/>
      <c r="E80" s="244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150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45" t="s">
        <v>206</v>
      </c>
      <c r="D81" s="243"/>
      <c r="E81" s="244">
        <v>23.25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150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46"/>
      <c r="D82" s="234"/>
      <c r="E82" s="234"/>
      <c r="F82" s="234"/>
      <c r="G82" s="234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137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27">
        <v>17</v>
      </c>
      <c r="B83" s="228" t="s">
        <v>207</v>
      </c>
      <c r="C83" s="238" t="s">
        <v>208</v>
      </c>
      <c r="D83" s="229" t="s">
        <v>146</v>
      </c>
      <c r="E83" s="230">
        <v>9.6875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2">
        <v>0</v>
      </c>
      <c r="O83" s="232">
        <f>ROUND(E83*N83,2)</f>
        <v>0</v>
      </c>
      <c r="P83" s="232">
        <v>3.5000000000000003E-2</v>
      </c>
      <c r="Q83" s="232">
        <f>ROUND(E83*P83,2)</f>
        <v>0.34</v>
      </c>
      <c r="R83" s="232"/>
      <c r="S83" s="232" t="s">
        <v>133</v>
      </c>
      <c r="T83" s="233" t="s">
        <v>134</v>
      </c>
      <c r="U83" s="219">
        <v>0.09</v>
      </c>
      <c r="V83" s="219">
        <f>ROUND(E83*U83,2)</f>
        <v>0.87</v>
      </c>
      <c r="W83" s="219"/>
      <c r="X83" s="219" t="s">
        <v>147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201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5" t="s">
        <v>190</v>
      </c>
      <c r="D84" s="243"/>
      <c r="E84" s="244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150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5" t="s">
        <v>209</v>
      </c>
      <c r="D85" s="243"/>
      <c r="E85" s="244">
        <v>9.69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150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6"/>
      <c r="D86" s="234"/>
      <c r="E86" s="234"/>
      <c r="F86" s="234"/>
      <c r="G86" s="234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137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27">
        <v>18</v>
      </c>
      <c r="B87" s="228" t="s">
        <v>210</v>
      </c>
      <c r="C87" s="238" t="s">
        <v>211</v>
      </c>
      <c r="D87" s="229" t="s">
        <v>212</v>
      </c>
      <c r="E87" s="230">
        <v>0.28991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2.9100000000000001E-2</v>
      </c>
      <c r="O87" s="232">
        <f>ROUND(E87*N87,2)</f>
        <v>0.01</v>
      </c>
      <c r="P87" s="232">
        <v>0</v>
      </c>
      <c r="Q87" s="232">
        <f>ROUND(E87*P87,2)</f>
        <v>0</v>
      </c>
      <c r="R87" s="232"/>
      <c r="S87" s="232" t="s">
        <v>133</v>
      </c>
      <c r="T87" s="233" t="s">
        <v>134</v>
      </c>
      <c r="U87" s="219">
        <v>0</v>
      </c>
      <c r="V87" s="219">
        <f>ROUND(E87*U87,2)</f>
        <v>0</v>
      </c>
      <c r="W87" s="219"/>
      <c r="X87" s="219" t="s">
        <v>147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201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5" t="s">
        <v>190</v>
      </c>
      <c r="D88" s="243"/>
      <c r="E88" s="244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150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5" t="s">
        <v>213</v>
      </c>
      <c r="D89" s="243"/>
      <c r="E89" s="244">
        <v>0.16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150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5" t="s">
        <v>214</v>
      </c>
      <c r="D90" s="243"/>
      <c r="E90" s="244">
        <v>0.13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150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6"/>
      <c r="D91" s="234"/>
      <c r="E91" s="234"/>
      <c r="F91" s="234"/>
      <c r="G91" s="234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137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7">
        <v>19</v>
      </c>
      <c r="B92" s="228" t="s">
        <v>215</v>
      </c>
      <c r="C92" s="238" t="s">
        <v>216</v>
      </c>
      <c r="D92" s="229" t="s">
        <v>181</v>
      </c>
      <c r="E92" s="230">
        <v>15.36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1.6000000000000001E-4</v>
      </c>
      <c r="O92" s="232">
        <f>ROUND(E92*N92,2)</f>
        <v>0</v>
      </c>
      <c r="P92" s="232">
        <v>0</v>
      </c>
      <c r="Q92" s="232">
        <f>ROUND(E92*P92,2)</f>
        <v>0</v>
      </c>
      <c r="R92" s="232"/>
      <c r="S92" s="232" t="s">
        <v>133</v>
      </c>
      <c r="T92" s="233" t="s">
        <v>134</v>
      </c>
      <c r="U92" s="219">
        <v>0.11799999999999999</v>
      </c>
      <c r="V92" s="219">
        <f>ROUND(E92*U92,2)</f>
        <v>1.81</v>
      </c>
      <c r="W92" s="219"/>
      <c r="X92" s="219" t="s">
        <v>147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201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45" t="s">
        <v>190</v>
      </c>
      <c r="D93" s="243"/>
      <c r="E93" s="244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150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45" t="s">
        <v>217</v>
      </c>
      <c r="D94" s="243"/>
      <c r="E94" s="244">
        <v>15.36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150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46"/>
      <c r="D95" s="234"/>
      <c r="E95" s="234"/>
      <c r="F95" s="234"/>
      <c r="G95" s="234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137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27">
        <v>20</v>
      </c>
      <c r="B96" s="228" t="s">
        <v>218</v>
      </c>
      <c r="C96" s="238" t="s">
        <v>219</v>
      </c>
      <c r="D96" s="229" t="s">
        <v>146</v>
      </c>
      <c r="E96" s="230">
        <v>9.64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32">
        <v>6.0000000000000002E-5</v>
      </c>
      <c r="O96" s="232">
        <f>ROUND(E96*N96,2)</f>
        <v>0</v>
      </c>
      <c r="P96" s="232">
        <v>0</v>
      </c>
      <c r="Q96" s="232">
        <f>ROUND(E96*P96,2)</f>
        <v>0</v>
      </c>
      <c r="R96" s="232"/>
      <c r="S96" s="232" t="s">
        <v>133</v>
      </c>
      <c r="T96" s="233" t="s">
        <v>134</v>
      </c>
      <c r="U96" s="219">
        <v>0</v>
      </c>
      <c r="V96" s="219">
        <f>ROUND(E96*U96,2)</f>
        <v>0</v>
      </c>
      <c r="W96" s="219"/>
      <c r="X96" s="219" t="s">
        <v>147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201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5" t="s">
        <v>190</v>
      </c>
      <c r="D97" s="243"/>
      <c r="E97" s="244"/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150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5" t="s">
        <v>220</v>
      </c>
      <c r="D98" s="243"/>
      <c r="E98" s="244">
        <v>7.68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150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45" t="s">
        <v>221</v>
      </c>
      <c r="D99" s="243"/>
      <c r="E99" s="244">
        <v>1.96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150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46"/>
      <c r="D100" s="234"/>
      <c r="E100" s="234"/>
      <c r="F100" s="234"/>
      <c r="G100" s="234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137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27">
        <v>21</v>
      </c>
      <c r="B101" s="228" t="s">
        <v>222</v>
      </c>
      <c r="C101" s="238" t="s">
        <v>223</v>
      </c>
      <c r="D101" s="229" t="s">
        <v>181</v>
      </c>
      <c r="E101" s="230">
        <v>4.4000000000000004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32">
        <v>2.5500000000000002E-3</v>
      </c>
      <c r="O101" s="232">
        <f>ROUND(E101*N101,2)</f>
        <v>0.01</v>
      </c>
      <c r="P101" s="232">
        <v>0</v>
      </c>
      <c r="Q101" s="232">
        <f>ROUND(E101*P101,2)</f>
        <v>0</v>
      </c>
      <c r="R101" s="232"/>
      <c r="S101" s="232" t="s">
        <v>133</v>
      </c>
      <c r="T101" s="233" t="s">
        <v>134</v>
      </c>
      <c r="U101" s="219">
        <v>0</v>
      </c>
      <c r="V101" s="219">
        <f>ROUND(E101*U101,2)</f>
        <v>0</v>
      </c>
      <c r="W101" s="219"/>
      <c r="X101" s="219" t="s">
        <v>147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148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5" t="s">
        <v>190</v>
      </c>
      <c r="D102" s="243"/>
      <c r="E102" s="244"/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150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5" t="s">
        <v>224</v>
      </c>
      <c r="D103" s="243"/>
      <c r="E103" s="244">
        <v>4.4000000000000004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150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6"/>
      <c r="D104" s="234"/>
      <c r="E104" s="234"/>
      <c r="F104" s="234"/>
      <c r="G104" s="234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137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27">
        <v>22</v>
      </c>
      <c r="B105" s="228" t="s">
        <v>225</v>
      </c>
      <c r="C105" s="238" t="s">
        <v>226</v>
      </c>
      <c r="D105" s="229" t="s">
        <v>212</v>
      </c>
      <c r="E105" s="230">
        <v>0.16128000000000001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32">
        <v>0.55000000000000004</v>
      </c>
      <c r="O105" s="232">
        <f>ROUND(E105*N105,2)</f>
        <v>0.09</v>
      </c>
      <c r="P105" s="232">
        <v>0</v>
      </c>
      <c r="Q105" s="232">
        <f>ROUND(E105*P105,2)</f>
        <v>0</v>
      </c>
      <c r="R105" s="232"/>
      <c r="S105" s="232" t="s">
        <v>133</v>
      </c>
      <c r="T105" s="233" t="s">
        <v>134</v>
      </c>
      <c r="U105" s="219">
        <v>0</v>
      </c>
      <c r="V105" s="219">
        <f>ROUND(E105*U105,2)</f>
        <v>0</v>
      </c>
      <c r="W105" s="219"/>
      <c r="X105" s="219" t="s">
        <v>169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170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45" t="s">
        <v>190</v>
      </c>
      <c r="D106" s="243"/>
      <c r="E106" s="244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150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45" t="s">
        <v>227</v>
      </c>
      <c r="D107" s="243"/>
      <c r="E107" s="244">
        <v>0.16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150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6"/>
      <c r="D108" s="234"/>
      <c r="E108" s="234"/>
      <c r="F108" s="234"/>
      <c r="G108" s="234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137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27">
        <v>23</v>
      </c>
      <c r="B109" s="228" t="s">
        <v>228</v>
      </c>
      <c r="C109" s="238" t="s">
        <v>229</v>
      </c>
      <c r="D109" s="229" t="s">
        <v>212</v>
      </c>
      <c r="E109" s="230">
        <v>0.12862999999999999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32">
        <v>0.55000000000000004</v>
      </c>
      <c r="O109" s="232">
        <f>ROUND(E109*N109,2)</f>
        <v>7.0000000000000007E-2</v>
      </c>
      <c r="P109" s="232">
        <v>0</v>
      </c>
      <c r="Q109" s="232">
        <f>ROUND(E109*P109,2)</f>
        <v>0</v>
      </c>
      <c r="R109" s="232"/>
      <c r="S109" s="232" t="s">
        <v>133</v>
      </c>
      <c r="T109" s="233" t="s">
        <v>134</v>
      </c>
      <c r="U109" s="219">
        <v>0</v>
      </c>
      <c r="V109" s="219">
        <f>ROUND(E109*U109,2)</f>
        <v>0</v>
      </c>
      <c r="W109" s="219"/>
      <c r="X109" s="219" t="s">
        <v>169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170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45" t="s">
        <v>190</v>
      </c>
      <c r="D110" s="243"/>
      <c r="E110" s="244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150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45" t="s">
        <v>230</v>
      </c>
      <c r="D111" s="243"/>
      <c r="E111" s="244">
        <v>0.13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150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6"/>
      <c r="D112" s="234"/>
      <c r="E112" s="234"/>
      <c r="F112" s="234"/>
      <c r="G112" s="234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137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27">
        <v>24</v>
      </c>
      <c r="B113" s="228" t="s">
        <v>231</v>
      </c>
      <c r="C113" s="238" t="s">
        <v>232</v>
      </c>
      <c r="D113" s="229" t="s">
        <v>156</v>
      </c>
      <c r="E113" s="230">
        <v>0.18214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32">
        <v>0</v>
      </c>
      <c r="O113" s="232">
        <f>ROUND(E113*N113,2)</f>
        <v>0</v>
      </c>
      <c r="P113" s="232">
        <v>0</v>
      </c>
      <c r="Q113" s="232">
        <f>ROUND(E113*P113,2)</f>
        <v>0</v>
      </c>
      <c r="R113" s="232"/>
      <c r="S113" s="232" t="s">
        <v>133</v>
      </c>
      <c r="T113" s="233" t="s">
        <v>134</v>
      </c>
      <c r="U113" s="219">
        <v>1.75</v>
      </c>
      <c r="V113" s="219">
        <f>ROUND(E113*U113,2)</f>
        <v>0.32</v>
      </c>
      <c r="W113" s="219"/>
      <c r="X113" s="219" t="s">
        <v>147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201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39"/>
      <c r="D114" s="235"/>
      <c r="E114" s="235"/>
      <c r="F114" s="235"/>
      <c r="G114" s="235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137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21" t="s">
        <v>128</v>
      </c>
      <c r="B115" s="222" t="s">
        <v>75</v>
      </c>
      <c r="C115" s="237" t="s">
        <v>76</v>
      </c>
      <c r="D115" s="223"/>
      <c r="E115" s="224"/>
      <c r="F115" s="225"/>
      <c r="G115" s="225">
        <f>SUMIF(AG116:AG118,"&lt;&gt;NOR",G116:G118)</f>
        <v>0</v>
      </c>
      <c r="H115" s="225"/>
      <c r="I115" s="225">
        <f>SUM(I116:I118)</f>
        <v>0</v>
      </c>
      <c r="J115" s="225"/>
      <c r="K115" s="225">
        <f>SUM(K116:K118)</f>
        <v>0</v>
      </c>
      <c r="L115" s="225"/>
      <c r="M115" s="225">
        <f>SUM(M116:M118)</f>
        <v>0</v>
      </c>
      <c r="N115" s="225"/>
      <c r="O115" s="225">
        <f>SUM(O116:O118)</f>
        <v>0</v>
      </c>
      <c r="P115" s="225"/>
      <c r="Q115" s="225">
        <f>SUM(Q116:Q118)</f>
        <v>0.18</v>
      </c>
      <c r="R115" s="225"/>
      <c r="S115" s="225"/>
      <c r="T115" s="226"/>
      <c r="U115" s="220"/>
      <c r="V115" s="220">
        <f>SUM(V116:V118)</f>
        <v>2.25</v>
      </c>
      <c r="W115" s="220"/>
      <c r="X115" s="220"/>
      <c r="AG115" t="s">
        <v>129</v>
      </c>
    </row>
    <row r="116" spans="1:60" outlineLevel="1" x14ac:dyDescent="0.2">
      <c r="A116" s="227">
        <v>25</v>
      </c>
      <c r="B116" s="228" t="s">
        <v>233</v>
      </c>
      <c r="C116" s="238" t="s">
        <v>234</v>
      </c>
      <c r="D116" s="229" t="s">
        <v>146</v>
      </c>
      <c r="E116" s="230">
        <v>2.4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32">
        <v>1.17E-3</v>
      </c>
      <c r="O116" s="232">
        <f>ROUND(E116*N116,2)</f>
        <v>0</v>
      </c>
      <c r="P116" s="232">
        <v>7.5999999999999998E-2</v>
      </c>
      <c r="Q116" s="232">
        <f>ROUND(E116*P116,2)</f>
        <v>0.18</v>
      </c>
      <c r="R116" s="232"/>
      <c r="S116" s="232" t="s">
        <v>133</v>
      </c>
      <c r="T116" s="233" t="s">
        <v>134</v>
      </c>
      <c r="U116" s="219">
        <v>0.93899999999999995</v>
      </c>
      <c r="V116" s="219">
        <f>ROUND(E116*U116,2)</f>
        <v>2.25</v>
      </c>
      <c r="W116" s="219"/>
      <c r="X116" s="219" t="s">
        <v>147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194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45" t="s">
        <v>235</v>
      </c>
      <c r="D117" s="243"/>
      <c r="E117" s="244">
        <v>2.4</v>
      </c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150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6"/>
      <c r="D118" s="234"/>
      <c r="E118" s="234"/>
      <c r="F118" s="234"/>
      <c r="G118" s="234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137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1" t="s">
        <v>128</v>
      </c>
      <c r="B119" s="222" t="s">
        <v>69</v>
      </c>
      <c r="C119" s="237" t="s">
        <v>70</v>
      </c>
      <c r="D119" s="223"/>
      <c r="E119" s="224"/>
      <c r="F119" s="225"/>
      <c r="G119" s="225">
        <f>SUMIF(AG120:AG121,"&lt;&gt;NOR",G120:G121)</f>
        <v>0</v>
      </c>
      <c r="H119" s="225"/>
      <c r="I119" s="225">
        <f>SUM(I120:I121)</f>
        <v>0</v>
      </c>
      <c r="J119" s="225"/>
      <c r="K119" s="225">
        <f>SUM(K120:K121)</f>
        <v>0</v>
      </c>
      <c r="L119" s="225"/>
      <c r="M119" s="225">
        <f>SUM(M120:M121)</f>
        <v>0</v>
      </c>
      <c r="N119" s="225"/>
      <c r="O119" s="225">
        <f>SUM(O120:O121)</f>
        <v>0.09</v>
      </c>
      <c r="P119" s="225"/>
      <c r="Q119" s="225">
        <f>SUM(Q120:Q121)</f>
        <v>0</v>
      </c>
      <c r="R119" s="225"/>
      <c r="S119" s="225"/>
      <c r="T119" s="226"/>
      <c r="U119" s="220"/>
      <c r="V119" s="220">
        <f>SUM(V120:V121)</f>
        <v>5.58</v>
      </c>
      <c r="W119" s="220"/>
      <c r="X119" s="220"/>
      <c r="AG119" t="s">
        <v>129</v>
      </c>
    </row>
    <row r="120" spans="1:60" ht="22.5" outlineLevel="1" x14ac:dyDescent="0.2">
      <c r="A120" s="227">
        <v>26</v>
      </c>
      <c r="B120" s="228" t="s">
        <v>236</v>
      </c>
      <c r="C120" s="238" t="s">
        <v>237</v>
      </c>
      <c r="D120" s="229" t="s">
        <v>161</v>
      </c>
      <c r="E120" s="230">
        <v>3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2">
        <v>2.9569999999999999E-2</v>
      </c>
      <c r="O120" s="232">
        <f>ROUND(E120*N120,2)</f>
        <v>0.09</v>
      </c>
      <c r="P120" s="232">
        <v>0</v>
      </c>
      <c r="Q120" s="232">
        <f>ROUND(E120*P120,2)</f>
        <v>0</v>
      </c>
      <c r="R120" s="232"/>
      <c r="S120" s="232" t="s">
        <v>133</v>
      </c>
      <c r="T120" s="233" t="s">
        <v>134</v>
      </c>
      <c r="U120" s="219">
        <v>1.86</v>
      </c>
      <c r="V120" s="219">
        <f>ROUND(E120*U120,2)</f>
        <v>5.58</v>
      </c>
      <c r="W120" s="219"/>
      <c r="X120" s="219" t="s">
        <v>147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194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39"/>
      <c r="D121" s="235"/>
      <c r="E121" s="235"/>
      <c r="F121" s="235"/>
      <c r="G121" s="235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137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x14ac:dyDescent="0.2">
      <c r="A122" s="221" t="s">
        <v>128</v>
      </c>
      <c r="B122" s="222" t="s">
        <v>75</v>
      </c>
      <c r="C122" s="237" t="s">
        <v>76</v>
      </c>
      <c r="D122" s="223"/>
      <c r="E122" s="224"/>
      <c r="F122" s="225"/>
      <c r="G122" s="225">
        <f>SUMIF(AG123:AG125,"&lt;&gt;NOR",G123:G125)</f>
        <v>0</v>
      </c>
      <c r="H122" s="225"/>
      <c r="I122" s="225">
        <f>SUM(I123:I125)</f>
        <v>0</v>
      </c>
      <c r="J122" s="225"/>
      <c r="K122" s="225">
        <f>SUM(K123:K125)</f>
        <v>0</v>
      </c>
      <c r="L122" s="225"/>
      <c r="M122" s="225">
        <f>SUM(M123:M125)</f>
        <v>0</v>
      </c>
      <c r="N122" s="225"/>
      <c r="O122" s="225">
        <f>SUM(O123:O125)</f>
        <v>0</v>
      </c>
      <c r="P122" s="225"/>
      <c r="Q122" s="225">
        <f>SUM(Q123:Q125)</f>
        <v>0</v>
      </c>
      <c r="R122" s="225"/>
      <c r="S122" s="225"/>
      <c r="T122" s="226"/>
      <c r="U122" s="220"/>
      <c r="V122" s="220">
        <f>SUM(V123:V125)</f>
        <v>0.15</v>
      </c>
      <c r="W122" s="220"/>
      <c r="X122" s="220"/>
      <c r="AG122" t="s">
        <v>129</v>
      </c>
    </row>
    <row r="123" spans="1:60" outlineLevel="1" x14ac:dyDescent="0.2">
      <c r="A123" s="227">
        <v>27</v>
      </c>
      <c r="B123" s="228" t="s">
        <v>197</v>
      </c>
      <c r="C123" s="238" t="s">
        <v>198</v>
      </c>
      <c r="D123" s="229" t="s">
        <v>161</v>
      </c>
      <c r="E123" s="230">
        <v>3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32">
        <v>0</v>
      </c>
      <c r="O123" s="232">
        <f>ROUND(E123*N123,2)</f>
        <v>0</v>
      </c>
      <c r="P123" s="232">
        <v>0</v>
      </c>
      <c r="Q123" s="232">
        <f>ROUND(E123*P123,2)</f>
        <v>0</v>
      </c>
      <c r="R123" s="232"/>
      <c r="S123" s="232" t="s">
        <v>133</v>
      </c>
      <c r="T123" s="233" t="s">
        <v>134</v>
      </c>
      <c r="U123" s="219">
        <v>0.05</v>
      </c>
      <c r="V123" s="219">
        <f>ROUND(E123*U123,2)</f>
        <v>0.15</v>
      </c>
      <c r="W123" s="219"/>
      <c r="X123" s="219" t="s">
        <v>147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194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45" t="s">
        <v>238</v>
      </c>
      <c r="D124" s="243"/>
      <c r="E124" s="244">
        <v>3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150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6"/>
      <c r="D125" s="234"/>
      <c r="E125" s="234"/>
      <c r="F125" s="234"/>
      <c r="G125" s="234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137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x14ac:dyDescent="0.2">
      <c r="A126" s="221" t="s">
        <v>128</v>
      </c>
      <c r="B126" s="222" t="s">
        <v>85</v>
      </c>
      <c r="C126" s="237" t="s">
        <v>86</v>
      </c>
      <c r="D126" s="223"/>
      <c r="E126" s="224"/>
      <c r="F126" s="225"/>
      <c r="G126" s="225">
        <f>SUMIF(AG127:AG129,"&lt;&gt;NOR",G127:G129)</f>
        <v>0</v>
      </c>
      <c r="H126" s="225"/>
      <c r="I126" s="225">
        <f>SUM(I127:I129)</f>
        <v>0</v>
      </c>
      <c r="J126" s="225"/>
      <c r="K126" s="225">
        <f>SUM(K127:K129)</f>
        <v>0</v>
      </c>
      <c r="L126" s="225"/>
      <c r="M126" s="225">
        <f>SUM(M127:M129)</f>
        <v>0</v>
      </c>
      <c r="N126" s="225"/>
      <c r="O126" s="225">
        <f>SUM(O127:O129)</f>
        <v>0</v>
      </c>
      <c r="P126" s="225"/>
      <c r="Q126" s="225">
        <f>SUM(Q127:Q129)</f>
        <v>0</v>
      </c>
      <c r="R126" s="225"/>
      <c r="S126" s="225"/>
      <c r="T126" s="226"/>
      <c r="U126" s="220"/>
      <c r="V126" s="220">
        <f>SUM(V127:V129)</f>
        <v>4.68</v>
      </c>
      <c r="W126" s="220"/>
      <c r="X126" s="220"/>
      <c r="AG126" t="s">
        <v>129</v>
      </c>
    </row>
    <row r="127" spans="1:60" outlineLevel="1" x14ac:dyDescent="0.2">
      <c r="A127" s="227">
        <v>28</v>
      </c>
      <c r="B127" s="228" t="s">
        <v>239</v>
      </c>
      <c r="C127" s="238" t="s">
        <v>240</v>
      </c>
      <c r="D127" s="229" t="s">
        <v>161</v>
      </c>
      <c r="E127" s="230">
        <v>3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2"/>
      <c r="S127" s="232" t="s">
        <v>133</v>
      </c>
      <c r="T127" s="233" t="s">
        <v>134</v>
      </c>
      <c r="U127" s="219">
        <v>1.56</v>
      </c>
      <c r="V127" s="219">
        <f>ROUND(E127*U127,2)</f>
        <v>4.68</v>
      </c>
      <c r="W127" s="219"/>
      <c r="X127" s="219" t="s">
        <v>147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194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5" t="s">
        <v>238</v>
      </c>
      <c r="D128" s="243"/>
      <c r="E128" s="244">
        <v>3</v>
      </c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150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46"/>
      <c r="D129" s="234"/>
      <c r="E129" s="234"/>
      <c r="F129" s="234"/>
      <c r="G129" s="234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137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">
      <c r="A130" s="221" t="s">
        <v>128</v>
      </c>
      <c r="B130" s="222" t="s">
        <v>67</v>
      </c>
      <c r="C130" s="237" t="s">
        <v>68</v>
      </c>
      <c r="D130" s="223"/>
      <c r="E130" s="224"/>
      <c r="F130" s="225"/>
      <c r="G130" s="225">
        <f>SUMIF(AG131:AG134,"&lt;&gt;NOR",G131:G134)</f>
        <v>0</v>
      </c>
      <c r="H130" s="225"/>
      <c r="I130" s="225">
        <f>SUM(I131:I134)</f>
        <v>0</v>
      </c>
      <c r="J130" s="225"/>
      <c r="K130" s="225">
        <f>SUM(K131:K134)</f>
        <v>0</v>
      </c>
      <c r="L130" s="225"/>
      <c r="M130" s="225">
        <f>SUM(M131:M134)</f>
        <v>0</v>
      </c>
      <c r="N130" s="225"/>
      <c r="O130" s="225">
        <f>SUM(O131:O134)</f>
        <v>0.14000000000000001</v>
      </c>
      <c r="P130" s="225"/>
      <c r="Q130" s="225">
        <f>SUM(Q131:Q134)</f>
        <v>0</v>
      </c>
      <c r="R130" s="225"/>
      <c r="S130" s="225"/>
      <c r="T130" s="226"/>
      <c r="U130" s="220"/>
      <c r="V130" s="220">
        <f>SUM(V131:V134)</f>
        <v>3.53</v>
      </c>
      <c r="W130" s="220"/>
      <c r="X130" s="220"/>
      <c r="AG130" t="s">
        <v>129</v>
      </c>
    </row>
    <row r="131" spans="1:60" outlineLevel="1" x14ac:dyDescent="0.2">
      <c r="A131" s="227">
        <v>29</v>
      </c>
      <c r="B131" s="228" t="s">
        <v>241</v>
      </c>
      <c r="C131" s="238" t="s">
        <v>242</v>
      </c>
      <c r="D131" s="229" t="s">
        <v>161</v>
      </c>
      <c r="E131" s="230">
        <v>4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2">
        <v>3.5619999999999999E-2</v>
      </c>
      <c r="O131" s="232">
        <f>ROUND(E131*N131,2)</f>
        <v>0.14000000000000001</v>
      </c>
      <c r="P131" s="232">
        <v>0</v>
      </c>
      <c r="Q131" s="232">
        <f>ROUND(E131*P131,2)</f>
        <v>0</v>
      </c>
      <c r="R131" s="232"/>
      <c r="S131" s="232" t="s">
        <v>133</v>
      </c>
      <c r="T131" s="233" t="s">
        <v>134</v>
      </c>
      <c r="U131" s="219">
        <v>0.88292999999999999</v>
      </c>
      <c r="V131" s="219">
        <f>ROUND(E131*U131,2)</f>
        <v>3.53</v>
      </c>
      <c r="W131" s="219"/>
      <c r="X131" s="219" t="s">
        <v>147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194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5" t="s">
        <v>243</v>
      </c>
      <c r="D132" s="243"/>
      <c r="E132" s="244">
        <v>3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150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45" t="s">
        <v>244</v>
      </c>
      <c r="D133" s="243"/>
      <c r="E133" s="244">
        <v>1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150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6"/>
      <c r="D134" s="234"/>
      <c r="E134" s="234"/>
      <c r="F134" s="234"/>
      <c r="G134" s="234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137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x14ac:dyDescent="0.2">
      <c r="A135" s="221" t="s">
        <v>128</v>
      </c>
      <c r="B135" s="222" t="s">
        <v>79</v>
      </c>
      <c r="C135" s="237" t="s">
        <v>80</v>
      </c>
      <c r="D135" s="223"/>
      <c r="E135" s="224"/>
      <c r="F135" s="225"/>
      <c r="G135" s="225">
        <f>SUMIF(AG136:AG137,"&lt;&gt;NOR",G136:G137)</f>
        <v>0</v>
      </c>
      <c r="H135" s="225"/>
      <c r="I135" s="225">
        <f>SUM(I136:I137)</f>
        <v>0</v>
      </c>
      <c r="J135" s="225"/>
      <c r="K135" s="225">
        <f>SUM(K136:K137)</f>
        <v>0</v>
      </c>
      <c r="L135" s="225"/>
      <c r="M135" s="225">
        <f>SUM(M136:M137)</f>
        <v>0</v>
      </c>
      <c r="N135" s="225"/>
      <c r="O135" s="225">
        <f>SUM(O136:O137)</f>
        <v>0</v>
      </c>
      <c r="P135" s="225"/>
      <c r="Q135" s="225">
        <f>SUM(Q136:Q137)</f>
        <v>0</v>
      </c>
      <c r="R135" s="225"/>
      <c r="S135" s="225"/>
      <c r="T135" s="226"/>
      <c r="U135" s="220"/>
      <c r="V135" s="220">
        <f>SUM(V136:V137)</f>
        <v>0.75</v>
      </c>
      <c r="W135" s="220"/>
      <c r="X135" s="220"/>
      <c r="AG135" t="s">
        <v>129</v>
      </c>
    </row>
    <row r="136" spans="1:60" outlineLevel="1" x14ac:dyDescent="0.2">
      <c r="A136" s="227">
        <v>30</v>
      </c>
      <c r="B136" s="228" t="s">
        <v>245</v>
      </c>
      <c r="C136" s="238" t="s">
        <v>246</v>
      </c>
      <c r="D136" s="229" t="s">
        <v>161</v>
      </c>
      <c r="E136" s="230">
        <v>1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32">
        <v>0</v>
      </c>
      <c r="O136" s="232">
        <f>ROUND(E136*N136,2)</f>
        <v>0</v>
      </c>
      <c r="P136" s="232">
        <v>0</v>
      </c>
      <c r="Q136" s="232">
        <f>ROUND(E136*P136,2)</f>
        <v>0</v>
      </c>
      <c r="R136" s="232"/>
      <c r="S136" s="232" t="s">
        <v>133</v>
      </c>
      <c r="T136" s="233" t="s">
        <v>134</v>
      </c>
      <c r="U136" s="219">
        <v>0.75</v>
      </c>
      <c r="V136" s="219">
        <f>ROUND(E136*U136,2)</f>
        <v>0.75</v>
      </c>
      <c r="W136" s="219"/>
      <c r="X136" s="219" t="s">
        <v>147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194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39"/>
      <c r="D137" s="235"/>
      <c r="E137" s="235"/>
      <c r="F137" s="235"/>
      <c r="G137" s="235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137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">
      <c r="A138" s="221" t="s">
        <v>128</v>
      </c>
      <c r="B138" s="222" t="s">
        <v>85</v>
      </c>
      <c r="C138" s="237" t="s">
        <v>86</v>
      </c>
      <c r="D138" s="223"/>
      <c r="E138" s="224"/>
      <c r="F138" s="225"/>
      <c r="G138" s="225">
        <f>SUMIF(AG139:AG142,"&lt;&gt;NOR",G139:G142)</f>
        <v>0</v>
      </c>
      <c r="H138" s="225"/>
      <c r="I138" s="225">
        <f>SUM(I139:I142)</f>
        <v>0</v>
      </c>
      <c r="J138" s="225"/>
      <c r="K138" s="225">
        <f>SUM(K139:K142)</f>
        <v>0</v>
      </c>
      <c r="L138" s="225"/>
      <c r="M138" s="225">
        <f>SUM(M139:M142)</f>
        <v>0</v>
      </c>
      <c r="N138" s="225"/>
      <c r="O138" s="225">
        <f>SUM(O139:O142)</f>
        <v>0.21</v>
      </c>
      <c r="P138" s="225"/>
      <c r="Q138" s="225">
        <f>SUM(Q139:Q142)</f>
        <v>0</v>
      </c>
      <c r="R138" s="225"/>
      <c r="S138" s="225"/>
      <c r="T138" s="226"/>
      <c r="U138" s="220"/>
      <c r="V138" s="220">
        <f>SUM(V139:V142)</f>
        <v>0</v>
      </c>
      <c r="W138" s="220"/>
      <c r="X138" s="220"/>
      <c r="AG138" t="s">
        <v>129</v>
      </c>
    </row>
    <row r="139" spans="1:60" outlineLevel="1" x14ac:dyDescent="0.2">
      <c r="A139" s="227">
        <v>31</v>
      </c>
      <c r="B139" s="228" t="s">
        <v>247</v>
      </c>
      <c r="C139" s="238" t="s">
        <v>248</v>
      </c>
      <c r="D139" s="229" t="s">
        <v>161</v>
      </c>
      <c r="E139" s="230">
        <v>1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32">
        <v>0</v>
      </c>
      <c r="O139" s="232">
        <f>ROUND(E139*N139,2)</f>
        <v>0</v>
      </c>
      <c r="P139" s="232">
        <v>0</v>
      </c>
      <c r="Q139" s="232">
        <f>ROUND(E139*P139,2)</f>
        <v>0</v>
      </c>
      <c r="R139" s="232"/>
      <c r="S139" s="232" t="s">
        <v>133</v>
      </c>
      <c r="T139" s="233" t="s">
        <v>134</v>
      </c>
      <c r="U139" s="219">
        <v>0</v>
      </c>
      <c r="V139" s="219">
        <f>ROUND(E139*U139,2)</f>
        <v>0</v>
      </c>
      <c r="W139" s="219"/>
      <c r="X139" s="219" t="s">
        <v>169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249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39"/>
      <c r="D140" s="235"/>
      <c r="E140" s="235"/>
      <c r="F140" s="235"/>
      <c r="G140" s="235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137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27">
        <v>32</v>
      </c>
      <c r="B141" s="228" t="s">
        <v>250</v>
      </c>
      <c r="C141" s="238" t="s">
        <v>251</v>
      </c>
      <c r="D141" s="229" t="s">
        <v>161</v>
      </c>
      <c r="E141" s="230">
        <v>3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2">
        <v>7.0999999999999994E-2</v>
      </c>
      <c r="O141" s="232">
        <f>ROUND(E141*N141,2)</f>
        <v>0.21</v>
      </c>
      <c r="P141" s="232">
        <v>0</v>
      </c>
      <c r="Q141" s="232">
        <f>ROUND(E141*P141,2)</f>
        <v>0</v>
      </c>
      <c r="R141" s="232"/>
      <c r="S141" s="232" t="s">
        <v>133</v>
      </c>
      <c r="T141" s="233" t="s">
        <v>134</v>
      </c>
      <c r="U141" s="219">
        <v>0</v>
      </c>
      <c r="V141" s="219">
        <f>ROUND(E141*U141,2)</f>
        <v>0</v>
      </c>
      <c r="W141" s="219"/>
      <c r="X141" s="219" t="s">
        <v>169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249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39"/>
      <c r="D142" s="235"/>
      <c r="E142" s="235"/>
      <c r="F142" s="235"/>
      <c r="G142" s="235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137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x14ac:dyDescent="0.2">
      <c r="A143" s="221" t="s">
        <v>128</v>
      </c>
      <c r="B143" s="222" t="s">
        <v>83</v>
      </c>
      <c r="C143" s="237" t="s">
        <v>84</v>
      </c>
      <c r="D143" s="223"/>
      <c r="E143" s="224"/>
      <c r="F143" s="225"/>
      <c r="G143" s="225">
        <f>SUMIF(AG144:AG150,"&lt;&gt;NOR",G144:G150)</f>
        <v>0</v>
      </c>
      <c r="H143" s="225"/>
      <c r="I143" s="225">
        <f>SUM(I144:I150)</f>
        <v>0</v>
      </c>
      <c r="J143" s="225"/>
      <c r="K143" s="225">
        <f>SUM(K144:K150)</f>
        <v>0</v>
      </c>
      <c r="L143" s="225"/>
      <c r="M143" s="225">
        <f>SUM(M144:M150)</f>
        <v>0</v>
      </c>
      <c r="N143" s="225"/>
      <c r="O143" s="225">
        <f>SUM(O144:O150)</f>
        <v>0.16</v>
      </c>
      <c r="P143" s="225"/>
      <c r="Q143" s="225">
        <f>SUM(Q144:Q150)</f>
        <v>0</v>
      </c>
      <c r="R143" s="225"/>
      <c r="S143" s="225"/>
      <c r="T143" s="226"/>
      <c r="U143" s="220"/>
      <c r="V143" s="220">
        <f>SUM(V144:V150)</f>
        <v>2.8200000000000003</v>
      </c>
      <c r="W143" s="220"/>
      <c r="X143" s="220"/>
      <c r="AG143" t="s">
        <v>129</v>
      </c>
    </row>
    <row r="144" spans="1:60" ht="22.5" outlineLevel="1" x14ac:dyDescent="0.2">
      <c r="A144" s="227">
        <v>33</v>
      </c>
      <c r="B144" s="228" t="s">
        <v>252</v>
      </c>
      <c r="C144" s="238" t="s">
        <v>253</v>
      </c>
      <c r="D144" s="229" t="s">
        <v>146</v>
      </c>
      <c r="E144" s="230">
        <v>11.363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32">
        <v>1.371E-2</v>
      </c>
      <c r="O144" s="232">
        <f>ROUND(E144*N144,2)</f>
        <v>0.16</v>
      </c>
      <c r="P144" s="232">
        <v>0</v>
      </c>
      <c r="Q144" s="232">
        <f>ROUND(E144*P144,2)</f>
        <v>0</v>
      </c>
      <c r="R144" s="232"/>
      <c r="S144" s="232" t="s">
        <v>133</v>
      </c>
      <c r="T144" s="233" t="s">
        <v>134</v>
      </c>
      <c r="U144" s="219">
        <v>0.23200000000000001</v>
      </c>
      <c r="V144" s="219">
        <f>ROUND(E144*U144,2)</f>
        <v>2.64</v>
      </c>
      <c r="W144" s="219"/>
      <c r="X144" s="219" t="s">
        <v>147</v>
      </c>
      <c r="Y144" s="210"/>
      <c r="Z144" s="210"/>
      <c r="AA144" s="210"/>
      <c r="AB144" s="210"/>
      <c r="AC144" s="210"/>
      <c r="AD144" s="210"/>
      <c r="AE144" s="210"/>
      <c r="AF144" s="210"/>
      <c r="AG144" s="210" t="s">
        <v>201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5" t="s">
        <v>190</v>
      </c>
      <c r="D145" s="243"/>
      <c r="E145" s="244"/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150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45" t="s">
        <v>254</v>
      </c>
      <c r="D146" s="243"/>
      <c r="E146" s="244">
        <v>8.86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150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45" t="s">
        <v>255</v>
      </c>
      <c r="D147" s="243"/>
      <c r="E147" s="244">
        <v>2.5099999999999998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150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46"/>
      <c r="D148" s="234"/>
      <c r="E148" s="234"/>
      <c r="F148" s="234"/>
      <c r="G148" s="234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137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27">
        <v>34</v>
      </c>
      <c r="B149" s="228" t="s">
        <v>256</v>
      </c>
      <c r="C149" s="238" t="s">
        <v>257</v>
      </c>
      <c r="D149" s="229" t="s">
        <v>156</v>
      </c>
      <c r="E149" s="230">
        <v>0.15579000000000001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32">
        <v>0</v>
      </c>
      <c r="O149" s="232">
        <f>ROUND(E149*N149,2)</f>
        <v>0</v>
      </c>
      <c r="P149" s="232">
        <v>0</v>
      </c>
      <c r="Q149" s="232">
        <f>ROUND(E149*P149,2)</f>
        <v>0</v>
      </c>
      <c r="R149" s="232"/>
      <c r="S149" s="232" t="s">
        <v>133</v>
      </c>
      <c r="T149" s="233" t="s">
        <v>134</v>
      </c>
      <c r="U149" s="219">
        <v>1.1599999999999999</v>
      </c>
      <c r="V149" s="219">
        <f>ROUND(E149*U149,2)</f>
        <v>0.18</v>
      </c>
      <c r="W149" s="219"/>
      <c r="X149" s="219" t="s">
        <v>147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201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39"/>
      <c r="D150" s="235"/>
      <c r="E150" s="235"/>
      <c r="F150" s="235"/>
      <c r="G150" s="235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137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x14ac:dyDescent="0.2">
      <c r="A151" s="221" t="s">
        <v>128</v>
      </c>
      <c r="B151" s="222" t="s">
        <v>73</v>
      </c>
      <c r="C151" s="237" t="s">
        <v>74</v>
      </c>
      <c r="D151" s="223"/>
      <c r="E151" s="224"/>
      <c r="F151" s="225"/>
      <c r="G151" s="225">
        <f>SUMIF(AG152:AG157,"&lt;&gt;NOR",G152:G157)</f>
        <v>0</v>
      </c>
      <c r="H151" s="225"/>
      <c r="I151" s="225">
        <f>SUM(I152:I157)</f>
        <v>0</v>
      </c>
      <c r="J151" s="225"/>
      <c r="K151" s="225">
        <f>SUM(K152:K157)</f>
        <v>0</v>
      </c>
      <c r="L151" s="225"/>
      <c r="M151" s="225">
        <f>SUM(M152:M157)</f>
        <v>0</v>
      </c>
      <c r="N151" s="225"/>
      <c r="O151" s="225">
        <f>SUM(O152:O157)</f>
        <v>0.05</v>
      </c>
      <c r="P151" s="225"/>
      <c r="Q151" s="225">
        <f>SUM(Q152:Q157)</f>
        <v>0</v>
      </c>
      <c r="R151" s="225"/>
      <c r="S151" s="225"/>
      <c r="T151" s="226"/>
      <c r="U151" s="220"/>
      <c r="V151" s="220">
        <f>SUM(V152:V157)</f>
        <v>0.58000000000000007</v>
      </c>
      <c r="W151" s="220"/>
      <c r="X151" s="220"/>
      <c r="AG151" t="s">
        <v>129</v>
      </c>
    </row>
    <row r="152" spans="1:60" outlineLevel="1" x14ac:dyDescent="0.2">
      <c r="A152" s="227">
        <v>35</v>
      </c>
      <c r="B152" s="228" t="s">
        <v>258</v>
      </c>
      <c r="C152" s="238" t="s">
        <v>259</v>
      </c>
      <c r="D152" s="229" t="s">
        <v>161</v>
      </c>
      <c r="E152" s="230">
        <v>2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32">
        <v>1.0000000000000001E-5</v>
      </c>
      <c r="O152" s="232">
        <f>ROUND(E152*N152,2)</f>
        <v>0</v>
      </c>
      <c r="P152" s="232">
        <v>0</v>
      </c>
      <c r="Q152" s="232">
        <f>ROUND(E152*P152,2)</f>
        <v>0</v>
      </c>
      <c r="R152" s="232"/>
      <c r="S152" s="232" t="s">
        <v>133</v>
      </c>
      <c r="T152" s="233" t="s">
        <v>134</v>
      </c>
      <c r="U152" s="219">
        <v>0.17</v>
      </c>
      <c r="V152" s="219">
        <f>ROUND(E152*U152,2)</f>
        <v>0.34</v>
      </c>
      <c r="W152" s="219"/>
      <c r="X152" s="219" t="s">
        <v>147</v>
      </c>
      <c r="Y152" s="210"/>
      <c r="Z152" s="210"/>
      <c r="AA152" s="210"/>
      <c r="AB152" s="210"/>
      <c r="AC152" s="210"/>
      <c r="AD152" s="210"/>
      <c r="AE152" s="210"/>
      <c r="AF152" s="210"/>
      <c r="AG152" s="210" t="s">
        <v>194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39"/>
      <c r="D153" s="235"/>
      <c r="E153" s="235"/>
      <c r="F153" s="235"/>
      <c r="G153" s="235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137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27">
        <v>36</v>
      </c>
      <c r="B154" s="228" t="s">
        <v>260</v>
      </c>
      <c r="C154" s="238" t="s">
        <v>261</v>
      </c>
      <c r="D154" s="229" t="s">
        <v>161</v>
      </c>
      <c r="E154" s="230">
        <v>2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32">
        <v>2.5999999999999999E-2</v>
      </c>
      <c r="O154" s="232">
        <f>ROUND(E154*N154,2)</f>
        <v>0.05</v>
      </c>
      <c r="P154" s="232">
        <v>0</v>
      </c>
      <c r="Q154" s="232">
        <f>ROUND(E154*P154,2)</f>
        <v>0</v>
      </c>
      <c r="R154" s="232"/>
      <c r="S154" s="232" t="s">
        <v>133</v>
      </c>
      <c r="T154" s="233" t="s">
        <v>134</v>
      </c>
      <c r="U154" s="219">
        <v>0</v>
      </c>
      <c r="V154" s="219">
        <f>ROUND(E154*U154,2)</f>
        <v>0</v>
      </c>
      <c r="W154" s="219"/>
      <c r="X154" s="219" t="s">
        <v>169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249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39"/>
      <c r="D155" s="235"/>
      <c r="E155" s="235"/>
      <c r="F155" s="235"/>
      <c r="G155" s="235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137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27">
        <v>37</v>
      </c>
      <c r="B156" s="228" t="s">
        <v>262</v>
      </c>
      <c r="C156" s="238" t="s">
        <v>263</v>
      </c>
      <c r="D156" s="229" t="s">
        <v>161</v>
      </c>
      <c r="E156" s="230">
        <v>2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32">
        <v>0</v>
      </c>
      <c r="O156" s="232">
        <f>ROUND(E156*N156,2)</f>
        <v>0</v>
      </c>
      <c r="P156" s="232">
        <v>0</v>
      </c>
      <c r="Q156" s="232">
        <f>ROUND(E156*P156,2)</f>
        <v>0</v>
      </c>
      <c r="R156" s="232"/>
      <c r="S156" s="232" t="s">
        <v>133</v>
      </c>
      <c r="T156" s="233" t="s">
        <v>134</v>
      </c>
      <c r="U156" s="219">
        <v>0.11890000000000001</v>
      </c>
      <c r="V156" s="219">
        <f>ROUND(E156*U156,2)</f>
        <v>0.24</v>
      </c>
      <c r="W156" s="219"/>
      <c r="X156" s="219" t="s">
        <v>147</v>
      </c>
      <c r="Y156" s="210"/>
      <c r="Z156" s="210"/>
      <c r="AA156" s="210"/>
      <c r="AB156" s="210"/>
      <c r="AC156" s="210"/>
      <c r="AD156" s="210"/>
      <c r="AE156" s="210"/>
      <c r="AF156" s="210"/>
      <c r="AG156" s="210" t="s">
        <v>194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39"/>
      <c r="D157" s="235"/>
      <c r="E157" s="235"/>
      <c r="F157" s="235"/>
      <c r="G157" s="235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137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x14ac:dyDescent="0.2">
      <c r="A158" s="221" t="s">
        <v>128</v>
      </c>
      <c r="B158" s="222" t="s">
        <v>87</v>
      </c>
      <c r="C158" s="237" t="s">
        <v>88</v>
      </c>
      <c r="D158" s="223"/>
      <c r="E158" s="224"/>
      <c r="F158" s="225"/>
      <c r="G158" s="225">
        <f>SUMIF(AG159:AG169,"&lt;&gt;NOR",G159:G169)</f>
        <v>0</v>
      </c>
      <c r="H158" s="225"/>
      <c r="I158" s="225">
        <f>SUM(I159:I169)</f>
        <v>0</v>
      </c>
      <c r="J158" s="225"/>
      <c r="K158" s="225">
        <f>SUM(K159:K169)</f>
        <v>0</v>
      </c>
      <c r="L158" s="225"/>
      <c r="M158" s="225">
        <f>SUM(M159:M169)</f>
        <v>0</v>
      </c>
      <c r="N158" s="225"/>
      <c r="O158" s="225">
        <f>SUM(O159:O169)</f>
        <v>0.05</v>
      </c>
      <c r="P158" s="225"/>
      <c r="Q158" s="225">
        <f>SUM(Q159:Q169)</f>
        <v>0</v>
      </c>
      <c r="R158" s="225"/>
      <c r="S158" s="225"/>
      <c r="T158" s="226"/>
      <c r="U158" s="220"/>
      <c r="V158" s="220">
        <f>SUM(V159:V169)</f>
        <v>4.3900000000000006</v>
      </c>
      <c r="W158" s="220"/>
      <c r="X158" s="220"/>
      <c r="AG158" t="s">
        <v>129</v>
      </c>
    </row>
    <row r="159" spans="1:60" outlineLevel="1" x14ac:dyDescent="0.2">
      <c r="A159" s="227">
        <v>38</v>
      </c>
      <c r="B159" s="228" t="s">
        <v>264</v>
      </c>
      <c r="C159" s="238" t="s">
        <v>265</v>
      </c>
      <c r="D159" s="229" t="s">
        <v>181</v>
      </c>
      <c r="E159" s="230">
        <v>34.96</v>
      </c>
      <c r="F159" s="231"/>
      <c r="G159" s="232">
        <f>ROUND(E159*F159,2)</f>
        <v>0</v>
      </c>
      <c r="H159" s="231"/>
      <c r="I159" s="232">
        <f>ROUND(E159*H159,2)</f>
        <v>0</v>
      </c>
      <c r="J159" s="231"/>
      <c r="K159" s="232">
        <f>ROUND(E159*J159,2)</f>
        <v>0</v>
      </c>
      <c r="L159" s="232">
        <v>21</v>
      </c>
      <c r="M159" s="232">
        <f>G159*(1+L159/100)</f>
        <v>0</v>
      </c>
      <c r="N159" s="232">
        <v>6.0000000000000002E-5</v>
      </c>
      <c r="O159" s="232">
        <f>ROUND(E159*N159,2)</f>
        <v>0</v>
      </c>
      <c r="P159" s="232">
        <v>0</v>
      </c>
      <c r="Q159" s="232">
        <f>ROUND(E159*P159,2)</f>
        <v>0</v>
      </c>
      <c r="R159" s="232"/>
      <c r="S159" s="232" t="s">
        <v>133</v>
      </c>
      <c r="T159" s="233" t="s">
        <v>134</v>
      </c>
      <c r="U159" s="219">
        <v>0.12</v>
      </c>
      <c r="V159" s="219">
        <f>ROUND(E159*U159,2)</f>
        <v>4.2</v>
      </c>
      <c r="W159" s="219"/>
      <c r="X159" s="219" t="s">
        <v>147</v>
      </c>
      <c r="Y159" s="210"/>
      <c r="Z159" s="210"/>
      <c r="AA159" s="210"/>
      <c r="AB159" s="210"/>
      <c r="AC159" s="210"/>
      <c r="AD159" s="210"/>
      <c r="AE159" s="210"/>
      <c r="AF159" s="210"/>
      <c r="AG159" s="210" t="s">
        <v>201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45" t="s">
        <v>190</v>
      </c>
      <c r="D160" s="243"/>
      <c r="E160" s="244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150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45" t="s">
        <v>266</v>
      </c>
      <c r="D161" s="243"/>
      <c r="E161" s="244">
        <v>31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150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45" t="s">
        <v>267</v>
      </c>
      <c r="D162" s="243"/>
      <c r="E162" s="244">
        <v>3.96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150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46"/>
      <c r="D163" s="234"/>
      <c r="E163" s="234"/>
      <c r="F163" s="234"/>
      <c r="G163" s="234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137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27">
        <v>39</v>
      </c>
      <c r="B164" s="228" t="s">
        <v>268</v>
      </c>
      <c r="C164" s="238" t="s">
        <v>269</v>
      </c>
      <c r="D164" s="229" t="s">
        <v>156</v>
      </c>
      <c r="E164" s="230">
        <v>5.4469999999999998E-2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32">
        <v>1</v>
      </c>
      <c r="O164" s="232">
        <f>ROUND(E164*N164,2)</f>
        <v>0.05</v>
      </c>
      <c r="P164" s="232">
        <v>0</v>
      </c>
      <c r="Q164" s="232">
        <f>ROUND(E164*P164,2)</f>
        <v>0</v>
      </c>
      <c r="R164" s="232"/>
      <c r="S164" s="232" t="s">
        <v>133</v>
      </c>
      <c r="T164" s="233" t="s">
        <v>134</v>
      </c>
      <c r="U164" s="219">
        <v>0</v>
      </c>
      <c r="V164" s="219">
        <f>ROUND(E164*U164,2)</f>
        <v>0</v>
      </c>
      <c r="W164" s="219"/>
      <c r="X164" s="219" t="s">
        <v>169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170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45" t="s">
        <v>190</v>
      </c>
      <c r="D165" s="243"/>
      <c r="E165" s="244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150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45" t="s">
        <v>270</v>
      </c>
      <c r="D166" s="243"/>
      <c r="E166" s="244">
        <v>0.05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150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46"/>
      <c r="D167" s="234"/>
      <c r="E167" s="234"/>
      <c r="F167" s="234"/>
      <c r="G167" s="234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137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27">
        <v>40</v>
      </c>
      <c r="B168" s="228" t="s">
        <v>271</v>
      </c>
      <c r="C168" s="238" t="s">
        <v>272</v>
      </c>
      <c r="D168" s="229" t="s">
        <v>156</v>
      </c>
      <c r="E168" s="230">
        <v>5.6570000000000002E-2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2"/>
      <c r="S168" s="232" t="s">
        <v>133</v>
      </c>
      <c r="T168" s="233" t="s">
        <v>134</v>
      </c>
      <c r="U168" s="219">
        <v>3.33</v>
      </c>
      <c r="V168" s="219">
        <f>ROUND(E168*U168,2)</f>
        <v>0.19</v>
      </c>
      <c r="W168" s="219"/>
      <c r="X168" s="219" t="s">
        <v>147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201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39"/>
      <c r="D169" s="235"/>
      <c r="E169" s="235"/>
      <c r="F169" s="235"/>
      <c r="G169" s="235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137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x14ac:dyDescent="0.2">
      <c r="A170" s="221" t="s">
        <v>128</v>
      </c>
      <c r="B170" s="222" t="s">
        <v>89</v>
      </c>
      <c r="C170" s="237" t="s">
        <v>90</v>
      </c>
      <c r="D170" s="223"/>
      <c r="E170" s="224"/>
      <c r="F170" s="225"/>
      <c r="G170" s="225">
        <f>SUMIF(AG171:AG198,"&lt;&gt;NOR",G171:G198)</f>
        <v>0</v>
      </c>
      <c r="H170" s="225"/>
      <c r="I170" s="225">
        <f>SUM(I171:I198)</f>
        <v>0</v>
      </c>
      <c r="J170" s="225"/>
      <c r="K170" s="225">
        <f>SUM(K171:K198)</f>
        <v>0</v>
      </c>
      <c r="L170" s="225"/>
      <c r="M170" s="225">
        <f>SUM(M171:M198)</f>
        <v>0</v>
      </c>
      <c r="N170" s="225"/>
      <c r="O170" s="225">
        <f>SUM(O171:O198)</f>
        <v>0.06</v>
      </c>
      <c r="P170" s="225"/>
      <c r="Q170" s="225">
        <f>SUM(Q171:Q198)</f>
        <v>0.02</v>
      </c>
      <c r="R170" s="225"/>
      <c r="S170" s="225"/>
      <c r="T170" s="226"/>
      <c r="U170" s="220"/>
      <c r="V170" s="220">
        <f>SUM(V171:V198)</f>
        <v>16.91</v>
      </c>
      <c r="W170" s="220"/>
      <c r="X170" s="220"/>
      <c r="AG170" t="s">
        <v>129</v>
      </c>
    </row>
    <row r="171" spans="1:60" outlineLevel="1" x14ac:dyDescent="0.2">
      <c r="A171" s="227">
        <v>41</v>
      </c>
      <c r="B171" s="228" t="s">
        <v>273</v>
      </c>
      <c r="C171" s="238" t="s">
        <v>274</v>
      </c>
      <c r="D171" s="229" t="s">
        <v>181</v>
      </c>
      <c r="E171" s="230">
        <v>23.25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32">
        <v>0</v>
      </c>
      <c r="O171" s="232">
        <f>ROUND(E171*N171,2)</f>
        <v>0</v>
      </c>
      <c r="P171" s="232">
        <v>5.0000000000000001E-4</v>
      </c>
      <c r="Q171" s="232">
        <f>ROUND(E171*P171,2)</f>
        <v>0.01</v>
      </c>
      <c r="R171" s="232"/>
      <c r="S171" s="232" t="s">
        <v>133</v>
      </c>
      <c r="T171" s="233" t="s">
        <v>134</v>
      </c>
      <c r="U171" s="219">
        <v>9.6000000000000002E-2</v>
      </c>
      <c r="V171" s="219">
        <f>ROUND(E171*U171,2)</f>
        <v>2.23</v>
      </c>
      <c r="W171" s="219"/>
      <c r="X171" s="219" t="s">
        <v>147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201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45" t="s">
        <v>190</v>
      </c>
      <c r="D172" s="243"/>
      <c r="E172" s="244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150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45" t="s">
        <v>275</v>
      </c>
      <c r="D173" s="243"/>
      <c r="E173" s="244">
        <v>23.25</v>
      </c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150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46"/>
      <c r="D174" s="234"/>
      <c r="E174" s="234"/>
      <c r="F174" s="234"/>
      <c r="G174" s="234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137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27">
        <v>42</v>
      </c>
      <c r="B175" s="228" t="s">
        <v>276</v>
      </c>
      <c r="C175" s="238" t="s">
        <v>277</v>
      </c>
      <c r="D175" s="229" t="s">
        <v>181</v>
      </c>
      <c r="E175" s="230">
        <v>8.8000000000000007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32">
        <v>7.3999999999999999E-4</v>
      </c>
      <c r="O175" s="232">
        <f>ROUND(E175*N175,2)</f>
        <v>0.01</v>
      </c>
      <c r="P175" s="232">
        <v>0</v>
      </c>
      <c r="Q175" s="232">
        <f>ROUND(E175*P175,2)</f>
        <v>0</v>
      </c>
      <c r="R175" s="232"/>
      <c r="S175" s="232" t="s">
        <v>133</v>
      </c>
      <c r="T175" s="233" t="s">
        <v>134</v>
      </c>
      <c r="U175" s="219">
        <v>0.13</v>
      </c>
      <c r="V175" s="219">
        <f>ROUND(E175*U175,2)</f>
        <v>1.1399999999999999</v>
      </c>
      <c r="W175" s="219"/>
      <c r="X175" s="219" t="s">
        <v>147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201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5" t="s">
        <v>190</v>
      </c>
      <c r="D176" s="243"/>
      <c r="E176" s="244"/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150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45" t="s">
        <v>278</v>
      </c>
      <c r="D177" s="243"/>
      <c r="E177" s="244">
        <v>8.8000000000000007</v>
      </c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150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46"/>
      <c r="D178" s="234"/>
      <c r="E178" s="234"/>
      <c r="F178" s="234"/>
      <c r="G178" s="234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137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27">
        <v>43</v>
      </c>
      <c r="B179" s="228" t="s">
        <v>279</v>
      </c>
      <c r="C179" s="238" t="s">
        <v>280</v>
      </c>
      <c r="D179" s="229" t="s">
        <v>181</v>
      </c>
      <c r="E179" s="230">
        <v>4.4000000000000004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32">
        <v>1.0499999999999999E-3</v>
      </c>
      <c r="O179" s="232">
        <f>ROUND(E179*N179,2)</f>
        <v>0</v>
      </c>
      <c r="P179" s="232">
        <v>0</v>
      </c>
      <c r="Q179" s="232">
        <f>ROUND(E179*P179,2)</f>
        <v>0</v>
      </c>
      <c r="R179" s="232"/>
      <c r="S179" s="232" t="s">
        <v>133</v>
      </c>
      <c r="T179" s="233" t="s">
        <v>134</v>
      </c>
      <c r="U179" s="219">
        <v>0.39</v>
      </c>
      <c r="V179" s="219">
        <f>ROUND(E179*U179,2)</f>
        <v>1.72</v>
      </c>
      <c r="W179" s="219"/>
      <c r="X179" s="219" t="s">
        <v>147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201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45" t="s">
        <v>281</v>
      </c>
      <c r="D180" s="243"/>
      <c r="E180" s="244">
        <v>4.4000000000000004</v>
      </c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150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46"/>
      <c r="D181" s="234"/>
      <c r="E181" s="234"/>
      <c r="F181" s="234"/>
      <c r="G181" s="234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137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27">
        <v>44</v>
      </c>
      <c r="B182" s="228" t="s">
        <v>282</v>
      </c>
      <c r="C182" s="238" t="s">
        <v>283</v>
      </c>
      <c r="D182" s="229" t="s">
        <v>181</v>
      </c>
      <c r="E182" s="230">
        <v>8.8000000000000007</v>
      </c>
      <c r="F182" s="231"/>
      <c r="G182" s="232">
        <f>ROUND(E182*F182,2)</f>
        <v>0</v>
      </c>
      <c r="H182" s="231"/>
      <c r="I182" s="232">
        <f>ROUND(E182*H182,2)</f>
        <v>0</v>
      </c>
      <c r="J182" s="231"/>
      <c r="K182" s="232">
        <f>ROUND(E182*J182,2)</f>
        <v>0</v>
      </c>
      <c r="L182" s="232">
        <v>21</v>
      </c>
      <c r="M182" s="232">
        <f>G182*(1+L182/100)</f>
        <v>0</v>
      </c>
      <c r="N182" s="232">
        <v>6.3000000000000003E-4</v>
      </c>
      <c r="O182" s="232">
        <f>ROUND(E182*N182,2)</f>
        <v>0.01</v>
      </c>
      <c r="P182" s="232">
        <v>0</v>
      </c>
      <c r="Q182" s="232">
        <f>ROUND(E182*P182,2)</f>
        <v>0</v>
      </c>
      <c r="R182" s="232"/>
      <c r="S182" s="232" t="s">
        <v>133</v>
      </c>
      <c r="T182" s="233" t="s">
        <v>134</v>
      </c>
      <c r="U182" s="219">
        <v>0.44850000000000001</v>
      </c>
      <c r="V182" s="219">
        <f>ROUND(E182*U182,2)</f>
        <v>3.95</v>
      </c>
      <c r="W182" s="219"/>
      <c r="X182" s="219" t="s">
        <v>147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201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45" t="s">
        <v>284</v>
      </c>
      <c r="D183" s="243"/>
      <c r="E183" s="244">
        <v>8.8000000000000007</v>
      </c>
      <c r="F183" s="219"/>
      <c r="G183" s="219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150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46"/>
      <c r="D184" s="234"/>
      <c r="E184" s="234"/>
      <c r="F184" s="234"/>
      <c r="G184" s="234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137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27">
        <v>45</v>
      </c>
      <c r="B185" s="228" t="s">
        <v>285</v>
      </c>
      <c r="C185" s="238" t="s">
        <v>286</v>
      </c>
      <c r="D185" s="229" t="s">
        <v>181</v>
      </c>
      <c r="E185" s="230">
        <v>18.190000000000001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2">
        <v>8.0000000000000007E-5</v>
      </c>
      <c r="O185" s="232">
        <f>ROUND(E185*N185,2)</f>
        <v>0</v>
      </c>
      <c r="P185" s="232">
        <v>0</v>
      </c>
      <c r="Q185" s="232">
        <f>ROUND(E185*P185,2)</f>
        <v>0</v>
      </c>
      <c r="R185" s="232"/>
      <c r="S185" s="232" t="s">
        <v>133</v>
      </c>
      <c r="T185" s="233" t="s">
        <v>134</v>
      </c>
      <c r="U185" s="219">
        <v>0.13719999999999999</v>
      </c>
      <c r="V185" s="219">
        <f>ROUND(E185*U185,2)</f>
        <v>2.5</v>
      </c>
      <c r="W185" s="219"/>
      <c r="X185" s="219" t="s">
        <v>147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201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45" t="s">
        <v>287</v>
      </c>
      <c r="D186" s="243"/>
      <c r="E186" s="244">
        <v>18.190000000000001</v>
      </c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150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46"/>
      <c r="D187" s="234"/>
      <c r="E187" s="234"/>
      <c r="F187" s="234"/>
      <c r="G187" s="234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137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27">
        <v>46</v>
      </c>
      <c r="B188" s="228" t="s">
        <v>288</v>
      </c>
      <c r="C188" s="238" t="s">
        <v>289</v>
      </c>
      <c r="D188" s="229" t="s">
        <v>146</v>
      </c>
      <c r="E188" s="230">
        <v>9.6875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32">
        <v>0</v>
      </c>
      <c r="O188" s="232">
        <f>ROUND(E188*N188,2)</f>
        <v>0</v>
      </c>
      <c r="P188" s="232">
        <v>1E-3</v>
      </c>
      <c r="Q188" s="232">
        <f>ROUND(E188*P188,2)</f>
        <v>0.01</v>
      </c>
      <c r="R188" s="232"/>
      <c r="S188" s="232" t="s">
        <v>133</v>
      </c>
      <c r="T188" s="233" t="s">
        <v>134</v>
      </c>
      <c r="U188" s="219">
        <v>0.128</v>
      </c>
      <c r="V188" s="219">
        <f>ROUND(E188*U188,2)</f>
        <v>1.24</v>
      </c>
      <c r="W188" s="219"/>
      <c r="X188" s="219" t="s">
        <v>147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201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45" t="s">
        <v>190</v>
      </c>
      <c r="D189" s="243"/>
      <c r="E189" s="244"/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150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45" t="s">
        <v>290</v>
      </c>
      <c r="D190" s="243"/>
      <c r="E190" s="244">
        <v>9.69</v>
      </c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150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6"/>
      <c r="D191" s="234"/>
      <c r="E191" s="234"/>
      <c r="F191" s="234"/>
      <c r="G191" s="234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137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ht="22.5" outlineLevel="1" x14ac:dyDescent="0.2">
      <c r="A192" s="227">
        <v>47</v>
      </c>
      <c r="B192" s="228" t="s">
        <v>291</v>
      </c>
      <c r="C192" s="238" t="s">
        <v>292</v>
      </c>
      <c r="D192" s="229" t="s">
        <v>146</v>
      </c>
      <c r="E192" s="230">
        <v>10.708500000000001</v>
      </c>
      <c r="F192" s="231"/>
      <c r="G192" s="232">
        <f>ROUND(E192*F192,2)</f>
        <v>0</v>
      </c>
      <c r="H192" s="231"/>
      <c r="I192" s="232">
        <f>ROUND(E192*H192,2)</f>
        <v>0</v>
      </c>
      <c r="J192" s="231"/>
      <c r="K192" s="232">
        <f>ROUND(E192*J192,2)</f>
        <v>0</v>
      </c>
      <c r="L192" s="232">
        <v>21</v>
      </c>
      <c r="M192" s="232">
        <f>G192*(1+L192/100)</f>
        <v>0</v>
      </c>
      <c r="N192" s="232">
        <v>3.46E-3</v>
      </c>
      <c r="O192" s="232">
        <f>ROUND(E192*N192,2)</f>
        <v>0.04</v>
      </c>
      <c r="P192" s="232">
        <v>0</v>
      </c>
      <c r="Q192" s="232">
        <f>ROUND(E192*P192,2)</f>
        <v>0</v>
      </c>
      <c r="R192" s="232"/>
      <c r="S192" s="232" t="s">
        <v>133</v>
      </c>
      <c r="T192" s="233" t="s">
        <v>134</v>
      </c>
      <c r="U192" s="219">
        <v>0.38</v>
      </c>
      <c r="V192" s="219">
        <f>ROUND(E192*U192,2)</f>
        <v>4.07</v>
      </c>
      <c r="W192" s="219"/>
      <c r="X192" s="219" t="s">
        <v>147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201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5" t="s">
        <v>190</v>
      </c>
      <c r="D193" s="243"/>
      <c r="E193" s="244"/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150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45" t="s">
        <v>254</v>
      </c>
      <c r="D194" s="243"/>
      <c r="E194" s="244">
        <v>8.86</v>
      </c>
      <c r="F194" s="219"/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150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45" t="s">
        <v>293</v>
      </c>
      <c r="D195" s="243"/>
      <c r="E195" s="244">
        <v>1.85</v>
      </c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150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46"/>
      <c r="D196" s="234"/>
      <c r="E196" s="234"/>
      <c r="F196" s="234"/>
      <c r="G196" s="234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137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27">
        <v>48</v>
      </c>
      <c r="B197" s="228" t="s">
        <v>294</v>
      </c>
      <c r="C197" s="238" t="s">
        <v>295</v>
      </c>
      <c r="D197" s="229" t="s">
        <v>156</v>
      </c>
      <c r="E197" s="230">
        <v>5.518E-2</v>
      </c>
      <c r="F197" s="231"/>
      <c r="G197" s="232">
        <f>ROUND(E197*F197,2)</f>
        <v>0</v>
      </c>
      <c r="H197" s="231"/>
      <c r="I197" s="232">
        <f>ROUND(E197*H197,2)</f>
        <v>0</v>
      </c>
      <c r="J197" s="231"/>
      <c r="K197" s="232">
        <f>ROUND(E197*J197,2)</f>
        <v>0</v>
      </c>
      <c r="L197" s="232">
        <v>21</v>
      </c>
      <c r="M197" s="232">
        <f>G197*(1+L197/100)</f>
        <v>0</v>
      </c>
      <c r="N197" s="232">
        <v>0</v>
      </c>
      <c r="O197" s="232">
        <f>ROUND(E197*N197,2)</f>
        <v>0</v>
      </c>
      <c r="P197" s="232">
        <v>0</v>
      </c>
      <c r="Q197" s="232">
        <f>ROUND(E197*P197,2)</f>
        <v>0</v>
      </c>
      <c r="R197" s="232"/>
      <c r="S197" s="232" t="s">
        <v>133</v>
      </c>
      <c r="T197" s="233" t="s">
        <v>134</v>
      </c>
      <c r="U197" s="219">
        <v>1.0900000000000001</v>
      </c>
      <c r="V197" s="219">
        <f>ROUND(E197*U197,2)</f>
        <v>0.06</v>
      </c>
      <c r="W197" s="219"/>
      <c r="X197" s="219" t="s">
        <v>147</v>
      </c>
      <c r="Y197" s="210"/>
      <c r="Z197" s="210"/>
      <c r="AA197" s="210"/>
      <c r="AB197" s="210"/>
      <c r="AC197" s="210"/>
      <c r="AD197" s="210"/>
      <c r="AE197" s="210"/>
      <c r="AF197" s="210"/>
      <c r="AG197" s="210" t="s">
        <v>201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39"/>
      <c r="D198" s="235"/>
      <c r="E198" s="235"/>
      <c r="F198" s="235"/>
      <c r="G198" s="235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137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x14ac:dyDescent="0.2">
      <c r="A199" s="221" t="s">
        <v>128</v>
      </c>
      <c r="B199" s="222" t="s">
        <v>91</v>
      </c>
      <c r="C199" s="237" t="s">
        <v>92</v>
      </c>
      <c r="D199" s="223"/>
      <c r="E199" s="224"/>
      <c r="F199" s="225"/>
      <c r="G199" s="225">
        <f>SUMIF(AG200:AG208,"&lt;&gt;NOR",G200:G208)</f>
        <v>0</v>
      </c>
      <c r="H199" s="225"/>
      <c r="I199" s="225">
        <f>SUM(I200:I208)</f>
        <v>0</v>
      </c>
      <c r="J199" s="225"/>
      <c r="K199" s="225">
        <f>SUM(K200:K208)</f>
        <v>0</v>
      </c>
      <c r="L199" s="225"/>
      <c r="M199" s="225">
        <f>SUM(M200:M208)</f>
        <v>0</v>
      </c>
      <c r="N199" s="225"/>
      <c r="O199" s="225">
        <f>SUM(O200:O208)</f>
        <v>1.42</v>
      </c>
      <c r="P199" s="225"/>
      <c r="Q199" s="225">
        <f>SUM(Q200:Q208)</f>
        <v>0</v>
      </c>
      <c r="R199" s="225"/>
      <c r="S199" s="225"/>
      <c r="T199" s="226"/>
      <c r="U199" s="220"/>
      <c r="V199" s="220">
        <f>SUM(V200:V208)</f>
        <v>84.759999999999991</v>
      </c>
      <c r="W199" s="220"/>
      <c r="X199" s="220"/>
      <c r="AG199" t="s">
        <v>129</v>
      </c>
    </row>
    <row r="200" spans="1:60" outlineLevel="1" x14ac:dyDescent="0.2">
      <c r="A200" s="227">
        <v>49</v>
      </c>
      <c r="B200" s="228" t="s">
        <v>296</v>
      </c>
      <c r="C200" s="238" t="s">
        <v>297</v>
      </c>
      <c r="D200" s="229" t="s">
        <v>146</v>
      </c>
      <c r="E200" s="230">
        <v>132.84</v>
      </c>
      <c r="F200" s="231"/>
      <c r="G200" s="232">
        <f>ROUND(E200*F200,2)</f>
        <v>0</v>
      </c>
      <c r="H200" s="231"/>
      <c r="I200" s="232">
        <f>ROUND(E200*H200,2)</f>
        <v>0</v>
      </c>
      <c r="J200" s="231"/>
      <c r="K200" s="232">
        <f>ROUND(E200*J200,2)</f>
        <v>0</v>
      </c>
      <c r="L200" s="232">
        <v>21</v>
      </c>
      <c r="M200" s="232">
        <f>G200*(1+L200/100)</f>
        <v>0</v>
      </c>
      <c r="N200" s="232">
        <v>1.0710000000000001E-2</v>
      </c>
      <c r="O200" s="232">
        <f>ROUND(E200*N200,2)</f>
        <v>1.42</v>
      </c>
      <c r="P200" s="232">
        <v>0</v>
      </c>
      <c r="Q200" s="232">
        <f>ROUND(E200*P200,2)</f>
        <v>0</v>
      </c>
      <c r="R200" s="232"/>
      <c r="S200" s="232" t="s">
        <v>133</v>
      </c>
      <c r="T200" s="233" t="s">
        <v>134</v>
      </c>
      <c r="U200" s="219">
        <v>0.63</v>
      </c>
      <c r="V200" s="219">
        <f>ROUND(E200*U200,2)</f>
        <v>83.69</v>
      </c>
      <c r="W200" s="219"/>
      <c r="X200" s="219" t="s">
        <v>147</v>
      </c>
      <c r="Y200" s="210"/>
      <c r="Z200" s="210"/>
      <c r="AA200" s="210"/>
      <c r="AB200" s="210"/>
      <c r="AC200" s="210"/>
      <c r="AD200" s="210"/>
      <c r="AE200" s="210"/>
      <c r="AF200" s="210"/>
      <c r="AG200" s="210" t="s">
        <v>201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45" t="s">
        <v>175</v>
      </c>
      <c r="D201" s="243"/>
      <c r="E201" s="244">
        <v>1.89</v>
      </c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150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45" t="s">
        <v>176</v>
      </c>
      <c r="D202" s="243"/>
      <c r="E202" s="244">
        <v>18.98</v>
      </c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150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45" t="s">
        <v>177</v>
      </c>
      <c r="D203" s="243"/>
      <c r="E203" s="244">
        <v>24.18</v>
      </c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150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45" t="s">
        <v>178</v>
      </c>
      <c r="D204" s="243"/>
      <c r="E204" s="244">
        <v>21.37</v>
      </c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150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45" t="s">
        <v>298</v>
      </c>
      <c r="D205" s="243"/>
      <c r="E205" s="244">
        <v>66.42</v>
      </c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150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46"/>
      <c r="D206" s="234"/>
      <c r="E206" s="234"/>
      <c r="F206" s="234"/>
      <c r="G206" s="234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137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27">
        <v>50</v>
      </c>
      <c r="B207" s="228" t="s">
        <v>299</v>
      </c>
      <c r="C207" s="238" t="s">
        <v>300</v>
      </c>
      <c r="D207" s="229" t="s">
        <v>156</v>
      </c>
      <c r="E207" s="230">
        <v>0.71135999999999999</v>
      </c>
      <c r="F207" s="231"/>
      <c r="G207" s="232">
        <f>ROUND(E207*F207,2)</f>
        <v>0</v>
      </c>
      <c r="H207" s="231"/>
      <c r="I207" s="232">
        <f>ROUND(E207*H207,2)</f>
        <v>0</v>
      </c>
      <c r="J207" s="231"/>
      <c r="K207" s="232">
        <f>ROUND(E207*J207,2)</f>
        <v>0</v>
      </c>
      <c r="L207" s="232">
        <v>21</v>
      </c>
      <c r="M207" s="232">
        <f>G207*(1+L207/100)</f>
        <v>0</v>
      </c>
      <c r="N207" s="232">
        <v>0</v>
      </c>
      <c r="O207" s="232">
        <f>ROUND(E207*N207,2)</f>
        <v>0</v>
      </c>
      <c r="P207" s="232">
        <v>0</v>
      </c>
      <c r="Q207" s="232">
        <f>ROUND(E207*P207,2)</f>
        <v>0</v>
      </c>
      <c r="R207" s="232"/>
      <c r="S207" s="232" t="s">
        <v>133</v>
      </c>
      <c r="T207" s="233" t="s">
        <v>134</v>
      </c>
      <c r="U207" s="219">
        <v>1.5</v>
      </c>
      <c r="V207" s="219">
        <f>ROUND(E207*U207,2)</f>
        <v>1.07</v>
      </c>
      <c r="W207" s="219"/>
      <c r="X207" s="219" t="s">
        <v>147</v>
      </c>
      <c r="Y207" s="210"/>
      <c r="Z207" s="210"/>
      <c r="AA207" s="210"/>
      <c r="AB207" s="210"/>
      <c r="AC207" s="210"/>
      <c r="AD207" s="210"/>
      <c r="AE207" s="210"/>
      <c r="AF207" s="210"/>
      <c r="AG207" s="210" t="s">
        <v>201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39"/>
      <c r="D208" s="235"/>
      <c r="E208" s="235"/>
      <c r="F208" s="235"/>
      <c r="G208" s="235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137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x14ac:dyDescent="0.2">
      <c r="A209" s="221" t="s">
        <v>128</v>
      </c>
      <c r="B209" s="222" t="s">
        <v>93</v>
      </c>
      <c r="C209" s="237" t="s">
        <v>94</v>
      </c>
      <c r="D209" s="223"/>
      <c r="E209" s="224"/>
      <c r="F209" s="225"/>
      <c r="G209" s="225">
        <f>SUMIF(AG210:AG216,"&lt;&gt;NOR",G210:G216)</f>
        <v>0</v>
      </c>
      <c r="H209" s="225"/>
      <c r="I209" s="225">
        <f>SUM(I210:I216)</f>
        <v>0</v>
      </c>
      <c r="J209" s="225"/>
      <c r="K209" s="225">
        <f>SUM(K210:K216)</f>
        <v>0</v>
      </c>
      <c r="L209" s="225"/>
      <c r="M209" s="225">
        <f>SUM(M210:M216)</f>
        <v>0</v>
      </c>
      <c r="N209" s="225"/>
      <c r="O209" s="225">
        <f>SUM(O210:O216)</f>
        <v>0</v>
      </c>
      <c r="P209" s="225"/>
      <c r="Q209" s="225">
        <f>SUM(Q210:Q216)</f>
        <v>0</v>
      </c>
      <c r="R209" s="225"/>
      <c r="S209" s="225"/>
      <c r="T209" s="226"/>
      <c r="U209" s="220"/>
      <c r="V209" s="220">
        <f>SUM(V210:V216)</f>
        <v>2.31</v>
      </c>
      <c r="W209" s="220"/>
      <c r="X209" s="220"/>
      <c r="AG209" t="s">
        <v>129</v>
      </c>
    </row>
    <row r="210" spans="1:60" outlineLevel="1" x14ac:dyDescent="0.2">
      <c r="A210" s="227">
        <v>51</v>
      </c>
      <c r="B210" s="228" t="s">
        <v>301</v>
      </c>
      <c r="C210" s="238" t="s">
        <v>302</v>
      </c>
      <c r="D210" s="229" t="s">
        <v>146</v>
      </c>
      <c r="E210" s="230">
        <v>14.816800000000001</v>
      </c>
      <c r="F210" s="231"/>
      <c r="G210" s="232">
        <f>ROUND(E210*F210,2)</f>
        <v>0</v>
      </c>
      <c r="H210" s="231"/>
      <c r="I210" s="232">
        <f>ROUND(E210*H210,2)</f>
        <v>0</v>
      </c>
      <c r="J210" s="231"/>
      <c r="K210" s="232">
        <f>ROUND(E210*J210,2)</f>
        <v>0</v>
      </c>
      <c r="L210" s="232">
        <v>21</v>
      </c>
      <c r="M210" s="232">
        <f>G210*(1+L210/100)</f>
        <v>0</v>
      </c>
      <c r="N210" s="232">
        <v>8.0000000000000007E-5</v>
      </c>
      <c r="O210" s="232">
        <f>ROUND(E210*N210,2)</f>
        <v>0</v>
      </c>
      <c r="P210" s="232">
        <v>0</v>
      </c>
      <c r="Q210" s="232">
        <f>ROUND(E210*P210,2)</f>
        <v>0</v>
      </c>
      <c r="R210" s="232"/>
      <c r="S210" s="232" t="s">
        <v>133</v>
      </c>
      <c r="T210" s="233" t="s">
        <v>134</v>
      </c>
      <c r="U210" s="219">
        <v>0.156</v>
      </c>
      <c r="V210" s="219">
        <f>ROUND(E210*U210,2)</f>
        <v>2.31</v>
      </c>
      <c r="W210" s="219"/>
      <c r="X210" s="219" t="s">
        <v>147</v>
      </c>
      <c r="Y210" s="210"/>
      <c r="Z210" s="210"/>
      <c r="AA210" s="210"/>
      <c r="AB210" s="210"/>
      <c r="AC210" s="210"/>
      <c r="AD210" s="210"/>
      <c r="AE210" s="210"/>
      <c r="AF210" s="210"/>
      <c r="AG210" s="210" t="s">
        <v>201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45" t="s">
        <v>190</v>
      </c>
      <c r="D211" s="243"/>
      <c r="E211" s="244"/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150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5" t="s">
        <v>303</v>
      </c>
      <c r="D212" s="243"/>
      <c r="E212" s="244">
        <v>7.04</v>
      </c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150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45" t="s">
        <v>304</v>
      </c>
      <c r="D213" s="243"/>
      <c r="E213" s="244">
        <v>6.27</v>
      </c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150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45" t="s">
        <v>305</v>
      </c>
      <c r="D214" s="243"/>
      <c r="E214" s="244">
        <v>0.79</v>
      </c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150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45" t="s">
        <v>306</v>
      </c>
      <c r="D215" s="243"/>
      <c r="E215" s="244">
        <v>0.71</v>
      </c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150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46"/>
      <c r="D216" s="234"/>
      <c r="E216" s="234"/>
      <c r="F216" s="234"/>
      <c r="G216" s="234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137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">
      <c r="A217" s="221" t="s">
        <v>128</v>
      </c>
      <c r="B217" s="222" t="s">
        <v>95</v>
      </c>
      <c r="C217" s="237" t="s">
        <v>96</v>
      </c>
      <c r="D217" s="223"/>
      <c r="E217" s="224"/>
      <c r="F217" s="225"/>
      <c r="G217" s="225">
        <f>SUMIF(AG218:AG219,"&lt;&gt;NOR",G218:G219)</f>
        <v>0</v>
      </c>
      <c r="H217" s="225"/>
      <c r="I217" s="225">
        <f>SUM(I218:I219)</f>
        <v>0</v>
      </c>
      <c r="J217" s="225"/>
      <c r="K217" s="225">
        <f>SUM(K218:K219)</f>
        <v>0</v>
      </c>
      <c r="L217" s="225"/>
      <c r="M217" s="225">
        <f>SUM(M218:M219)</f>
        <v>0</v>
      </c>
      <c r="N217" s="225"/>
      <c r="O217" s="225">
        <f>SUM(O218:O219)</f>
        <v>0</v>
      </c>
      <c r="P217" s="225"/>
      <c r="Q217" s="225">
        <f>SUM(Q218:Q219)</f>
        <v>0</v>
      </c>
      <c r="R217" s="225"/>
      <c r="S217" s="225"/>
      <c r="T217" s="226"/>
      <c r="U217" s="220"/>
      <c r="V217" s="220">
        <f>SUM(V218:V219)</f>
        <v>0</v>
      </c>
      <c r="W217" s="220"/>
      <c r="X217" s="220"/>
      <c r="AG217" t="s">
        <v>129</v>
      </c>
    </row>
    <row r="218" spans="1:60" outlineLevel="1" x14ac:dyDescent="0.2">
      <c r="A218" s="227">
        <v>52</v>
      </c>
      <c r="B218" s="228" t="s">
        <v>307</v>
      </c>
      <c r="C218" s="238" t="s">
        <v>308</v>
      </c>
      <c r="D218" s="229" t="s">
        <v>309</v>
      </c>
      <c r="E218" s="230">
        <v>1</v>
      </c>
      <c r="F218" s="231"/>
      <c r="G218" s="232">
        <f>ROUND(E218*F218,2)</f>
        <v>0</v>
      </c>
      <c r="H218" s="231"/>
      <c r="I218" s="232">
        <f>ROUND(E218*H218,2)</f>
        <v>0</v>
      </c>
      <c r="J218" s="231"/>
      <c r="K218" s="232">
        <f>ROUND(E218*J218,2)</f>
        <v>0</v>
      </c>
      <c r="L218" s="232">
        <v>21</v>
      </c>
      <c r="M218" s="232">
        <f>G218*(1+L218/100)</f>
        <v>0</v>
      </c>
      <c r="N218" s="232">
        <v>0</v>
      </c>
      <c r="O218" s="232">
        <f>ROUND(E218*N218,2)</f>
        <v>0</v>
      </c>
      <c r="P218" s="232">
        <v>0</v>
      </c>
      <c r="Q218" s="232">
        <f>ROUND(E218*P218,2)</f>
        <v>0</v>
      </c>
      <c r="R218" s="232"/>
      <c r="S218" s="232" t="s">
        <v>133</v>
      </c>
      <c r="T218" s="233" t="s">
        <v>134</v>
      </c>
      <c r="U218" s="219">
        <v>0</v>
      </c>
      <c r="V218" s="219">
        <f>ROUND(E218*U218,2)</f>
        <v>0</v>
      </c>
      <c r="W218" s="219"/>
      <c r="X218" s="219" t="s">
        <v>147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148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39"/>
      <c r="D219" s="235"/>
      <c r="E219" s="235"/>
      <c r="F219" s="235"/>
      <c r="G219" s="235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137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x14ac:dyDescent="0.2">
      <c r="A220" s="221" t="s">
        <v>128</v>
      </c>
      <c r="B220" s="222" t="s">
        <v>97</v>
      </c>
      <c r="C220" s="237" t="s">
        <v>98</v>
      </c>
      <c r="D220" s="223"/>
      <c r="E220" s="224"/>
      <c r="F220" s="225"/>
      <c r="G220" s="225">
        <f>SUMIF(AG221:AG228,"&lt;&gt;NOR",G221:G228)</f>
        <v>0</v>
      </c>
      <c r="H220" s="225"/>
      <c r="I220" s="225">
        <f>SUM(I221:I228)</f>
        <v>0</v>
      </c>
      <c r="J220" s="225"/>
      <c r="K220" s="225">
        <f>SUM(K221:K228)</f>
        <v>0</v>
      </c>
      <c r="L220" s="225"/>
      <c r="M220" s="225">
        <f>SUM(M221:M228)</f>
        <v>0</v>
      </c>
      <c r="N220" s="225"/>
      <c r="O220" s="225">
        <f>SUM(O221:O228)</f>
        <v>0</v>
      </c>
      <c r="P220" s="225"/>
      <c r="Q220" s="225">
        <f>SUM(Q221:Q228)</f>
        <v>0</v>
      </c>
      <c r="R220" s="225"/>
      <c r="S220" s="225"/>
      <c r="T220" s="226"/>
      <c r="U220" s="220"/>
      <c r="V220" s="220">
        <f>SUM(V221:V228)</f>
        <v>5.26</v>
      </c>
      <c r="W220" s="220"/>
      <c r="X220" s="220"/>
      <c r="AG220" t="s">
        <v>129</v>
      </c>
    </row>
    <row r="221" spans="1:60" outlineLevel="1" x14ac:dyDescent="0.2">
      <c r="A221" s="227">
        <v>53</v>
      </c>
      <c r="B221" s="228" t="s">
        <v>310</v>
      </c>
      <c r="C221" s="238" t="s">
        <v>311</v>
      </c>
      <c r="D221" s="229" t="s">
        <v>156</v>
      </c>
      <c r="E221" s="230">
        <v>1.39578</v>
      </c>
      <c r="F221" s="231"/>
      <c r="G221" s="232">
        <f>ROUND(E221*F221,2)</f>
        <v>0</v>
      </c>
      <c r="H221" s="231"/>
      <c r="I221" s="232">
        <f>ROUND(E221*H221,2)</f>
        <v>0</v>
      </c>
      <c r="J221" s="231"/>
      <c r="K221" s="232">
        <f>ROUND(E221*J221,2)</f>
        <v>0</v>
      </c>
      <c r="L221" s="232">
        <v>21</v>
      </c>
      <c r="M221" s="232">
        <f>G221*(1+L221/100)</f>
        <v>0</v>
      </c>
      <c r="N221" s="232">
        <v>0</v>
      </c>
      <c r="O221" s="232">
        <f>ROUND(E221*N221,2)</f>
        <v>0</v>
      </c>
      <c r="P221" s="232">
        <v>0</v>
      </c>
      <c r="Q221" s="232">
        <f>ROUND(E221*P221,2)</f>
        <v>0</v>
      </c>
      <c r="R221" s="232"/>
      <c r="S221" s="232" t="s">
        <v>133</v>
      </c>
      <c r="T221" s="233" t="s">
        <v>134</v>
      </c>
      <c r="U221" s="219">
        <v>2.61</v>
      </c>
      <c r="V221" s="219">
        <f>ROUND(E221*U221,2)</f>
        <v>3.64</v>
      </c>
      <c r="W221" s="219"/>
      <c r="X221" s="219" t="s">
        <v>147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312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39"/>
      <c r="D222" s="235"/>
      <c r="E222" s="235"/>
      <c r="F222" s="235"/>
      <c r="G222" s="235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137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27">
        <v>54</v>
      </c>
      <c r="B223" s="228" t="s">
        <v>313</v>
      </c>
      <c r="C223" s="238" t="s">
        <v>314</v>
      </c>
      <c r="D223" s="229" t="s">
        <v>156</v>
      </c>
      <c r="E223" s="230">
        <v>1.39578</v>
      </c>
      <c r="F223" s="231"/>
      <c r="G223" s="232">
        <f>ROUND(E223*F223,2)</f>
        <v>0</v>
      </c>
      <c r="H223" s="231"/>
      <c r="I223" s="232">
        <f>ROUND(E223*H223,2)</f>
        <v>0</v>
      </c>
      <c r="J223" s="231"/>
      <c r="K223" s="232">
        <f>ROUND(E223*J223,2)</f>
        <v>0</v>
      </c>
      <c r="L223" s="232">
        <v>21</v>
      </c>
      <c r="M223" s="232">
        <f>G223*(1+L223/100)</f>
        <v>0</v>
      </c>
      <c r="N223" s="232">
        <v>0</v>
      </c>
      <c r="O223" s="232">
        <f>ROUND(E223*N223,2)</f>
        <v>0</v>
      </c>
      <c r="P223" s="232">
        <v>0</v>
      </c>
      <c r="Q223" s="232">
        <f>ROUND(E223*P223,2)</f>
        <v>0</v>
      </c>
      <c r="R223" s="232"/>
      <c r="S223" s="232" t="s">
        <v>133</v>
      </c>
      <c r="T223" s="233" t="s">
        <v>134</v>
      </c>
      <c r="U223" s="219">
        <v>0.05</v>
      </c>
      <c r="V223" s="219">
        <f>ROUND(E223*U223,2)</f>
        <v>7.0000000000000007E-2</v>
      </c>
      <c r="W223" s="219"/>
      <c r="X223" s="219" t="s">
        <v>147</v>
      </c>
      <c r="Y223" s="210"/>
      <c r="Z223" s="210"/>
      <c r="AA223" s="210"/>
      <c r="AB223" s="210"/>
      <c r="AC223" s="210"/>
      <c r="AD223" s="210"/>
      <c r="AE223" s="210"/>
      <c r="AF223" s="210"/>
      <c r="AG223" s="210" t="s">
        <v>312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39"/>
      <c r="D224" s="235"/>
      <c r="E224" s="235"/>
      <c r="F224" s="235"/>
      <c r="G224" s="235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137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27">
        <v>55</v>
      </c>
      <c r="B225" s="228" t="s">
        <v>315</v>
      </c>
      <c r="C225" s="238" t="s">
        <v>316</v>
      </c>
      <c r="D225" s="229" t="s">
        <v>156</v>
      </c>
      <c r="E225" s="230">
        <v>1.39578</v>
      </c>
      <c r="F225" s="231"/>
      <c r="G225" s="232">
        <f>ROUND(E225*F225,2)</f>
        <v>0</v>
      </c>
      <c r="H225" s="231"/>
      <c r="I225" s="232">
        <f>ROUND(E225*H225,2)</f>
        <v>0</v>
      </c>
      <c r="J225" s="231"/>
      <c r="K225" s="232">
        <f>ROUND(E225*J225,2)</f>
        <v>0</v>
      </c>
      <c r="L225" s="232">
        <v>21</v>
      </c>
      <c r="M225" s="232">
        <f>G225*(1+L225/100)</f>
        <v>0</v>
      </c>
      <c r="N225" s="232">
        <v>0</v>
      </c>
      <c r="O225" s="232">
        <f>ROUND(E225*N225,2)</f>
        <v>0</v>
      </c>
      <c r="P225" s="232">
        <v>0</v>
      </c>
      <c r="Q225" s="232">
        <f>ROUND(E225*P225,2)</f>
        <v>0</v>
      </c>
      <c r="R225" s="232"/>
      <c r="S225" s="232" t="s">
        <v>133</v>
      </c>
      <c r="T225" s="233" t="s">
        <v>134</v>
      </c>
      <c r="U225" s="219">
        <v>0.75</v>
      </c>
      <c r="V225" s="219">
        <f>ROUND(E225*U225,2)</f>
        <v>1.05</v>
      </c>
      <c r="W225" s="219"/>
      <c r="X225" s="219" t="s">
        <v>147</v>
      </c>
      <c r="Y225" s="210"/>
      <c r="Z225" s="210"/>
      <c r="AA225" s="210"/>
      <c r="AB225" s="210"/>
      <c r="AC225" s="210"/>
      <c r="AD225" s="210"/>
      <c r="AE225" s="210"/>
      <c r="AF225" s="210"/>
      <c r="AG225" s="210" t="s">
        <v>312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39"/>
      <c r="D226" s="235"/>
      <c r="E226" s="235"/>
      <c r="F226" s="235"/>
      <c r="G226" s="235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137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27">
        <v>56</v>
      </c>
      <c r="B227" s="228" t="s">
        <v>317</v>
      </c>
      <c r="C227" s="238" t="s">
        <v>318</v>
      </c>
      <c r="D227" s="229" t="s">
        <v>156</v>
      </c>
      <c r="E227" s="230">
        <v>1.39578</v>
      </c>
      <c r="F227" s="231"/>
      <c r="G227" s="232">
        <f>ROUND(E227*F227,2)</f>
        <v>0</v>
      </c>
      <c r="H227" s="231"/>
      <c r="I227" s="232">
        <f>ROUND(E227*H227,2)</f>
        <v>0</v>
      </c>
      <c r="J227" s="231"/>
      <c r="K227" s="232">
        <f>ROUND(E227*J227,2)</f>
        <v>0</v>
      </c>
      <c r="L227" s="232">
        <v>21</v>
      </c>
      <c r="M227" s="232">
        <f>G227*(1+L227/100)</f>
        <v>0</v>
      </c>
      <c r="N227" s="232">
        <v>0</v>
      </c>
      <c r="O227" s="232">
        <f>ROUND(E227*N227,2)</f>
        <v>0</v>
      </c>
      <c r="P227" s="232">
        <v>0</v>
      </c>
      <c r="Q227" s="232">
        <f>ROUND(E227*P227,2)</f>
        <v>0</v>
      </c>
      <c r="R227" s="232"/>
      <c r="S227" s="232" t="s">
        <v>133</v>
      </c>
      <c r="T227" s="233" t="s">
        <v>134</v>
      </c>
      <c r="U227" s="219">
        <v>0.36</v>
      </c>
      <c r="V227" s="219">
        <f>ROUND(E227*U227,2)</f>
        <v>0.5</v>
      </c>
      <c r="W227" s="219"/>
      <c r="X227" s="219" t="s">
        <v>147</v>
      </c>
      <c r="Y227" s="210"/>
      <c r="Z227" s="210"/>
      <c r="AA227" s="210"/>
      <c r="AB227" s="210"/>
      <c r="AC227" s="210"/>
      <c r="AD227" s="210"/>
      <c r="AE227" s="210"/>
      <c r="AF227" s="210"/>
      <c r="AG227" s="210" t="s">
        <v>312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39"/>
      <c r="D228" s="235"/>
      <c r="E228" s="235"/>
      <c r="F228" s="235"/>
      <c r="G228" s="235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137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x14ac:dyDescent="0.2">
      <c r="A229" s="221" t="s">
        <v>128</v>
      </c>
      <c r="B229" s="222" t="s">
        <v>87</v>
      </c>
      <c r="C229" s="237" t="s">
        <v>88</v>
      </c>
      <c r="D229" s="223"/>
      <c r="E229" s="224"/>
      <c r="F229" s="225"/>
      <c r="G229" s="225">
        <f>SUMIF(AG230:AG231,"&lt;&gt;NOR",G230:G231)</f>
        <v>0</v>
      </c>
      <c r="H229" s="225"/>
      <c r="I229" s="225">
        <f>SUM(I230:I231)</f>
        <v>0</v>
      </c>
      <c r="J229" s="225"/>
      <c r="K229" s="225">
        <f>SUM(K230:K231)</f>
        <v>0</v>
      </c>
      <c r="L229" s="225"/>
      <c r="M229" s="225">
        <f>SUM(M230:M231)</f>
        <v>0</v>
      </c>
      <c r="N229" s="225"/>
      <c r="O229" s="225">
        <f>SUM(O230:O231)</f>
        <v>0</v>
      </c>
      <c r="P229" s="225"/>
      <c r="Q229" s="225">
        <f>SUM(Q230:Q231)</f>
        <v>0</v>
      </c>
      <c r="R229" s="225"/>
      <c r="S229" s="225"/>
      <c r="T229" s="226"/>
      <c r="U229" s="220"/>
      <c r="V229" s="220">
        <f>SUM(V230:V231)</f>
        <v>1.35</v>
      </c>
      <c r="W229" s="220"/>
      <c r="X229" s="220"/>
      <c r="AG229" t="s">
        <v>129</v>
      </c>
    </row>
    <row r="230" spans="1:60" outlineLevel="1" x14ac:dyDescent="0.2">
      <c r="A230" s="227">
        <v>57</v>
      </c>
      <c r="B230" s="228" t="s">
        <v>319</v>
      </c>
      <c r="C230" s="238" t="s">
        <v>320</v>
      </c>
      <c r="D230" s="229" t="s">
        <v>161</v>
      </c>
      <c r="E230" s="230">
        <v>3</v>
      </c>
      <c r="F230" s="231"/>
      <c r="G230" s="232">
        <f>ROUND(E230*F230,2)</f>
        <v>0</v>
      </c>
      <c r="H230" s="231"/>
      <c r="I230" s="232">
        <f>ROUND(E230*H230,2)</f>
        <v>0</v>
      </c>
      <c r="J230" s="231"/>
      <c r="K230" s="232">
        <f>ROUND(E230*J230,2)</f>
        <v>0</v>
      </c>
      <c r="L230" s="232">
        <v>21</v>
      </c>
      <c r="M230" s="232">
        <f>G230*(1+L230/100)</f>
        <v>0</v>
      </c>
      <c r="N230" s="232">
        <v>1.0000000000000001E-5</v>
      </c>
      <c r="O230" s="232">
        <f>ROUND(E230*N230,2)</f>
        <v>0</v>
      </c>
      <c r="P230" s="232">
        <v>0</v>
      </c>
      <c r="Q230" s="232">
        <f>ROUND(E230*P230,2)</f>
        <v>0</v>
      </c>
      <c r="R230" s="232"/>
      <c r="S230" s="232" t="s">
        <v>133</v>
      </c>
      <c r="T230" s="233" t="s">
        <v>134</v>
      </c>
      <c r="U230" s="219">
        <v>0.45</v>
      </c>
      <c r="V230" s="219">
        <f>ROUND(E230*U230,2)</f>
        <v>1.35</v>
      </c>
      <c r="W230" s="219"/>
      <c r="X230" s="219" t="s">
        <v>147</v>
      </c>
      <c r="Y230" s="210"/>
      <c r="Z230" s="210"/>
      <c r="AA230" s="210"/>
      <c r="AB230" s="210"/>
      <c r="AC230" s="210"/>
      <c r="AD230" s="210"/>
      <c r="AE230" s="210"/>
      <c r="AF230" s="210"/>
      <c r="AG230" s="210" t="s">
        <v>194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39"/>
      <c r="D231" s="235"/>
      <c r="E231" s="235"/>
      <c r="F231" s="235"/>
      <c r="G231" s="235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137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">
      <c r="A232" s="221" t="s">
        <v>128</v>
      </c>
      <c r="B232" s="222" t="s">
        <v>85</v>
      </c>
      <c r="C232" s="237" t="s">
        <v>86</v>
      </c>
      <c r="D232" s="223"/>
      <c r="E232" s="224"/>
      <c r="F232" s="225"/>
      <c r="G232" s="225">
        <f>SUMIF(AG233:AG236,"&lt;&gt;NOR",G233:G236)</f>
        <v>0</v>
      </c>
      <c r="H232" s="225"/>
      <c r="I232" s="225">
        <f>SUM(I233:I236)</f>
        <v>0</v>
      </c>
      <c r="J232" s="225"/>
      <c r="K232" s="225">
        <f>SUM(K233:K236)</f>
        <v>0</v>
      </c>
      <c r="L232" s="225"/>
      <c r="M232" s="225">
        <f>SUM(M233:M236)</f>
        <v>0</v>
      </c>
      <c r="N232" s="225"/>
      <c r="O232" s="225">
        <f>SUM(O233:O236)</f>
        <v>0.01</v>
      </c>
      <c r="P232" s="225"/>
      <c r="Q232" s="225">
        <f>SUM(Q233:Q236)</f>
        <v>0</v>
      </c>
      <c r="R232" s="225"/>
      <c r="S232" s="225"/>
      <c r="T232" s="226"/>
      <c r="U232" s="220"/>
      <c r="V232" s="220">
        <f>SUM(V233:V236)</f>
        <v>0.8</v>
      </c>
      <c r="W232" s="220"/>
      <c r="X232" s="220"/>
      <c r="AG232" t="s">
        <v>129</v>
      </c>
    </row>
    <row r="233" spans="1:60" outlineLevel="1" x14ac:dyDescent="0.2">
      <c r="A233" s="227">
        <v>58</v>
      </c>
      <c r="B233" s="228" t="s">
        <v>321</v>
      </c>
      <c r="C233" s="238" t="s">
        <v>322</v>
      </c>
      <c r="D233" s="229" t="s">
        <v>156</v>
      </c>
      <c r="E233" s="230">
        <v>0.35550999999999999</v>
      </c>
      <c r="F233" s="231"/>
      <c r="G233" s="232">
        <f>ROUND(E233*F233,2)</f>
        <v>0</v>
      </c>
      <c r="H233" s="231"/>
      <c r="I233" s="232">
        <f>ROUND(E233*H233,2)</f>
        <v>0</v>
      </c>
      <c r="J233" s="231"/>
      <c r="K233" s="232">
        <f>ROUND(E233*J233,2)</f>
        <v>0</v>
      </c>
      <c r="L233" s="232">
        <v>21</v>
      </c>
      <c r="M233" s="232">
        <f>G233*(1+L233/100)</f>
        <v>0</v>
      </c>
      <c r="N233" s="232">
        <v>0</v>
      </c>
      <c r="O233" s="232">
        <f>ROUND(E233*N233,2)</f>
        <v>0</v>
      </c>
      <c r="P233" s="232">
        <v>0</v>
      </c>
      <c r="Q233" s="232">
        <f>ROUND(E233*P233,2)</f>
        <v>0</v>
      </c>
      <c r="R233" s="232"/>
      <c r="S233" s="232" t="s">
        <v>133</v>
      </c>
      <c r="T233" s="233" t="s">
        <v>134</v>
      </c>
      <c r="U233" s="219">
        <v>2.2599999999999998</v>
      </c>
      <c r="V233" s="219">
        <f>ROUND(E233*U233,2)</f>
        <v>0.8</v>
      </c>
      <c r="W233" s="219"/>
      <c r="X233" s="219" t="s">
        <v>147</v>
      </c>
      <c r="Y233" s="210"/>
      <c r="Z233" s="210"/>
      <c r="AA233" s="210"/>
      <c r="AB233" s="210"/>
      <c r="AC233" s="210"/>
      <c r="AD233" s="210"/>
      <c r="AE233" s="210"/>
      <c r="AF233" s="210"/>
      <c r="AG233" s="210" t="s">
        <v>201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39"/>
      <c r="D234" s="235"/>
      <c r="E234" s="235"/>
      <c r="F234" s="235"/>
      <c r="G234" s="235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137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27">
        <v>59</v>
      </c>
      <c r="B235" s="228" t="s">
        <v>323</v>
      </c>
      <c r="C235" s="238" t="s">
        <v>324</v>
      </c>
      <c r="D235" s="229" t="s">
        <v>161</v>
      </c>
      <c r="E235" s="230">
        <v>3</v>
      </c>
      <c r="F235" s="231"/>
      <c r="G235" s="232">
        <f>ROUND(E235*F235,2)</f>
        <v>0</v>
      </c>
      <c r="H235" s="231"/>
      <c r="I235" s="232">
        <f>ROUND(E235*H235,2)</f>
        <v>0</v>
      </c>
      <c r="J235" s="231"/>
      <c r="K235" s="232">
        <f>ROUND(E235*J235,2)</f>
        <v>0</v>
      </c>
      <c r="L235" s="232">
        <v>21</v>
      </c>
      <c r="M235" s="232">
        <f>G235*(1+L235/100)</f>
        <v>0</v>
      </c>
      <c r="N235" s="232">
        <v>2.4499999999999999E-3</v>
      </c>
      <c r="O235" s="232">
        <f>ROUND(E235*N235,2)</f>
        <v>0.01</v>
      </c>
      <c r="P235" s="232">
        <v>0</v>
      </c>
      <c r="Q235" s="232">
        <f>ROUND(E235*P235,2)</f>
        <v>0</v>
      </c>
      <c r="R235" s="232"/>
      <c r="S235" s="232" t="s">
        <v>133</v>
      </c>
      <c r="T235" s="233" t="s">
        <v>134</v>
      </c>
      <c r="U235" s="219">
        <v>0</v>
      </c>
      <c r="V235" s="219">
        <f>ROUND(E235*U235,2)</f>
        <v>0</v>
      </c>
      <c r="W235" s="219"/>
      <c r="X235" s="219" t="s">
        <v>169</v>
      </c>
      <c r="Y235" s="210"/>
      <c r="Z235" s="210"/>
      <c r="AA235" s="210"/>
      <c r="AB235" s="210"/>
      <c r="AC235" s="210"/>
      <c r="AD235" s="210"/>
      <c r="AE235" s="210"/>
      <c r="AF235" s="210"/>
      <c r="AG235" s="210" t="s">
        <v>249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39"/>
      <c r="D236" s="235"/>
      <c r="E236" s="235"/>
      <c r="F236" s="235"/>
      <c r="G236" s="235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137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x14ac:dyDescent="0.2">
      <c r="A237" s="3"/>
      <c r="B237" s="4"/>
      <c r="C237" s="240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v>15</v>
      </c>
      <c r="AF237">
        <v>21</v>
      </c>
      <c r="AG237" t="s">
        <v>115</v>
      </c>
    </row>
    <row r="238" spans="1:60" x14ac:dyDescent="0.2">
      <c r="A238" s="213"/>
      <c r="B238" s="214" t="s">
        <v>29</v>
      </c>
      <c r="C238" s="241"/>
      <c r="D238" s="215"/>
      <c r="E238" s="216"/>
      <c r="F238" s="216"/>
      <c r="G238" s="236">
        <f>G8+G15+G29+G36+G53+G58+G65+G70+G78+G115+G119+G122+G126+G130+G135+G138+G143+G151+G158+G170+G199+G209+G217+G220+G229+G232</f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f>SUMIF(L7:L236,AE237,G7:G236)</f>
        <v>0</v>
      </c>
      <c r="AF238">
        <f>SUMIF(L7:L236,AF237,G7:G236)</f>
        <v>0</v>
      </c>
      <c r="AG238" t="s">
        <v>142</v>
      </c>
    </row>
    <row r="239" spans="1:60" x14ac:dyDescent="0.2">
      <c r="C239" s="242"/>
      <c r="D239" s="10"/>
      <c r="AG239" t="s">
        <v>143</v>
      </c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18B" sheet="1"/>
  <mergeCells count="63">
    <mergeCell ref="C231:G231"/>
    <mergeCell ref="C234:G234"/>
    <mergeCell ref="C236:G236"/>
    <mergeCell ref="C216:G216"/>
    <mergeCell ref="C219:G219"/>
    <mergeCell ref="C222:G222"/>
    <mergeCell ref="C224:G224"/>
    <mergeCell ref="C226:G226"/>
    <mergeCell ref="C228:G228"/>
    <mergeCell ref="C187:G187"/>
    <mergeCell ref="C191:G191"/>
    <mergeCell ref="C196:G196"/>
    <mergeCell ref="C198:G198"/>
    <mergeCell ref="C206:G206"/>
    <mergeCell ref="C208:G208"/>
    <mergeCell ref="C167:G167"/>
    <mergeCell ref="C169:G169"/>
    <mergeCell ref="C174:G174"/>
    <mergeCell ref="C178:G178"/>
    <mergeCell ref="C181:G181"/>
    <mergeCell ref="C184:G184"/>
    <mergeCell ref="C148:G148"/>
    <mergeCell ref="C150:G150"/>
    <mergeCell ref="C153:G153"/>
    <mergeCell ref="C155:G155"/>
    <mergeCell ref="C157:G157"/>
    <mergeCell ref="C163:G163"/>
    <mergeCell ref="C125:G125"/>
    <mergeCell ref="C129:G129"/>
    <mergeCell ref="C134:G134"/>
    <mergeCell ref="C137:G137"/>
    <mergeCell ref="C140:G140"/>
    <mergeCell ref="C142:G142"/>
    <mergeCell ref="C104:G104"/>
    <mergeCell ref="C108:G108"/>
    <mergeCell ref="C112:G112"/>
    <mergeCell ref="C114:G114"/>
    <mergeCell ref="C118:G118"/>
    <mergeCell ref="C121:G121"/>
    <mergeCell ref="C77:G77"/>
    <mergeCell ref="C82:G82"/>
    <mergeCell ref="C86:G86"/>
    <mergeCell ref="C91:G91"/>
    <mergeCell ref="C95:G95"/>
    <mergeCell ref="C100:G100"/>
    <mergeCell ref="C52:G52"/>
    <mergeCell ref="C57:G57"/>
    <mergeCell ref="C64:G64"/>
    <mergeCell ref="C67:G67"/>
    <mergeCell ref="C69:G69"/>
    <mergeCell ref="C75:G75"/>
    <mergeCell ref="C23:G23"/>
    <mergeCell ref="C26:G26"/>
    <mergeCell ref="C28:G28"/>
    <mergeCell ref="C35:G35"/>
    <mergeCell ref="C42:G42"/>
    <mergeCell ref="C48:G48"/>
    <mergeCell ref="A1:G1"/>
    <mergeCell ref="C2:G2"/>
    <mergeCell ref="C3:G3"/>
    <mergeCell ref="C4:G4"/>
    <mergeCell ref="C14:G14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01 Pol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01 Pol'!Názvy_tisku</vt:lpstr>
      <vt:lpstr>'001 01 Pol'!Názvy_tisku</vt:lpstr>
      <vt:lpstr>oadresa</vt:lpstr>
      <vt:lpstr>Stavba!Objednatel</vt:lpstr>
      <vt:lpstr>Stavba!Objekt</vt:lpstr>
      <vt:lpstr>'00 01 Pol'!Oblast_tisku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Marečková Anna</dc:creator>
  <cp:lastModifiedBy>Marečková Anna</cp:lastModifiedBy>
  <cp:lastPrinted>2019-03-19T12:27:02Z</cp:lastPrinted>
  <dcterms:created xsi:type="dcterms:W3CDTF">2009-04-08T07:15:50Z</dcterms:created>
  <dcterms:modified xsi:type="dcterms:W3CDTF">2020-11-12T12:06:16Z</dcterms:modified>
</cp:coreProperties>
</file>